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7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8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9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0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2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3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4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5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16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7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8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19.xml" ContentType="application/vnd.openxmlformats-officedocument.drawing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20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drawings/drawing21.xml" ContentType="application/vnd.openxmlformats-officedocument.drawing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22.xml" ContentType="application/vnd.openxmlformats-officedocument.drawing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drawings/drawing23.xml" ContentType="application/vnd.openxmlformats-officedocument.drawing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drawings/drawing24.xml" ContentType="application/vnd.openxmlformats-officedocument.drawing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2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drawings/drawing26.xml" ContentType="application/vnd.openxmlformats-officedocument.drawing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drawings/drawing27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drawings/drawing28.xml" ContentType="application/vnd.openxmlformats-officedocument.drawing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drawings/drawing29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drawings/drawing30.xml" ContentType="application/vnd.openxmlformats-officedocument.drawing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C\CURSOS\POSGRADOS\MBA ANALYTICS MANAGEMENT 2022\MOD 18 - PROYECTO DE GRADO\DATOS\"/>
    </mc:Choice>
  </mc:AlternateContent>
  <xr:revisionPtr revIDLastSave="0" documentId="13_ncr:1_{4D805BD5-2754-43CD-8E29-E0248B9282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asInformes (1)" sheetId="2" r:id="rId1"/>
    <sheet name="Gráfico1" sheetId="30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unidades vendidas" sheetId="31" r:id="rId9"/>
    <sheet name="Gráfico3" sheetId="32" r:id="rId10"/>
    <sheet name="7" sheetId="9" r:id="rId11"/>
    <sheet name="8" sheetId="10" r:id="rId12"/>
    <sheet name="9" sheetId="11" r:id="rId13"/>
    <sheet name="10" sheetId="12" r:id="rId14"/>
    <sheet name="11" sheetId="13" r:id="rId15"/>
    <sheet name="12" sheetId="14" r:id="rId16"/>
    <sheet name="13, 14 y 15" sheetId="15" r:id="rId17"/>
    <sheet name="16" sheetId="16" r:id="rId18"/>
    <sheet name="17, 18 y 19" sheetId="17" r:id="rId19"/>
    <sheet name="20" sheetId="18" r:id="rId20"/>
    <sheet name="21, 22, 23, y 24" sheetId="19" r:id="rId21"/>
    <sheet name="25 y 26" sheetId="20" r:id="rId22"/>
    <sheet name="27, 28" sheetId="21" r:id="rId23"/>
    <sheet name="29 - 33" sheetId="23" r:id="rId24"/>
    <sheet name="34 - 39" sheetId="24" r:id="rId25"/>
    <sheet name="40 - 47" sheetId="25" r:id="rId26"/>
    <sheet name="48 - 54" sheetId="26" r:id="rId27"/>
    <sheet name="55 - 60" sheetId="27" r:id="rId28"/>
    <sheet name="61 - 66" sheetId="28" r:id="rId29"/>
    <sheet name="67 - 73" sheetId="29" r:id="rId30"/>
  </sheets>
  <calcPr calcId="191029"/>
</workbook>
</file>

<file path=xl/calcChain.xml><?xml version="1.0" encoding="utf-8"?>
<calcChain xmlns="http://schemas.openxmlformats.org/spreadsheetml/2006/main">
  <c r="B15" i="9" l="1"/>
  <c r="C15" i="9"/>
  <c r="D15" i="9"/>
  <c r="E15" i="9"/>
  <c r="F15" i="9"/>
  <c r="G15" i="9"/>
  <c r="G21" i="9" s="1"/>
  <c r="C137" i="2"/>
  <c r="D137" i="2"/>
  <c r="E137" i="2"/>
  <c r="F137" i="2"/>
  <c r="G137" i="2"/>
  <c r="B137" i="2"/>
  <c r="C21" i="9"/>
  <c r="D21" i="9"/>
  <c r="E21" i="9"/>
  <c r="F21" i="9"/>
  <c r="B21" i="9"/>
  <c r="H15" i="8"/>
  <c r="I15" i="8"/>
  <c r="J15" i="8"/>
  <c r="K15" i="8"/>
  <c r="G15" i="8"/>
  <c r="C22" i="4" l="1"/>
  <c r="G76" i="9" l="1"/>
  <c r="D76" i="9"/>
  <c r="E76" i="9"/>
  <c r="F76" i="9"/>
  <c r="C76" i="9"/>
  <c r="D72" i="9"/>
  <c r="E72" i="9"/>
  <c r="F72" i="9"/>
  <c r="G72" i="9"/>
  <c r="C72" i="9"/>
  <c r="G190" i="29" l="1"/>
  <c r="F190" i="29"/>
  <c r="E190" i="29"/>
  <c r="D190" i="29"/>
  <c r="C190" i="29"/>
  <c r="B190" i="29"/>
  <c r="C152" i="29"/>
  <c r="B152" i="29"/>
  <c r="C107" i="29"/>
  <c r="B107" i="29"/>
  <c r="G71" i="29"/>
  <c r="F71" i="29"/>
  <c r="E71" i="29"/>
  <c r="D71" i="29"/>
  <c r="C71" i="29"/>
  <c r="B71" i="29"/>
  <c r="G3" i="29"/>
  <c r="F3" i="29"/>
  <c r="E3" i="29"/>
  <c r="D3" i="29"/>
  <c r="C3" i="29"/>
  <c r="B3" i="29"/>
  <c r="H109" i="28"/>
  <c r="G109" i="28"/>
  <c r="F109" i="28"/>
  <c r="E109" i="28"/>
  <c r="D109" i="28"/>
  <c r="C109" i="28"/>
  <c r="G73" i="28"/>
  <c r="F73" i="28"/>
  <c r="E73" i="28"/>
  <c r="D73" i="28"/>
  <c r="C73" i="28"/>
  <c r="B73" i="28"/>
  <c r="M3" i="28"/>
  <c r="L3" i="28"/>
  <c r="K3" i="28"/>
  <c r="J3" i="28"/>
  <c r="I3" i="28"/>
  <c r="H3" i="28"/>
  <c r="G3" i="28"/>
  <c r="F3" i="28"/>
  <c r="E3" i="28"/>
  <c r="D3" i="28"/>
  <c r="C3" i="28"/>
  <c r="B3" i="28"/>
  <c r="S163" i="27"/>
  <c r="R163" i="27"/>
  <c r="Q163" i="27"/>
  <c r="P163" i="27"/>
  <c r="O163" i="27"/>
  <c r="N163" i="27"/>
  <c r="M163" i="27"/>
  <c r="L163" i="27"/>
  <c r="K163" i="27"/>
  <c r="J163" i="27"/>
  <c r="I163" i="27"/>
  <c r="H163" i="27"/>
  <c r="G163" i="27"/>
  <c r="F163" i="27"/>
  <c r="E163" i="27"/>
  <c r="D163" i="27"/>
  <c r="C163" i="27"/>
  <c r="B163" i="27"/>
  <c r="G136" i="27"/>
  <c r="F136" i="27"/>
  <c r="E136" i="27"/>
  <c r="D136" i="27"/>
  <c r="C136" i="27"/>
  <c r="B136" i="27"/>
  <c r="C107" i="27"/>
  <c r="D107" i="27"/>
  <c r="E107" i="27"/>
  <c r="F107" i="27"/>
  <c r="G107" i="27"/>
  <c r="H107" i="27"/>
  <c r="I107" i="27"/>
  <c r="B107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G38" i="27"/>
  <c r="F38" i="27"/>
  <c r="E38" i="27"/>
  <c r="D38" i="27"/>
  <c r="C38" i="27"/>
  <c r="B38" i="27"/>
  <c r="M3" i="27"/>
  <c r="L3" i="27"/>
  <c r="K3" i="27"/>
  <c r="J3" i="27"/>
  <c r="I3" i="27"/>
  <c r="H3" i="27"/>
  <c r="G3" i="27"/>
  <c r="F3" i="27"/>
  <c r="E3" i="27"/>
  <c r="D3" i="27"/>
  <c r="C3" i="27"/>
  <c r="B3" i="27"/>
  <c r="G131" i="25"/>
  <c r="F131" i="25"/>
  <c r="E131" i="25"/>
  <c r="D131" i="25"/>
  <c r="C131" i="25"/>
  <c r="B131" i="25"/>
  <c r="G114" i="25"/>
  <c r="F114" i="25"/>
  <c r="E114" i="25"/>
  <c r="D114" i="25"/>
  <c r="C114" i="25"/>
  <c r="B114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G65" i="25"/>
  <c r="F65" i="25"/>
  <c r="E65" i="25"/>
  <c r="D65" i="25"/>
  <c r="C65" i="25"/>
  <c r="B65" i="25"/>
  <c r="G45" i="25"/>
  <c r="F45" i="25"/>
  <c r="E45" i="25"/>
  <c r="D45" i="25"/>
  <c r="C45" i="25"/>
  <c r="B45" i="25"/>
  <c r="G4" i="25"/>
  <c r="F4" i="25"/>
  <c r="E4" i="25"/>
  <c r="D4" i="25"/>
  <c r="C4" i="25"/>
  <c r="B4" i="25"/>
  <c r="I4" i="24"/>
  <c r="H4" i="24"/>
  <c r="G4" i="24"/>
  <c r="F4" i="24"/>
  <c r="E4" i="24"/>
  <c r="D4" i="24"/>
  <c r="C4" i="24"/>
  <c r="B4" i="24"/>
  <c r="AF79" i="23"/>
  <c r="AE79" i="23"/>
  <c r="AD79" i="23"/>
  <c r="AC79" i="23"/>
  <c r="AB79" i="23"/>
  <c r="A115" i="23" s="1"/>
  <c r="AA79" i="23"/>
  <c r="Z79" i="23"/>
  <c r="Y79" i="23"/>
  <c r="X79" i="23"/>
  <c r="W79" i="23"/>
  <c r="A110" i="23" s="1"/>
  <c r="V79" i="23"/>
  <c r="U79" i="23"/>
  <c r="T79" i="23"/>
  <c r="S79" i="23"/>
  <c r="R79" i="23"/>
  <c r="A105" i="23" s="1"/>
  <c r="Q79" i="23"/>
  <c r="P79" i="23"/>
  <c r="O79" i="23"/>
  <c r="N79" i="23"/>
  <c r="M79" i="23"/>
  <c r="A100" i="23" s="1"/>
  <c r="L79" i="23"/>
  <c r="K79" i="23"/>
  <c r="J79" i="23"/>
  <c r="I79" i="23"/>
  <c r="H79" i="23"/>
  <c r="A95" i="23" s="1"/>
  <c r="G79" i="23"/>
  <c r="F79" i="23"/>
  <c r="E79" i="23"/>
  <c r="D79" i="23"/>
  <c r="C79" i="23"/>
  <c r="A90" i="23" s="1"/>
  <c r="S3" i="20"/>
  <c r="R3" i="20"/>
  <c r="G3" i="20"/>
  <c r="F3" i="20"/>
  <c r="E3" i="20"/>
  <c r="D3" i="20"/>
  <c r="C3" i="20"/>
  <c r="B3" i="20"/>
  <c r="C40" i="19"/>
  <c r="B40" i="19"/>
  <c r="L3" i="18"/>
  <c r="K3" i="18"/>
  <c r="J3" i="18"/>
  <c r="I3" i="18"/>
  <c r="H3" i="18"/>
  <c r="G3" i="18"/>
  <c r="F3" i="18"/>
  <c r="E3" i="18"/>
  <c r="D3" i="18"/>
  <c r="C3" i="18"/>
  <c r="G43" i="17"/>
  <c r="F43" i="17"/>
  <c r="E43" i="17"/>
  <c r="D43" i="17"/>
  <c r="C43" i="17"/>
  <c r="B43" i="17"/>
  <c r="G3" i="17"/>
  <c r="F3" i="17"/>
  <c r="E3" i="17"/>
  <c r="D3" i="17"/>
  <c r="C3" i="17"/>
  <c r="B3" i="17"/>
  <c r="H3" i="16"/>
  <c r="G3" i="16"/>
  <c r="F3" i="16"/>
  <c r="E3" i="16"/>
  <c r="D3" i="16"/>
  <c r="C3" i="16"/>
  <c r="G37" i="15"/>
  <c r="F37" i="15"/>
  <c r="E37" i="15"/>
  <c r="D37" i="15"/>
  <c r="C37" i="15"/>
  <c r="B37" i="15"/>
  <c r="G20" i="15"/>
  <c r="F20" i="15"/>
  <c r="E20" i="15"/>
  <c r="D20" i="15"/>
  <c r="C20" i="15"/>
  <c r="B20" i="15"/>
  <c r="H3" i="14"/>
  <c r="G3" i="14"/>
  <c r="F3" i="14"/>
  <c r="E3" i="14"/>
  <c r="D3" i="14"/>
  <c r="C3" i="14"/>
  <c r="G3" i="15"/>
  <c r="F3" i="15"/>
  <c r="E3" i="15"/>
  <c r="D3" i="15"/>
  <c r="C3" i="15"/>
  <c r="B3" i="15"/>
  <c r="H3" i="13"/>
  <c r="G3" i="13"/>
  <c r="F3" i="13"/>
  <c r="E3" i="13"/>
  <c r="D3" i="13"/>
  <c r="C3" i="13"/>
  <c r="G3" i="12"/>
  <c r="F3" i="12"/>
  <c r="E3" i="12"/>
  <c r="D3" i="12"/>
  <c r="C3" i="12"/>
  <c r="B3" i="12"/>
  <c r="H3" i="10"/>
  <c r="G3" i="10"/>
  <c r="F3" i="10"/>
  <c r="E3" i="10"/>
  <c r="D3" i="10"/>
  <c r="C3" i="10"/>
  <c r="G3" i="9"/>
  <c r="F3" i="9"/>
  <c r="E3" i="9"/>
  <c r="D3" i="9"/>
  <c r="C3" i="9"/>
  <c r="B3" i="9"/>
  <c r="F3" i="5"/>
  <c r="E3" i="5"/>
  <c r="D3" i="5"/>
  <c r="C3" i="5"/>
  <c r="B4" i="5"/>
  <c r="B3" i="5"/>
  <c r="G5" i="4"/>
  <c r="F5" i="4"/>
  <c r="E5" i="4"/>
  <c r="D5" i="4"/>
  <c r="C5" i="4"/>
  <c r="B5" i="4"/>
  <c r="G4" i="4"/>
  <c r="A21" i="4" s="1"/>
  <c r="A30" i="4" s="1"/>
  <c r="A39" i="4" s="1"/>
  <c r="A48" i="4" s="1"/>
  <c r="A57" i="4" s="1"/>
  <c r="A67" i="4" s="1"/>
  <c r="A76" i="4" s="1"/>
  <c r="F4" i="4"/>
  <c r="A20" i="4" s="1"/>
  <c r="A29" i="4" s="1"/>
  <c r="A38" i="4" s="1"/>
  <c r="A47" i="4" s="1"/>
  <c r="A56" i="4" s="1"/>
  <c r="A66" i="4" s="1"/>
  <c r="A75" i="4" s="1"/>
  <c r="E4" i="4"/>
  <c r="A19" i="4" s="1"/>
  <c r="A28" i="4" s="1"/>
  <c r="A37" i="4" s="1"/>
  <c r="A46" i="4" s="1"/>
  <c r="A55" i="4" s="1"/>
  <c r="A65" i="4" s="1"/>
  <c r="A74" i="4" s="1"/>
  <c r="D4" i="4"/>
  <c r="A18" i="4" s="1"/>
  <c r="A27" i="4" s="1"/>
  <c r="A36" i="4" s="1"/>
  <c r="A45" i="4" s="1"/>
  <c r="A54" i="4" s="1"/>
  <c r="A64" i="4" s="1"/>
  <c r="A73" i="4" s="1"/>
  <c r="C4" i="4"/>
  <c r="A17" i="4" s="1"/>
  <c r="A26" i="4" s="1"/>
  <c r="A35" i="4" s="1"/>
  <c r="A44" i="4" s="1"/>
  <c r="A53" i="4" s="1"/>
  <c r="A63" i="4" s="1"/>
  <c r="A72" i="4" s="1"/>
  <c r="B4" i="4"/>
  <c r="A16" i="4" s="1"/>
  <c r="A25" i="4" s="1"/>
  <c r="A34" i="4" s="1"/>
  <c r="A43" i="4" s="1"/>
  <c r="A52" i="4" s="1"/>
  <c r="A62" i="4" s="1"/>
  <c r="A71" i="4" s="1"/>
  <c r="G17" i="29" l="1"/>
  <c r="F17" i="29"/>
  <c r="E17" i="29"/>
  <c r="D17" i="29"/>
  <c r="C17" i="29"/>
  <c r="B17" i="29"/>
  <c r="G16" i="29"/>
  <c r="F16" i="29"/>
  <c r="E16" i="29"/>
  <c r="D16" i="29"/>
  <c r="C16" i="29"/>
  <c r="B16" i="29"/>
  <c r="G15" i="29"/>
  <c r="F15" i="29"/>
  <c r="E15" i="29"/>
  <c r="D15" i="29"/>
  <c r="C15" i="29"/>
  <c r="B15" i="29"/>
  <c r="G14" i="29"/>
  <c r="F14" i="29"/>
  <c r="E14" i="29"/>
  <c r="D14" i="29"/>
  <c r="C14" i="29"/>
  <c r="B14" i="29"/>
  <c r="G13" i="29"/>
  <c r="F13" i="29"/>
  <c r="E13" i="29"/>
  <c r="D13" i="29"/>
  <c r="C13" i="29"/>
  <c r="B13" i="29"/>
  <c r="G12" i="29"/>
  <c r="F12" i="29"/>
  <c r="E12" i="29"/>
  <c r="D12" i="29"/>
  <c r="C12" i="29"/>
  <c r="B12" i="29"/>
  <c r="G11" i="29"/>
  <c r="F11" i="29"/>
  <c r="E11" i="29"/>
  <c r="D11" i="29"/>
  <c r="C11" i="29"/>
  <c r="B11" i="29"/>
  <c r="G10" i="29"/>
  <c r="F10" i="29"/>
  <c r="E10" i="29"/>
  <c r="D10" i="29"/>
  <c r="C10" i="29"/>
  <c r="B10" i="29"/>
  <c r="G9" i="29"/>
  <c r="F9" i="29"/>
  <c r="E9" i="29"/>
  <c r="D9" i="29"/>
  <c r="C9" i="29"/>
  <c r="B9" i="29"/>
  <c r="G8" i="29"/>
  <c r="F8" i="29"/>
  <c r="E8" i="29"/>
  <c r="D8" i="29"/>
  <c r="C8" i="29"/>
  <c r="B8" i="29"/>
  <c r="G7" i="29"/>
  <c r="F7" i="29"/>
  <c r="E7" i="29"/>
  <c r="D7" i="29"/>
  <c r="C7" i="29"/>
  <c r="B7" i="29"/>
  <c r="G6" i="29"/>
  <c r="F6" i="29"/>
  <c r="E6" i="29"/>
  <c r="D6" i="29"/>
  <c r="C6" i="29"/>
  <c r="B6" i="29"/>
  <c r="G5" i="29"/>
  <c r="F5" i="29"/>
  <c r="E5" i="29"/>
  <c r="D5" i="29"/>
  <c r="C5" i="29"/>
  <c r="B5" i="29"/>
  <c r="G4" i="29"/>
  <c r="F4" i="29"/>
  <c r="E4" i="29"/>
  <c r="D4" i="29"/>
  <c r="C4" i="29"/>
  <c r="B4" i="29"/>
  <c r="G12" i="4"/>
  <c r="F12" i="4"/>
  <c r="E12" i="4"/>
  <c r="B74" i="4" s="1"/>
  <c r="D12" i="4"/>
  <c r="B73" i="4" s="1"/>
  <c r="C12" i="4"/>
  <c r="B72" i="4" s="1"/>
  <c r="B12" i="4"/>
  <c r="B71" i="4" s="1"/>
  <c r="G11" i="4"/>
  <c r="F11" i="4"/>
  <c r="E11" i="4"/>
  <c r="B65" i="4" s="1"/>
  <c r="D11" i="4"/>
  <c r="B64" i="4" s="1"/>
  <c r="C11" i="4"/>
  <c r="B11" i="4"/>
  <c r="B62" i="4" s="1"/>
  <c r="G10" i="4"/>
  <c r="F10" i="4"/>
  <c r="E10" i="4"/>
  <c r="B55" i="4" s="1"/>
  <c r="D10" i="4"/>
  <c r="B54" i="4" s="1"/>
  <c r="C10" i="4"/>
  <c r="B10" i="4"/>
  <c r="B52" i="4" s="1"/>
  <c r="G9" i="4"/>
  <c r="F9" i="4"/>
  <c r="E9" i="4"/>
  <c r="B46" i="4" s="1"/>
  <c r="D9" i="4"/>
  <c r="B45" i="4" s="1"/>
  <c r="C9" i="4"/>
  <c r="B9" i="4"/>
  <c r="G8" i="4"/>
  <c r="F8" i="4"/>
  <c r="E8" i="4"/>
  <c r="B37" i="4" s="1"/>
  <c r="D8" i="4"/>
  <c r="B36" i="4" s="1"/>
  <c r="C8" i="4"/>
  <c r="B35" i="4" s="1"/>
  <c r="B8" i="4"/>
  <c r="B34" i="4" s="1"/>
  <c r="G7" i="4"/>
  <c r="F7" i="4"/>
  <c r="E7" i="4"/>
  <c r="B28" i="4" s="1"/>
  <c r="D7" i="4"/>
  <c r="B27" i="4" s="1"/>
  <c r="C7" i="4"/>
  <c r="B7" i="4"/>
  <c r="B25" i="4" s="1"/>
  <c r="G6" i="4"/>
  <c r="F6" i="4"/>
  <c r="E6" i="4"/>
  <c r="B19" i="4" s="1"/>
  <c r="D6" i="4"/>
  <c r="B18" i="4" s="1"/>
  <c r="C6" i="4"/>
  <c r="B17" i="4" s="1"/>
  <c r="C17" i="4" s="1"/>
  <c r="B6" i="4"/>
  <c r="B16" i="4" s="1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27" i="3"/>
  <c r="A39" i="3" s="1"/>
  <c r="A48" i="3" s="1"/>
  <c r="A63" i="3" s="1"/>
  <c r="A73" i="3" s="1"/>
  <c r="A83" i="3" s="1"/>
  <c r="A94" i="3" s="1"/>
  <c r="C27" i="3"/>
  <c r="A40" i="3" s="1"/>
  <c r="A49" i="3" s="1"/>
  <c r="A64" i="3" s="1"/>
  <c r="A74" i="3" s="1"/>
  <c r="A84" i="3" s="1"/>
  <c r="A95" i="3" s="1"/>
  <c r="D27" i="3"/>
  <c r="A41" i="3" s="1"/>
  <c r="A50" i="3" s="1"/>
  <c r="A65" i="3" s="1"/>
  <c r="A75" i="3" s="1"/>
  <c r="A85" i="3" s="1"/>
  <c r="A96" i="3" s="1"/>
  <c r="E27" i="3"/>
  <c r="A42" i="3" s="1"/>
  <c r="A51" i="3" s="1"/>
  <c r="A66" i="3" s="1"/>
  <c r="A76" i="3" s="1"/>
  <c r="A86" i="3" s="1"/>
  <c r="A97" i="3" s="1"/>
  <c r="F27" i="3"/>
  <c r="A43" i="3" s="1"/>
  <c r="A52" i="3" s="1"/>
  <c r="A67" i="3" s="1"/>
  <c r="A77" i="3" s="1"/>
  <c r="A87" i="3" s="1"/>
  <c r="A98" i="3" s="1"/>
  <c r="G27" i="3"/>
  <c r="A44" i="3" s="1"/>
  <c r="A53" i="3" s="1"/>
  <c r="A68" i="3" s="1"/>
  <c r="A78" i="3" s="1"/>
  <c r="A88" i="3" s="1"/>
  <c r="A99" i="3" s="1"/>
  <c r="A28" i="3"/>
  <c r="B28" i="3"/>
  <c r="B39" i="3" s="1"/>
  <c r="B48" i="3" s="1"/>
  <c r="C28" i="3"/>
  <c r="B40" i="3" s="1"/>
  <c r="B49" i="3" s="1"/>
  <c r="D28" i="3"/>
  <c r="B41" i="3" s="1"/>
  <c r="B50" i="3" s="1"/>
  <c r="E28" i="3"/>
  <c r="B42" i="3" s="1"/>
  <c r="B51" i="3" s="1"/>
  <c r="F28" i="3"/>
  <c r="B43" i="3" s="1"/>
  <c r="B52" i="3" s="1"/>
  <c r="G28" i="3"/>
  <c r="A29" i="3"/>
  <c r="B29" i="3"/>
  <c r="C39" i="3" s="1"/>
  <c r="B63" i="3" s="1"/>
  <c r="C29" i="3"/>
  <c r="C40" i="3" s="1"/>
  <c r="B64" i="3" s="1"/>
  <c r="D29" i="3"/>
  <c r="E29" i="3"/>
  <c r="F29" i="3"/>
  <c r="C43" i="3" s="1"/>
  <c r="B67" i="3" s="1"/>
  <c r="G29" i="3"/>
  <c r="C44" i="3" s="1"/>
  <c r="B68" i="3" s="1"/>
  <c r="A30" i="3"/>
  <c r="B30" i="3"/>
  <c r="D39" i="3" s="1"/>
  <c r="B73" i="3" s="1"/>
  <c r="C30" i="3"/>
  <c r="D40" i="3" s="1"/>
  <c r="B74" i="3" s="1"/>
  <c r="D30" i="3"/>
  <c r="D41" i="3" s="1"/>
  <c r="B75" i="3" s="1"/>
  <c r="E30" i="3"/>
  <c r="D42" i="3" s="1"/>
  <c r="B76" i="3" s="1"/>
  <c r="F30" i="3"/>
  <c r="D43" i="3" s="1"/>
  <c r="B77" i="3" s="1"/>
  <c r="G30" i="3"/>
  <c r="A31" i="3"/>
  <c r="B31" i="3"/>
  <c r="E39" i="3" s="1"/>
  <c r="B83" i="3" s="1"/>
  <c r="C31" i="3"/>
  <c r="E40" i="3" s="1"/>
  <c r="B84" i="3" s="1"/>
  <c r="D31" i="3"/>
  <c r="E41" i="3" s="1"/>
  <c r="B85" i="3" s="1"/>
  <c r="E31" i="3"/>
  <c r="E42" i="3" s="1"/>
  <c r="B86" i="3" s="1"/>
  <c r="F31" i="3"/>
  <c r="E43" i="3" s="1"/>
  <c r="B87" i="3" s="1"/>
  <c r="G31" i="3"/>
  <c r="E44" i="3" s="1"/>
  <c r="B88" i="3" s="1"/>
  <c r="B34" i="3"/>
  <c r="B32" i="3"/>
  <c r="C32" i="3"/>
  <c r="D32" i="3"/>
  <c r="E32" i="3"/>
  <c r="F32" i="3"/>
  <c r="F43" i="3" s="1"/>
  <c r="B98" i="3" s="1"/>
  <c r="G32" i="3"/>
  <c r="F44" i="3" s="1"/>
  <c r="B99" i="3" s="1"/>
  <c r="G194" i="29"/>
  <c r="F194" i="29"/>
  <c r="E194" i="29"/>
  <c r="D194" i="29"/>
  <c r="C194" i="29"/>
  <c r="B194" i="29"/>
  <c r="G193" i="29"/>
  <c r="F193" i="29"/>
  <c r="E193" i="29"/>
  <c r="D193" i="29"/>
  <c r="C193" i="29"/>
  <c r="B193" i="29"/>
  <c r="G192" i="29"/>
  <c r="F192" i="29"/>
  <c r="E192" i="29"/>
  <c r="D192" i="29"/>
  <c r="C192" i="29"/>
  <c r="B192" i="29"/>
  <c r="G191" i="29"/>
  <c r="F191" i="29"/>
  <c r="E191" i="29"/>
  <c r="D191" i="29"/>
  <c r="C191" i="29"/>
  <c r="B191" i="29"/>
  <c r="C167" i="29"/>
  <c r="B167" i="29"/>
  <c r="C166" i="29"/>
  <c r="B166" i="29"/>
  <c r="C165" i="29"/>
  <c r="B165" i="29"/>
  <c r="C164" i="29"/>
  <c r="B164" i="29"/>
  <c r="C163" i="29"/>
  <c r="B163" i="29"/>
  <c r="C162" i="29"/>
  <c r="B162" i="29"/>
  <c r="C161" i="29"/>
  <c r="B161" i="29"/>
  <c r="C160" i="29"/>
  <c r="B160" i="29"/>
  <c r="C159" i="29"/>
  <c r="B159" i="29"/>
  <c r="C158" i="29"/>
  <c r="B158" i="29"/>
  <c r="C157" i="29"/>
  <c r="B157" i="29"/>
  <c r="C156" i="29"/>
  <c r="B156" i="29"/>
  <c r="C155" i="29"/>
  <c r="B155" i="29"/>
  <c r="C154" i="29"/>
  <c r="B154" i="29"/>
  <c r="C153" i="29"/>
  <c r="B153" i="29"/>
  <c r="C112" i="29"/>
  <c r="B112" i="29"/>
  <c r="C111" i="29"/>
  <c r="B111" i="29"/>
  <c r="C110" i="29"/>
  <c r="B110" i="29"/>
  <c r="C109" i="29"/>
  <c r="B109" i="29"/>
  <c r="C108" i="29"/>
  <c r="B108" i="29"/>
  <c r="C133" i="29"/>
  <c r="C132" i="29"/>
  <c r="C131" i="29"/>
  <c r="C130" i="29"/>
  <c r="C129" i="29"/>
  <c r="C128" i="29"/>
  <c r="G86" i="29"/>
  <c r="F86" i="29"/>
  <c r="E86" i="29"/>
  <c r="D86" i="29"/>
  <c r="C86" i="29"/>
  <c r="B86" i="29"/>
  <c r="G85" i="29"/>
  <c r="F85" i="29"/>
  <c r="E85" i="29"/>
  <c r="D85" i="29"/>
  <c r="C85" i="29"/>
  <c r="B85" i="29"/>
  <c r="G84" i="29"/>
  <c r="F84" i="29"/>
  <c r="E84" i="29"/>
  <c r="D84" i="29"/>
  <c r="C84" i="29"/>
  <c r="B84" i="29"/>
  <c r="G83" i="29"/>
  <c r="F83" i="29"/>
  <c r="E83" i="29"/>
  <c r="D83" i="29"/>
  <c r="C83" i="29"/>
  <c r="B83" i="29"/>
  <c r="G82" i="29"/>
  <c r="F82" i="29"/>
  <c r="E82" i="29"/>
  <c r="D82" i="29"/>
  <c r="C82" i="29"/>
  <c r="B82" i="29"/>
  <c r="G81" i="29"/>
  <c r="F81" i="29"/>
  <c r="E81" i="29"/>
  <c r="D81" i="29"/>
  <c r="C81" i="29"/>
  <c r="B81" i="29"/>
  <c r="G80" i="29"/>
  <c r="F80" i="29"/>
  <c r="E80" i="29"/>
  <c r="D80" i="29"/>
  <c r="C80" i="29"/>
  <c r="B80" i="29"/>
  <c r="G79" i="29"/>
  <c r="F79" i="29"/>
  <c r="E79" i="29"/>
  <c r="D79" i="29"/>
  <c r="C79" i="29"/>
  <c r="B79" i="29"/>
  <c r="G78" i="29"/>
  <c r="F78" i="29"/>
  <c r="E78" i="29"/>
  <c r="D78" i="29"/>
  <c r="C78" i="29"/>
  <c r="B78" i="29"/>
  <c r="G77" i="29"/>
  <c r="F77" i="29"/>
  <c r="E77" i="29"/>
  <c r="D77" i="29"/>
  <c r="C77" i="29"/>
  <c r="B77" i="29"/>
  <c r="G76" i="29"/>
  <c r="F76" i="29"/>
  <c r="E76" i="29"/>
  <c r="D76" i="29"/>
  <c r="C76" i="29"/>
  <c r="B76" i="29"/>
  <c r="G75" i="29"/>
  <c r="F75" i="29"/>
  <c r="E75" i="29"/>
  <c r="D75" i="29"/>
  <c r="C75" i="29"/>
  <c r="B75" i="29"/>
  <c r="G74" i="29"/>
  <c r="F74" i="29"/>
  <c r="E74" i="29"/>
  <c r="D74" i="29"/>
  <c r="C74" i="29"/>
  <c r="B74" i="29"/>
  <c r="G73" i="29"/>
  <c r="F73" i="29"/>
  <c r="E73" i="29"/>
  <c r="D73" i="29"/>
  <c r="C73" i="29"/>
  <c r="B73" i="29"/>
  <c r="G72" i="29"/>
  <c r="F72" i="29"/>
  <c r="E72" i="29"/>
  <c r="D72" i="29"/>
  <c r="C72" i="29"/>
  <c r="B72" i="29"/>
  <c r="F45" i="29"/>
  <c r="E45" i="29"/>
  <c r="D45" i="29"/>
  <c r="C45" i="29"/>
  <c r="B45" i="29"/>
  <c r="F44" i="29"/>
  <c r="E44" i="29"/>
  <c r="D44" i="29"/>
  <c r="C44" i="29"/>
  <c r="B44" i="29"/>
  <c r="F43" i="29"/>
  <c r="E43" i="29"/>
  <c r="D43" i="29"/>
  <c r="C43" i="29"/>
  <c r="B43" i="29"/>
  <c r="F42" i="29"/>
  <c r="E42" i="29"/>
  <c r="D42" i="29"/>
  <c r="C42" i="29"/>
  <c r="B42" i="29"/>
  <c r="F41" i="29"/>
  <c r="E41" i="29"/>
  <c r="D41" i="29"/>
  <c r="C41" i="29"/>
  <c r="B41" i="29"/>
  <c r="F40" i="29"/>
  <c r="E40" i="29"/>
  <c r="D40" i="29"/>
  <c r="C40" i="29"/>
  <c r="B40" i="29"/>
  <c r="F39" i="29"/>
  <c r="E39" i="29"/>
  <c r="D39" i="29"/>
  <c r="C39" i="29"/>
  <c r="B39" i="29"/>
  <c r="F38" i="29"/>
  <c r="E38" i="29"/>
  <c r="D38" i="29"/>
  <c r="C38" i="29"/>
  <c r="B38" i="29"/>
  <c r="F37" i="29"/>
  <c r="E37" i="29"/>
  <c r="D37" i="29"/>
  <c r="C37" i="29"/>
  <c r="B37" i="29"/>
  <c r="F36" i="29"/>
  <c r="E36" i="29"/>
  <c r="D36" i="29"/>
  <c r="C36" i="29"/>
  <c r="B36" i="29"/>
  <c r="F35" i="29"/>
  <c r="E35" i="29"/>
  <c r="D35" i="29"/>
  <c r="C35" i="29"/>
  <c r="B35" i="29"/>
  <c r="F34" i="29"/>
  <c r="E34" i="29"/>
  <c r="D34" i="29"/>
  <c r="C34" i="29"/>
  <c r="B34" i="29"/>
  <c r="F33" i="29"/>
  <c r="E33" i="29"/>
  <c r="D33" i="29"/>
  <c r="C33" i="29"/>
  <c r="B33" i="29"/>
  <c r="F32" i="29"/>
  <c r="E32" i="29"/>
  <c r="D32" i="29"/>
  <c r="C32" i="29"/>
  <c r="B32" i="29"/>
  <c r="D98" i="28"/>
  <c r="C98" i="28"/>
  <c r="B98" i="28"/>
  <c r="D97" i="28"/>
  <c r="C97" i="28"/>
  <c r="B97" i="28"/>
  <c r="D96" i="28"/>
  <c r="C96" i="28"/>
  <c r="B96" i="28"/>
  <c r="D95" i="28"/>
  <c r="C95" i="28"/>
  <c r="B95" i="28"/>
  <c r="D94" i="28"/>
  <c r="C94" i="28"/>
  <c r="B94" i="28"/>
  <c r="G77" i="28"/>
  <c r="F77" i="28"/>
  <c r="E77" i="28"/>
  <c r="D77" i="28"/>
  <c r="C77" i="28"/>
  <c r="B77" i="28"/>
  <c r="G76" i="28"/>
  <c r="F76" i="28"/>
  <c r="E76" i="28"/>
  <c r="D76" i="28"/>
  <c r="C76" i="28"/>
  <c r="B76" i="28"/>
  <c r="G75" i="28"/>
  <c r="F75" i="28"/>
  <c r="E75" i="28"/>
  <c r="D75" i="28"/>
  <c r="C75" i="28"/>
  <c r="B75" i="28"/>
  <c r="G74" i="28"/>
  <c r="F74" i="28"/>
  <c r="E74" i="28"/>
  <c r="D74" i="28"/>
  <c r="C74" i="28"/>
  <c r="B74" i="28"/>
  <c r="D60" i="28"/>
  <c r="C60" i="28"/>
  <c r="B60" i="28"/>
  <c r="D59" i="28"/>
  <c r="C59" i="28"/>
  <c r="B59" i="28"/>
  <c r="D58" i="28"/>
  <c r="C58" i="28"/>
  <c r="B58" i="28"/>
  <c r="D57" i="28"/>
  <c r="C57" i="28"/>
  <c r="B57" i="28"/>
  <c r="D56" i="28"/>
  <c r="C56" i="28"/>
  <c r="B56" i="28"/>
  <c r="D55" i="28"/>
  <c r="C55" i="28"/>
  <c r="B55" i="28"/>
  <c r="D54" i="28"/>
  <c r="C54" i="28"/>
  <c r="B54" i="28"/>
  <c r="D53" i="28"/>
  <c r="C53" i="28"/>
  <c r="B53" i="28"/>
  <c r="D42" i="28"/>
  <c r="C42" i="28"/>
  <c r="B42" i="28"/>
  <c r="D41" i="28"/>
  <c r="C41" i="28"/>
  <c r="B41" i="28"/>
  <c r="D40" i="28"/>
  <c r="C40" i="28"/>
  <c r="B40" i="28"/>
  <c r="D39" i="28"/>
  <c r="C39" i="28"/>
  <c r="B39" i="28"/>
  <c r="D38" i="28"/>
  <c r="C38" i="28"/>
  <c r="B38" i="28"/>
  <c r="D37" i="28"/>
  <c r="C37" i="28"/>
  <c r="B37" i="28"/>
  <c r="D36" i="28"/>
  <c r="C36" i="28"/>
  <c r="B36" i="28"/>
  <c r="D35" i="28"/>
  <c r="C35" i="28"/>
  <c r="B35" i="28"/>
  <c r="M11" i="28"/>
  <c r="L11" i="28"/>
  <c r="K11" i="28"/>
  <c r="J11" i="28"/>
  <c r="I11" i="28"/>
  <c r="H11" i="28"/>
  <c r="G11" i="28"/>
  <c r="F11" i="28"/>
  <c r="E11" i="28"/>
  <c r="D11" i="28"/>
  <c r="C11" i="28"/>
  <c r="B11" i="28"/>
  <c r="M10" i="28"/>
  <c r="L10" i="28"/>
  <c r="K10" i="28"/>
  <c r="J10" i="28"/>
  <c r="I10" i="28"/>
  <c r="H10" i="28"/>
  <c r="G10" i="28"/>
  <c r="F10" i="28"/>
  <c r="E10" i="28"/>
  <c r="D10" i="28"/>
  <c r="C10" i="28"/>
  <c r="B10" i="28"/>
  <c r="M9" i="28"/>
  <c r="L9" i="28"/>
  <c r="K9" i="28"/>
  <c r="J9" i="28"/>
  <c r="I9" i="28"/>
  <c r="H9" i="28"/>
  <c r="G9" i="28"/>
  <c r="F9" i="28"/>
  <c r="E9" i="28"/>
  <c r="D9" i="28"/>
  <c r="C9" i="28"/>
  <c r="B9" i="28"/>
  <c r="M8" i="28"/>
  <c r="L8" i="28"/>
  <c r="K8" i="28"/>
  <c r="J8" i="28"/>
  <c r="I8" i="28"/>
  <c r="H8" i="28"/>
  <c r="G8" i="28"/>
  <c r="F8" i="28"/>
  <c r="E8" i="28"/>
  <c r="D8" i="28"/>
  <c r="C8" i="28"/>
  <c r="B8" i="28"/>
  <c r="M7" i="28"/>
  <c r="L7" i="28"/>
  <c r="K7" i="28"/>
  <c r="J7" i="28"/>
  <c r="I7" i="28"/>
  <c r="H7" i="28"/>
  <c r="G7" i="28"/>
  <c r="F7" i="28"/>
  <c r="E7" i="28"/>
  <c r="D7" i="28"/>
  <c r="C7" i="28"/>
  <c r="B7" i="28"/>
  <c r="M6" i="28"/>
  <c r="L6" i="28"/>
  <c r="K6" i="28"/>
  <c r="J6" i="28"/>
  <c r="I6" i="28"/>
  <c r="H6" i="28"/>
  <c r="G6" i="28"/>
  <c r="F6" i="28"/>
  <c r="E6" i="28"/>
  <c r="D6" i="28"/>
  <c r="C6" i="28"/>
  <c r="B6" i="28"/>
  <c r="M5" i="28"/>
  <c r="L5" i="28"/>
  <c r="K5" i="28"/>
  <c r="J5" i="28"/>
  <c r="I5" i="28"/>
  <c r="H5" i="28"/>
  <c r="G5" i="28"/>
  <c r="F5" i="28"/>
  <c r="E5" i="28"/>
  <c r="D5" i="28"/>
  <c r="C5" i="28"/>
  <c r="B5" i="28"/>
  <c r="M4" i="28"/>
  <c r="L4" i="28"/>
  <c r="K4" i="28"/>
  <c r="J4" i="28"/>
  <c r="I4" i="28"/>
  <c r="H4" i="28"/>
  <c r="G4" i="28"/>
  <c r="F4" i="28"/>
  <c r="E4" i="28"/>
  <c r="D4" i="28"/>
  <c r="C4" i="28"/>
  <c r="B4" i="28"/>
  <c r="S168" i="27"/>
  <c r="R168" i="27"/>
  <c r="Q168" i="27"/>
  <c r="P168" i="27"/>
  <c r="O168" i="27"/>
  <c r="N168" i="27"/>
  <c r="M168" i="27"/>
  <c r="L168" i="27"/>
  <c r="K168" i="27"/>
  <c r="J168" i="27"/>
  <c r="I168" i="27"/>
  <c r="H168" i="27"/>
  <c r="G168" i="27"/>
  <c r="F168" i="27"/>
  <c r="E168" i="27"/>
  <c r="D168" i="27"/>
  <c r="C168" i="27"/>
  <c r="B168" i="27"/>
  <c r="S167" i="27"/>
  <c r="R167" i="27"/>
  <c r="Q167" i="27"/>
  <c r="P167" i="27"/>
  <c r="O167" i="27"/>
  <c r="N167" i="27"/>
  <c r="M167" i="27"/>
  <c r="L167" i="27"/>
  <c r="K167" i="27"/>
  <c r="J167" i="27"/>
  <c r="I167" i="27"/>
  <c r="H167" i="27"/>
  <c r="G167" i="27"/>
  <c r="F167" i="27"/>
  <c r="E167" i="27"/>
  <c r="D167" i="27"/>
  <c r="C167" i="27"/>
  <c r="B167" i="27"/>
  <c r="S166" i="27"/>
  <c r="R166" i="27"/>
  <c r="Q166" i="27"/>
  <c r="P166" i="27"/>
  <c r="O166" i="27"/>
  <c r="N166" i="27"/>
  <c r="M166" i="27"/>
  <c r="L166" i="27"/>
  <c r="K166" i="27"/>
  <c r="J166" i="27"/>
  <c r="I166" i="27"/>
  <c r="H166" i="27"/>
  <c r="G166" i="27"/>
  <c r="F166" i="27"/>
  <c r="E166" i="27"/>
  <c r="D166" i="27"/>
  <c r="C166" i="27"/>
  <c r="B166" i="27"/>
  <c r="S165" i="27"/>
  <c r="R165" i="27"/>
  <c r="Q165" i="27"/>
  <c r="P165" i="27"/>
  <c r="O165" i="27"/>
  <c r="N165" i="27"/>
  <c r="M165" i="27"/>
  <c r="L165" i="27"/>
  <c r="K165" i="27"/>
  <c r="J165" i="27"/>
  <c r="I165" i="27"/>
  <c r="H165" i="27"/>
  <c r="G165" i="27"/>
  <c r="F165" i="27"/>
  <c r="E165" i="27"/>
  <c r="D165" i="27"/>
  <c r="C165" i="27"/>
  <c r="B165" i="27"/>
  <c r="G140" i="27"/>
  <c r="F140" i="27"/>
  <c r="E140" i="27"/>
  <c r="D140" i="27"/>
  <c r="C140" i="27"/>
  <c r="B140" i="27"/>
  <c r="G139" i="27"/>
  <c r="F139" i="27"/>
  <c r="E139" i="27"/>
  <c r="D139" i="27"/>
  <c r="C139" i="27"/>
  <c r="B139" i="27"/>
  <c r="G138" i="27"/>
  <c r="F138" i="27"/>
  <c r="E138" i="27"/>
  <c r="D138" i="27"/>
  <c r="C138" i="27"/>
  <c r="B138" i="27"/>
  <c r="G137" i="27"/>
  <c r="F137" i="27"/>
  <c r="E137" i="27"/>
  <c r="D137" i="27"/>
  <c r="C137" i="27"/>
  <c r="B137" i="27"/>
  <c r="M80" i="27"/>
  <c r="L80" i="27"/>
  <c r="K80" i="27"/>
  <c r="J80" i="27"/>
  <c r="I80" i="27"/>
  <c r="H80" i="27"/>
  <c r="G80" i="27"/>
  <c r="F80" i="27"/>
  <c r="E80" i="27"/>
  <c r="D80" i="27"/>
  <c r="C80" i="27"/>
  <c r="B80" i="27"/>
  <c r="M79" i="27"/>
  <c r="L79" i="27"/>
  <c r="K79" i="27"/>
  <c r="J79" i="27"/>
  <c r="I79" i="27"/>
  <c r="H79" i="27"/>
  <c r="G79" i="27"/>
  <c r="F79" i="27"/>
  <c r="E79" i="27"/>
  <c r="D79" i="27"/>
  <c r="C79" i="27"/>
  <c r="B79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I112" i="27"/>
  <c r="H112" i="27"/>
  <c r="G112" i="27"/>
  <c r="F112" i="27"/>
  <c r="E112" i="27"/>
  <c r="D112" i="27"/>
  <c r="C112" i="27"/>
  <c r="B112" i="27"/>
  <c r="I111" i="27"/>
  <c r="H111" i="27"/>
  <c r="G111" i="27"/>
  <c r="F111" i="27"/>
  <c r="E111" i="27"/>
  <c r="D111" i="27"/>
  <c r="C111" i="27"/>
  <c r="B111" i="27"/>
  <c r="I110" i="27"/>
  <c r="H110" i="27"/>
  <c r="G110" i="27"/>
  <c r="F110" i="27"/>
  <c r="E110" i="27"/>
  <c r="D110" i="27"/>
  <c r="C110" i="27"/>
  <c r="B110" i="27"/>
  <c r="I109" i="27"/>
  <c r="H109" i="27"/>
  <c r="G109" i="27"/>
  <c r="F109" i="27"/>
  <c r="E109" i="27"/>
  <c r="D109" i="27"/>
  <c r="C109" i="27"/>
  <c r="B109" i="27"/>
  <c r="G48" i="27"/>
  <c r="F48" i="27"/>
  <c r="E48" i="27"/>
  <c r="D48" i="27"/>
  <c r="C48" i="27"/>
  <c r="B48" i="27"/>
  <c r="G47" i="27"/>
  <c r="F47" i="27"/>
  <c r="E47" i="27"/>
  <c r="D47" i="27"/>
  <c r="C47" i="27"/>
  <c r="B47" i="27"/>
  <c r="G46" i="27"/>
  <c r="F46" i="27"/>
  <c r="E46" i="27"/>
  <c r="D46" i="27"/>
  <c r="C46" i="27"/>
  <c r="B46" i="27"/>
  <c r="G45" i="27"/>
  <c r="F45" i="27"/>
  <c r="E45" i="27"/>
  <c r="D45" i="27"/>
  <c r="C45" i="27"/>
  <c r="B45" i="27"/>
  <c r="G44" i="27"/>
  <c r="F44" i="27"/>
  <c r="E44" i="27"/>
  <c r="D44" i="27"/>
  <c r="C44" i="27"/>
  <c r="B44" i="27"/>
  <c r="G43" i="27"/>
  <c r="F43" i="27"/>
  <c r="E43" i="27"/>
  <c r="D43" i="27"/>
  <c r="C43" i="27"/>
  <c r="B43" i="27"/>
  <c r="G42" i="27"/>
  <c r="F42" i="27"/>
  <c r="E42" i="27"/>
  <c r="D42" i="27"/>
  <c r="C42" i="27"/>
  <c r="B42" i="27"/>
  <c r="G41" i="27"/>
  <c r="F41" i="27"/>
  <c r="E41" i="27"/>
  <c r="D41" i="27"/>
  <c r="C41" i="27"/>
  <c r="B41" i="27"/>
  <c r="G40" i="27"/>
  <c r="F40" i="27"/>
  <c r="E40" i="27"/>
  <c r="D40" i="27"/>
  <c r="C40" i="27"/>
  <c r="B40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M9" i="27"/>
  <c r="L9" i="27"/>
  <c r="K9" i="27"/>
  <c r="J9" i="27"/>
  <c r="I9" i="27"/>
  <c r="H9" i="27"/>
  <c r="G9" i="27"/>
  <c r="F9" i="27"/>
  <c r="E9" i="27"/>
  <c r="D9" i="27"/>
  <c r="C9" i="27"/>
  <c r="B9" i="27"/>
  <c r="M8" i="27"/>
  <c r="L8" i="27"/>
  <c r="K8" i="27"/>
  <c r="J8" i="27"/>
  <c r="I8" i="27"/>
  <c r="H8" i="27"/>
  <c r="G8" i="27"/>
  <c r="F8" i="27"/>
  <c r="E8" i="27"/>
  <c r="D8" i="27"/>
  <c r="C8" i="27"/>
  <c r="B8" i="27"/>
  <c r="M7" i="27"/>
  <c r="L7" i="27"/>
  <c r="K7" i="27"/>
  <c r="J7" i="27"/>
  <c r="I7" i="27"/>
  <c r="H7" i="27"/>
  <c r="G7" i="27"/>
  <c r="F7" i="27"/>
  <c r="E7" i="27"/>
  <c r="D7" i="27"/>
  <c r="C7" i="27"/>
  <c r="B7" i="27"/>
  <c r="M6" i="27"/>
  <c r="L6" i="27"/>
  <c r="K6" i="27"/>
  <c r="J6" i="27"/>
  <c r="I6" i="27"/>
  <c r="H6" i="27"/>
  <c r="G6" i="27"/>
  <c r="F6" i="27"/>
  <c r="E6" i="27"/>
  <c r="D6" i="27"/>
  <c r="C6" i="27"/>
  <c r="B6" i="27"/>
  <c r="M5" i="27"/>
  <c r="L5" i="27"/>
  <c r="K5" i="27"/>
  <c r="J5" i="27"/>
  <c r="I5" i="27"/>
  <c r="H5" i="27"/>
  <c r="G5" i="27"/>
  <c r="F5" i="27"/>
  <c r="E5" i="27"/>
  <c r="D5" i="27"/>
  <c r="C5" i="27"/>
  <c r="B5" i="27"/>
  <c r="E215" i="26"/>
  <c r="D215" i="26"/>
  <c r="C215" i="26"/>
  <c r="E214" i="26"/>
  <c r="D214" i="26"/>
  <c r="C214" i="26"/>
  <c r="E213" i="26"/>
  <c r="D213" i="26"/>
  <c r="C213" i="26"/>
  <c r="E212" i="26"/>
  <c r="D212" i="26"/>
  <c r="C212" i="26"/>
  <c r="E211" i="26"/>
  <c r="D211" i="26"/>
  <c r="C211" i="26"/>
  <c r="E210" i="26"/>
  <c r="D210" i="26"/>
  <c r="C210" i="26"/>
  <c r="E209" i="26"/>
  <c r="D209" i="26"/>
  <c r="C209" i="26"/>
  <c r="E208" i="26"/>
  <c r="D208" i="26"/>
  <c r="C208" i="26"/>
  <c r="E207" i="26"/>
  <c r="D207" i="26"/>
  <c r="C207" i="26"/>
  <c r="E206" i="26"/>
  <c r="D206" i="26"/>
  <c r="C206" i="26"/>
  <c r="E205" i="26"/>
  <c r="D205" i="26"/>
  <c r="C205" i="26"/>
  <c r="E204" i="26"/>
  <c r="D204" i="26"/>
  <c r="C204" i="26"/>
  <c r="E181" i="26"/>
  <c r="D181" i="26"/>
  <c r="C181" i="26"/>
  <c r="E180" i="26"/>
  <c r="D180" i="26"/>
  <c r="C180" i="26"/>
  <c r="E179" i="26"/>
  <c r="D179" i="26"/>
  <c r="C179" i="26"/>
  <c r="E178" i="26"/>
  <c r="D178" i="26"/>
  <c r="C178" i="26"/>
  <c r="E177" i="26"/>
  <c r="D177" i="26"/>
  <c r="C177" i="26"/>
  <c r="E176" i="26"/>
  <c r="D176" i="26"/>
  <c r="C176" i="26"/>
  <c r="E175" i="26"/>
  <c r="D175" i="26"/>
  <c r="C175" i="26"/>
  <c r="E174" i="26"/>
  <c r="D174" i="26"/>
  <c r="C174" i="26"/>
  <c r="E173" i="26"/>
  <c r="D173" i="26"/>
  <c r="C173" i="26"/>
  <c r="E172" i="26"/>
  <c r="D172" i="26"/>
  <c r="C172" i="26"/>
  <c r="E171" i="26"/>
  <c r="D171" i="26"/>
  <c r="C171" i="26"/>
  <c r="E170" i="26"/>
  <c r="D170" i="26"/>
  <c r="C170" i="26"/>
  <c r="E146" i="26"/>
  <c r="D146" i="26"/>
  <c r="C146" i="26"/>
  <c r="E145" i="26"/>
  <c r="D145" i="26"/>
  <c r="C145" i="26"/>
  <c r="E144" i="26"/>
  <c r="D144" i="26"/>
  <c r="C144" i="26"/>
  <c r="E143" i="26"/>
  <c r="D143" i="26"/>
  <c r="C143" i="26"/>
  <c r="E142" i="26"/>
  <c r="D142" i="26"/>
  <c r="C142" i="26"/>
  <c r="E141" i="26"/>
  <c r="D141" i="26"/>
  <c r="C141" i="26"/>
  <c r="E140" i="26"/>
  <c r="D140" i="26"/>
  <c r="C140" i="26"/>
  <c r="E139" i="26"/>
  <c r="D139" i="26"/>
  <c r="C139" i="26"/>
  <c r="E138" i="26"/>
  <c r="D138" i="26"/>
  <c r="C138" i="26"/>
  <c r="E137" i="26"/>
  <c r="D137" i="26"/>
  <c r="C137" i="26"/>
  <c r="E136" i="26"/>
  <c r="D136" i="26"/>
  <c r="C136" i="26"/>
  <c r="E135" i="26"/>
  <c r="D135" i="26"/>
  <c r="C135" i="26"/>
  <c r="E113" i="26"/>
  <c r="D113" i="26"/>
  <c r="C113" i="26"/>
  <c r="E112" i="26"/>
  <c r="D112" i="26"/>
  <c r="C112" i="26"/>
  <c r="E111" i="26"/>
  <c r="D111" i="26"/>
  <c r="C111" i="26"/>
  <c r="E110" i="26"/>
  <c r="D110" i="26"/>
  <c r="C110" i="26"/>
  <c r="E109" i="26"/>
  <c r="D109" i="26"/>
  <c r="C109" i="26"/>
  <c r="E108" i="26"/>
  <c r="D108" i="26"/>
  <c r="C108" i="26"/>
  <c r="E107" i="26"/>
  <c r="D107" i="26"/>
  <c r="C107" i="26"/>
  <c r="E106" i="26"/>
  <c r="D106" i="26"/>
  <c r="C106" i="26"/>
  <c r="E105" i="26"/>
  <c r="D105" i="26"/>
  <c r="C105" i="26"/>
  <c r="E104" i="26"/>
  <c r="D104" i="26"/>
  <c r="C104" i="26"/>
  <c r="E103" i="26"/>
  <c r="D103" i="26"/>
  <c r="C103" i="26"/>
  <c r="E102" i="26"/>
  <c r="D102" i="26"/>
  <c r="C102" i="26"/>
  <c r="E81" i="26"/>
  <c r="D81" i="26"/>
  <c r="C81" i="26"/>
  <c r="E80" i="26"/>
  <c r="D80" i="26"/>
  <c r="C80" i="26"/>
  <c r="E79" i="26"/>
  <c r="D79" i="26"/>
  <c r="C79" i="26"/>
  <c r="E78" i="26"/>
  <c r="D78" i="26"/>
  <c r="C78" i="26"/>
  <c r="E77" i="26"/>
  <c r="D77" i="26"/>
  <c r="C77" i="26"/>
  <c r="E76" i="26"/>
  <c r="D76" i="26"/>
  <c r="C76" i="26"/>
  <c r="E75" i="26"/>
  <c r="D75" i="26"/>
  <c r="C75" i="26"/>
  <c r="E74" i="26"/>
  <c r="D74" i="26"/>
  <c r="C74" i="26"/>
  <c r="E73" i="26"/>
  <c r="D73" i="26"/>
  <c r="C73" i="26"/>
  <c r="E72" i="26"/>
  <c r="D72" i="26"/>
  <c r="C72" i="26"/>
  <c r="E71" i="26"/>
  <c r="D71" i="26"/>
  <c r="C71" i="26"/>
  <c r="E70" i="26"/>
  <c r="D70" i="26"/>
  <c r="C70" i="26"/>
  <c r="E49" i="26"/>
  <c r="D49" i="26"/>
  <c r="C49" i="26"/>
  <c r="E48" i="26"/>
  <c r="D48" i="26"/>
  <c r="C48" i="26"/>
  <c r="E47" i="26"/>
  <c r="D47" i="26"/>
  <c r="C47" i="26"/>
  <c r="E46" i="26"/>
  <c r="D46" i="26"/>
  <c r="C46" i="26"/>
  <c r="E45" i="26"/>
  <c r="D45" i="26"/>
  <c r="C45" i="26"/>
  <c r="E44" i="26"/>
  <c r="D44" i="26"/>
  <c r="C44" i="26"/>
  <c r="E43" i="26"/>
  <c r="D43" i="26"/>
  <c r="C43" i="26"/>
  <c r="E42" i="26"/>
  <c r="D42" i="26"/>
  <c r="C42" i="26"/>
  <c r="E41" i="26"/>
  <c r="D41" i="26"/>
  <c r="C41" i="26"/>
  <c r="E40" i="26"/>
  <c r="D40" i="26"/>
  <c r="C40" i="26"/>
  <c r="E39" i="26"/>
  <c r="D39" i="26"/>
  <c r="C39" i="26"/>
  <c r="E38" i="26"/>
  <c r="D38" i="26"/>
  <c r="C38" i="26"/>
  <c r="E15" i="26"/>
  <c r="D15" i="26"/>
  <c r="C15" i="26"/>
  <c r="E14" i="26"/>
  <c r="D14" i="26"/>
  <c r="C14" i="26"/>
  <c r="E13" i="26"/>
  <c r="D13" i="26"/>
  <c r="C13" i="26"/>
  <c r="E12" i="26"/>
  <c r="D12" i="26"/>
  <c r="C12" i="26"/>
  <c r="E11" i="26"/>
  <c r="D11" i="26"/>
  <c r="C11" i="26"/>
  <c r="E10" i="26"/>
  <c r="D10" i="26"/>
  <c r="C10" i="26"/>
  <c r="E9" i="26"/>
  <c r="D9" i="26"/>
  <c r="C9" i="26"/>
  <c r="E8" i="26"/>
  <c r="D8" i="26"/>
  <c r="C8" i="26"/>
  <c r="E7" i="26"/>
  <c r="D7" i="26"/>
  <c r="C7" i="26"/>
  <c r="E6" i="26"/>
  <c r="D6" i="26"/>
  <c r="C6" i="26"/>
  <c r="E5" i="26"/>
  <c r="D5" i="26"/>
  <c r="C5" i="26"/>
  <c r="E4" i="26"/>
  <c r="D4" i="26"/>
  <c r="C4" i="26"/>
  <c r="D209" i="25"/>
  <c r="C209" i="25"/>
  <c r="B209" i="25"/>
  <c r="D208" i="25"/>
  <c r="C208" i="25"/>
  <c r="B208" i="25"/>
  <c r="D207" i="25"/>
  <c r="C207" i="25"/>
  <c r="B207" i="25"/>
  <c r="D206" i="25"/>
  <c r="C206" i="25"/>
  <c r="B206" i="25"/>
  <c r="D205" i="25"/>
  <c r="C205" i="25"/>
  <c r="B205" i="25"/>
  <c r="D204" i="25"/>
  <c r="C204" i="25"/>
  <c r="B204" i="25"/>
  <c r="D203" i="25"/>
  <c r="C203" i="25"/>
  <c r="B203" i="25"/>
  <c r="D202" i="25"/>
  <c r="C202" i="25"/>
  <c r="B202" i="25"/>
  <c r="D190" i="25"/>
  <c r="C190" i="25"/>
  <c r="B190" i="25"/>
  <c r="D189" i="25"/>
  <c r="C189" i="25"/>
  <c r="B189" i="25"/>
  <c r="D188" i="25"/>
  <c r="C188" i="25"/>
  <c r="B188" i="25"/>
  <c r="D187" i="25"/>
  <c r="C187" i="25"/>
  <c r="B187" i="25"/>
  <c r="D186" i="25"/>
  <c r="C186" i="25"/>
  <c r="B186" i="25"/>
  <c r="D185" i="25"/>
  <c r="C185" i="25"/>
  <c r="B185" i="25"/>
  <c r="D184" i="25"/>
  <c r="C184" i="25"/>
  <c r="B184" i="25"/>
  <c r="G117" i="25"/>
  <c r="F117" i="25"/>
  <c r="E117" i="25"/>
  <c r="D117" i="25"/>
  <c r="C117" i="25"/>
  <c r="B117" i="25"/>
  <c r="G116" i="25"/>
  <c r="F116" i="25"/>
  <c r="E116" i="25"/>
  <c r="D116" i="25"/>
  <c r="C116" i="25"/>
  <c r="B116" i="25"/>
  <c r="G115" i="25"/>
  <c r="F115" i="25"/>
  <c r="E115" i="25"/>
  <c r="D115" i="25"/>
  <c r="C115" i="25"/>
  <c r="B115" i="25"/>
  <c r="G140" i="25"/>
  <c r="F140" i="25"/>
  <c r="E140" i="25"/>
  <c r="D140" i="25"/>
  <c r="C140" i="25"/>
  <c r="B140" i="25"/>
  <c r="G139" i="25"/>
  <c r="F139" i="25"/>
  <c r="E139" i="25"/>
  <c r="D139" i="25"/>
  <c r="C139" i="25"/>
  <c r="B139" i="25"/>
  <c r="G138" i="25"/>
  <c r="F138" i="25"/>
  <c r="E138" i="25"/>
  <c r="D138" i="25"/>
  <c r="C138" i="25"/>
  <c r="B138" i="25"/>
  <c r="G137" i="25"/>
  <c r="F137" i="25"/>
  <c r="E137" i="25"/>
  <c r="D137" i="25"/>
  <c r="C137" i="25"/>
  <c r="B137" i="25"/>
  <c r="G136" i="25"/>
  <c r="F136" i="25"/>
  <c r="E136" i="25"/>
  <c r="D136" i="25"/>
  <c r="C136" i="25"/>
  <c r="B136" i="25"/>
  <c r="G135" i="25"/>
  <c r="F135" i="25"/>
  <c r="E135" i="25"/>
  <c r="D135" i="25"/>
  <c r="C135" i="25"/>
  <c r="B135" i="25"/>
  <c r="G134" i="25"/>
  <c r="F134" i="25"/>
  <c r="E134" i="25"/>
  <c r="D134" i="25"/>
  <c r="C134" i="25"/>
  <c r="B134" i="25"/>
  <c r="G133" i="25"/>
  <c r="F133" i="25"/>
  <c r="E133" i="25"/>
  <c r="D133" i="25"/>
  <c r="C133" i="25"/>
  <c r="B133" i="25"/>
  <c r="G132" i="25"/>
  <c r="F132" i="25"/>
  <c r="E132" i="25"/>
  <c r="D132" i="25"/>
  <c r="C132" i="25"/>
  <c r="B132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G49" i="25"/>
  <c r="F49" i="25"/>
  <c r="E49" i="25"/>
  <c r="D49" i="25"/>
  <c r="C49" i="25"/>
  <c r="B49" i="25"/>
  <c r="G48" i="25"/>
  <c r="F48" i="25"/>
  <c r="E48" i="25"/>
  <c r="D48" i="25"/>
  <c r="C48" i="25"/>
  <c r="B48" i="25"/>
  <c r="G47" i="25"/>
  <c r="F47" i="25"/>
  <c r="E47" i="25"/>
  <c r="D47" i="25"/>
  <c r="C47" i="25"/>
  <c r="B47" i="25"/>
  <c r="G46" i="25"/>
  <c r="F46" i="25"/>
  <c r="E46" i="25"/>
  <c r="D46" i="25"/>
  <c r="C46" i="25"/>
  <c r="B46" i="25"/>
  <c r="G68" i="25"/>
  <c r="F68" i="25"/>
  <c r="E68" i="25"/>
  <c r="D68" i="25"/>
  <c r="C68" i="25"/>
  <c r="B68" i="25"/>
  <c r="G67" i="25"/>
  <c r="F67" i="25"/>
  <c r="E67" i="25"/>
  <c r="D67" i="25"/>
  <c r="C67" i="25"/>
  <c r="B67" i="25"/>
  <c r="G66" i="25"/>
  <c r="F66" i="25"/>
  <c r="E66" i="25"/>
  <c r="D66" i="25"/>
  <c r="C66" i="25"/>
  <c r="B66" i="25"/>
  <c r="G14" i="25"/>
  <c r="F14" i="25"/>
  <c r="E14" i="25"/>
  <c r="D14" i="25"/>
  <c r="C14" i="25"/>
  <c r="B14" i="25"/>
  <c r="G13" i="25"/>
  <c r="F13" i="25"/>
  <c r="E13" i="25"/>
  <c r="D13" i="25"/>
  <c r="C13" i="25"/>
  <c r="B13" i="25"/>
  <c r="G12" i="25"/>
  <c r="F12" i="25"/>
  <c r="E12" i="25"/>
  <c r="D12" i="25"/>
  <c r="C12" i="25"/>
  <c r="B12" i="25"/>
  <c r="G11" i="25"/>
  <c r="F11" i="25"/>
  <c r="E11" i="25"/>
  <c r="D11" i="25"/>
  <c r="C11" i="25"/>
  <c r="B11" i="25"/>
  <c r="G10" i="25"/>
  <c r="F10" i="25"/>
  <c r="E10" i="25"/>
  <c r="D10" i="25"/>
  <c r="C10" i="25"/>
  <c r="B10" i="25"/>
  <c r="G9" i="25"/>
  <c r="F9" i="25"/>
  <c r="E9" i="25"/>
  <c r="D9" i="25"/>
  <c r="C9" i="25"/>
  <c r="B9" i="25"/>
  <c r="G8" i="25"/>
  <c r="F8" i="25"/>
  <c r="E8" i="25"/>
  <c r="D8" i="25"/>
  <c r="C8" i="25"/>
  <c r="B8" i="25"/>
  <c r="G7" i="25"/>
  <c r="F7" i="25"/>
  <c r="E7" i="25"/>
  <c r="D7" i="25"/>
  <c r="C7" i="25"/>
  <c r="B7" i="25"/>
  <c r="G6" i="25"/>
  <c r="F6" i="25"/>
  <c r="E6" i="25"/>
  <c r="D6" i="25"/>
  <c r="C6" i="25"/>
  <c r="B6" i="25"/>
  <c r="B104" i="24"/>
  <c r="B103" i="24"/>
  <c r="B102" i="24"/>
  <c r="B101" i="24"/>
  <c r="B100" i="24"/>
  <c r="B99" i="24"/>
  <c r="B98" i="24"/>
  <c r="C80" i="24"/>
  <c r="B80" i="24"/>
  <c r="C79" i="24"/>
  <c r="B79" i="24"/>
  <c r="C78" i="24"/>
  <c r="B78" i="24"/>
  <c r="C77" i="24"/>
  <c r="B77" i="24"/>
  <c r="D62" i="24"/>
  <c r="C62" i="24"/>
  <c r="B62" i="24"/>
  <c r="D61" i="24"/>
  <c r="C61" i="24"/>
  <c r="B61" i="24"/>
  <c r="D60" i="24"/>
  <c r="C60" i="24"/>
  <c r="B60" i="24"/>
  <c r="D59" i="24"/>
  <c r="C59" i="24"/>
  <c r="B59" i="24"/>
  <c r="D45" i="24"/>
  <c r="C45" i="24"/>
  <c r="B45" i="24"/>
  <c r="D44" i="24"/>
  <c r="C44" i="24"/>
  <c r="B44" i="24"/>
  <c r="D43" i="24"/>
  <c r="C43" i="24"/>
  <c r="B43" i="24"/>
  <c r="D42" i="24"/>
  <c r="C42" i="24"/>
  <c r="B42" i="24"/>
  <c r="F25" i="24"/>
  <c r="E25" i="24"/>
  <c r="D25" i="24"/>
  <c r="C25" i="24"/>
  <c r="B25" i="24"/>
  <c r="F24" i="24"/>
  <c r="E24" i="24"/>
  <c r="D24" i="24"/>
  <c r="C24" i="24"/>
  <c r="B24" i="24"/>
  <c r="F23" i="24"/>
  <c r="E23" i="24"/>
  <c r="D23" i="24"/>
  <c r="C23" i="24"/>
  <c r="B23" i="24"/>
  <c r="I8" i="24"/>
  <c r="H8" i="24"/>
  <c r="G8" i="24"/>
  <c r="F8" i="24"/>
  <c r="E8" i="24"/>
  <c r="D8" i="24"/>
  <c r="C8" i="24"/>
  <c r="B8" i="24"/>
  <c r="I7" i="24"/>
  <c r="H7" i="24"/>
  <c r="G7" i="24"/>
  <c r="F7" i="24"/>
  <c r="E7" i="24"/>
  <c r="D7" i="24"/>
  <c r="C7" i="24"/>
  <c r="B7" i="24"/>
  <c r="I6" i="24"/>
  <c r="H6" i="24"/>
  <c r="G6" i="24"/>
  <c r="F6" i="24"/>
  <c r="E6" i="24"/>
  <c r="D6" i="24"/>
  <c r="C6" i="24"/>
  <c r="B6" i="24"/>
  <c r="B69" i="23"/>
  <c r="B68" i="23"/>
  <c r="B67" i="23"/>
  <c r="B66" i="23"/>
  <c r="B65" i="23"/>
  <c r="D32" i="23"/>
  <c r="C32" i="23"/>
  <c r="B32" i="23"/>
  <c r="D31" i="23"/>
  <c r="C31" i="23"/>
  <c r="B31" i="23"/>
  <c r="D30" i="23"/>
  <c r="C30" i="23"/>
  <c r="B30" i="23"/>
  <c r="D29" i="23"/>
  <c r="C29" i="23"/>
  <c r="B29" i="23"/>
  <c r="D28" i="23"/>
  <c r="C28" i="23"/>
  <c r="B28" i="23"/>
  <c r="D27" i="23"/>
  <c r="C27" i="23"/>
  <c r="B27" i="23"/>
  <c r="D26" i="23"/>
  <c r="C26" i="23"/>
  <c r="B26" i="23"/>
  <c r="D25" i="23"/>
  <c r="C25" i="23"/>
  <c r="B25" i="23"/>
  <c r="AF84" i="23"/>
  <c r="F119" i="23" s="1"/>
  <c r="AE84" i="23"/>
  <c r="F118" i="23" s="1"/>
  <c r="AD84" i="23"/>
  <c r="F117" i="23" s="1"/>
  <c r="AC84" i="23"/>
  <c r="F116" i="23" s="1"/>
  <c r="AB84" i="23"/>
  <c r="F115" i="23" s="1"/>
  <c r="AA84" i="23"/>
  <c r="F114" i="23" s="1"/>
  <c r="Z84" i="23"/>
  <c r="F113" i="23" s="1"/>
  <c r="Y84" i="23"/>
  <c r="F112" i="23" s="1"/>
  <c r="X84" i="23"/>
  <c r="F111" i="23" s="1"/>
  <c r="W84" i="23"/>
  <c r="F110" i="23" s="1"/>
  <c r="V84" i="23"/>
  <c r="F109" i="23" s="1"/>
  <c r="U84" i="23"/>
  <c r="F108" i="23" s="1"/>
  <c r="T84" i="23"/>
  <c r="F107" i="23" s="1"/>
  <c r="S84" i="23"/>
  <c r="F106" i="23" s="1"/>
  <c r="R84" i="23"/>
  <c r="F105" i="23" s="1"/>
  <c r="Q84" i="23"/>
  <c r="F104" i="23" s="1"/>
  <c r="P84" i="23"/>
  <c r="F103" i="23" s="1"/>
  <c r="O84" i="23"/>
  <c r="F102" i="23" s="1"/>
  <c r="N84" i="23"/>
  <c r="F101" i="23" s="1"/>
  <c r="M84" i="23"/>
  <c r="F100" i="23" s="1"/>
  <c r="L84" i="23"/>
  <c r="F99" i="23" s="1"/>
  <c r="K84" i="23"/>
  <c r="F98" i="23" s="1"/>
  <c r="J84" i="23"/>
  <c r="F97" i="23" s="1"/>
  <c r="I84" i="23"/>
  <c r="F96" i="23" s="1"/>
  <c r="H84" i="23"/>
  <c r="F95" i="23" s="1"/>
  <c r="G84" i="23"/>
  <c r="F94" i="23" s="1"/>
  <c r="F84" i="23"/>
  <c r="F93" i="23" s="1"/>
  <c r="E84" i="23"/>
  <c r="F92" i="23" s="1"/>
  <c r="D84" i="23"/>
  <c r="F91" i="23" s="1"/>
  <c r="C84" i="23"/>
  <c r="F90" i="23" s="1"/>
  <c r="AF83" i="23"/>
  <c r="E119" i="23" s="1"/>
  <c r="AE83" i="23"/>
  <c r="E118" i="23" s="1"/>
  <c r="AD83" i="23"/>
  <c r="E117" i="23" s="1"/>
  <c r="AC83" i="23"/>
  <c r="E116" i="23" s="1"/>
  <c r="AB83" i="23"/>
  <c r="E115" i="23" s="1"/>
  <c r="AA83" i="23"/>
  <c r="E114" i="23" s="1"/>
  <c r="Z83" i="23"/>
  <c r="E113" i="23" s="1"/>
  <c r="Y83" i="23"/>
  <c r="E112" i="23" s="1"/>
  <c r="X83" i="23"/>
  <c r="E111" i="23" s="1"/>
  <c r="W83" i="23"/>
  <c r="E110" i="23" s="1"/>
  <c r="V83" i="23"/>
  <c r="E109" i="23" s="1"/>
  <c r="U83" i="23"/>
  <c r="E108" i="23" s="1"/>
  <c r="T83" i="23"/>
  <c r="E107" i="23" s="1"/>
  <c r="S83" i="23"/>
  <c r="E106" i="23" s="1"/>
  <c r="R83" i="23"/>
  <c r="E105" i="23" s="1"/>
  <c r="Q83" i="23"/>
  <c r="E104" i="23" s="1"/>
  <c r="P83" i="23"/>
  <c r="E103" i="23" s="1"/>
  <c r="O83" i="23"/>
  <c r="E102" i="23" s="1"/>
  <c r="N83" i="23"/>
  <c r="E101" i="23" s="1"/>
  <c r="M83" i="23"/>
  <c r="E100" i="23" s="1"/>
  <c r="L83" i="23"/>
  <c r="E99" i="23" s="1"/>
  <c r="K83" i="23"/>
  <c r="E98" i="23" s="1"/>
  <c r="J83" i="23"/>
  <c r="E97" i="23" s="1"/>
  <c r="I83" i="23"/>
  <c r="E96" i="23" s="1"/>
  <c r="H83" i="23"/>
  <c r="E95" i="23" s="1"/>
  <c r="G83" i="23"/>
  <c r="E94" i="23" s="1"/>
  <c r="F83" i="23"/>
  <c r="E93" i="23" s="1"/>
  <c r="E83" i="23"/>
  <c r="E92" i="23" s="1"/>
  <c r="D83" i="23"/>
  <c r="E91" i="23" s="1"/>
  <c r="C83" i="23"/>
  <c r="E90" i="23" s="1"/>
  <c r="AF82" i="23"/>
  <c r="D119" i="23" s="1"/>
  <c r="AE82" i="23"/>
  <c r="D118" i="23" s="1"/>
  <c r="AD82" i="23"/>
  <c r="D117" i="23" s="1"/>
  <c r="AC82" i="23"/>
  <c r="D116" i="23" s="1"/>
  <c r="AB82" i="23"/>
  <c r="D115" i="23" s="1"/>
  <c r="AA82" i="23"/>
  <c r="D114" i="23" s="1"/>
  <c r="Z82" i="23"/>
  <c r="D113" i="23" s="1"/>
  <c r="Y82" i="23"/>
  <c r="D112" i="23" s="1"/>
  <c r="X82" i="23"/>
  <c r="D111" i="23" s="1"/>
  <c r="W82" i="23"/>
  <c r="D110" i="23" s="1"/>
  <c r="V82" i="23"/>
  <c r="D109" i="23" s="1"/>
  <c r="U82" i="23"/>
  <c r="D108" i="23" s="1"/>
  <c r="T82" i="23"/>
  <c r="D107" i="23" s="1"/>
  <c r="S82" i="23"/>
  <c r="D106" i="23" s="1"/>
  <c r="R82" i="23"/>
  <c r="D105" i="23" s="1"/>
  <c r="Q82" i="23"/>
  <c r="D104" i="23" s="1"/>
  <c r="P82" i="23"/>
  <c r="D103" i="23" s="1"/>
  <c r="O82" i="23"/>
  <c r="D102" i="23" s="1"/>
  <c r="N82" i="23"/>
  <c r="D101" i="23" s="1"/>
  <c r="M82" i="23"/>
  <c r="D100" i="23" s="1"/>
  <c r="L82" i="23"/>
  <c r="D99" i="23" s="1"/>
  <c r="K82" i="23"/>
  <c r="D98" i="23" s="1"/>
  <c r="J82" i="23"/>
  <c r="D97" i="23" s="1"/>
  <c r="I82" i="23"/>
  <c r="D96" i="23" s="1"/>
  <c r="H82" i="23"/>
  <c r="D95" i="23" s="1"/>
  <c r="G82" i="23"/>
  <c r="D94" i="23" s="1"/>
  <c r="F82" i="23"/>
  <c r="D93" i="23" s="1"/>
  <c r="E82" i="23"/>
  <c r="D92" i="23" s="1"/>
  <c r="D82" i="23"/>
  <c r="D91" i="23" s="1"/>
  <c r="C82" i="23"/>
  <c r="D90" i="23" s="1"/>
  <c r="AF81" i="23"/>
  <c r="C119" i="23" s="1"/>
  <c r="AE81" i="23"/>
  <c r="C118" i="23" s="1"/>
  <c r="AD81" i="23"/>
  <c r="C117" i="23" s="1"/>
  <c r="AC81" i="23"/>
  <c r="C116" i="23" s="1"/>
  <c r="AB81" i="23"/>
  <c r="C115" i="23" s="1"/>
  <c r="AA81" i="23"/>
  <c r="C114" i="23" s="1"/>
  <c r="Z81" i="23"/>
  <c r="C113" i="23" s="1"/>
  <c r="Y81" i="23"/>
  <c r="C112" i="23" s="1"/>
  <c r="X81" i="23"/>
  <c r="C111" i="23" s="1"/>
  <c r="W81" i="23"/>
  <c r="C110" i="23" s="1"/>
  <c r="V81" i="23"/>
  <c r="C109" i="23" s="1"/>
  <c r="U81" i="23"/>
  <c r="C108" i="23" s="1"/>
  <c r="T81" i="23"/>
  <c r="C107" i="23" s="1"/>
  <c r="S81" i="23"/>
  <c r="C106" i="23" s="1"/>
  <c r="R81" i="23"/>
  <c r="C105" i="23" s="1"/>
  <c r="Q81" i="23"/>
  <c r="C104" i="23" s="1"/>
  <c r="P81" i="23"/>
  <c r="C103" i="23" s="1"/>
  <c r="O81" i="23"/>
  <c r="C102" i="23" s="1"/>
  <c r="N81" i="23"/>
  <c r="C101" i="23" s="1"/>
  <c r="M81" i="23"/>
  <c r="C100" i="23" s="1"/>
  <c r="L81" i="23"/>
  <c r="C99" i="23" s="1"/>
  <c r="K81" i="23"/>
  <c r="C98" i="23" s="1"/>
  <c r="J81" i="23"/>
  <c r="C97" i="23" s="1"/>
  <c r="I81" i="23"/>
  <c r="C96" i="23" s="1"/>
  <c r="H81" i="23"/>
  <c r="C95" i="23" s="1"/>
  <c r="G81" i="23"/>
  <c r="C94" i="23" s="1"/>
  <c r="F81" i="23"/>
  <c r="C93" i="23" s="1"/>
  <c r="E81" i="23"/>
  <c r="C92" i="23" s="1"/>
  <c r="D81" i="23"/>
  <c r="C91" i="23" s="1"/>
  <c r="C81" i="23"/>
  <c r="C90" i="23" s="1"/>
  <c r="E51" i="23"/>
  <c r="D51" i="23"/>
  <c r="C51" i="23"/>
  <c r="B51" i="23"/>
  <c r="E50" i="23"/>
  <c r="D50" i="23"/>
  <c r="C50" i="23"/>
  <c r="B50" i="23"/>
  <c r="E49" i="23"/>
  <c r="D49" i="23"/>
  <c r="C49" i="23"/>
  <c r="B49" i="23"/>
  <c r="E48" i="23"/>
  <c r="D48" i="23"/>
  <c r="C48" i="23"/>
  <c r="B48" i="23"/>
  <c r="E47" i="23"/>
  <c r="D47" i="23"/>
  <c r="C47" i="23"/>
  <c r="B47" i="23"/>
  <c r="E46" i="23"/>
  <c r="D46" i="23"/>
  <c r="C46" i="23"/>
  <c r="B46" i="23"/>
  <c r="E45" i="23"/>
  <c r="D45" i="23"/>
  <c r="C45" i="23"/>
  <c r="B45" i="23"/>
  <c r="D9" i="23"/>
  <c r="C9" i="23"/>
  <c r="B9" i="23"/>
  <c r="D8" i="23"/>
  <c r="C8" i="23"/>
  <c r="B8" i="23"/>
  <c r="D7" i="23"/>
  <c r="C7" i="23"/>
  <c r="B7" i="23"/>
  <c r="D6" i="23"/>
  <c r="C6" i="23"/>
  <c r="B6" i="23"/>
  <c r="D5" i="23"/>
  <c r="C5" i="23"/>
  <c r="B5" i="23"/>
  <c r="D4" i="23"/>
  <c r="C4" i="23"/>
  <c r="B4" i="23"/>
  <c r="D19" i="7"/>
  <c r="D36" i="21"/>
  <c r="C36" i="21"/>
  <c r="B36" i="21"/>
  <c r="D35" i="21"/>
  <c r="C35" i="21"/>
  <c r="B35" i="21"/>
  <c r="D34" i="21"/>
  <c r="C34" i="21"/>
  <c r="B34" i="21"/>
  <c r="D33" i="21"/>
  <c r="C33" i="21"/>
  <c r="B33" i="21"/>
  <c r="D32" i="21"/>
  <c r="C32" i="21"/>
  <c r="B32" i="21"/>
  <c r="D31" i="21"/>
  <c r="C31" i="21"/>
  <c r="B31" i="21"/>
  <c r="D30" i="21"/>
  <c r="C30" i="21"/>
  <c r="B30" i="21"/>
  <c r="D29" i="21"/>
  <c r="C29" i="21"/>
  <c r="B29" i="21"/>
  <c r="D28" i="21"/>
  <c r="C28" i="21"/>
  <c r="B28" i="21"/>
  <c r="D27" i="21"/>
  <c r="C27" i="21"/>
  <c r="B27" i="21"/>
  <c r="D26" i="21"/>
  <c r="C26" i="21"/>
  <c r="B26" i="21"/>
  <c r="D25" i="21"/>
  <c r="C25" i="21"/>
  <c r="B25" i="21"/>
  <c r="D24" i="21"/>
  <c r="C24" i="21"/>
  <c r="B24" i="21"/>
  <c r="D23" i="21"/>
  <c r="C23" i="21"/>
  <c r="B23" i="21"/>
  <c r="S9" i="20"/>
  <c r="R9" i="20"/>
  <c r="S8" i="20"/>
  <c r="R8" i="20"/>
  <c r="S7" i="20"/>
  <c r="R7" i="20"/>
  <c r="S6" i="20"/>
  <c r="R6" i="20"/>
  <c r="S5" i="20"/>
  <c r="R5" i="20"/>
  <c r="S4" i="20"/>
  <c r="R4" i="20"/>
  <c r="D17" i="21"/>
  <c r="C17" i="21"/>
  <c r="B17" i="21"/>
  <c r="D16" i="21"/>
  <c r="C16" i="21"/>
  <c r="B16" i="21"/>
  <c r="D15" i="21"/>
  <c r="C15" i="21"/>
  <c r="B15" i="21"/>
  <c r="D14" i="21"/>
  <c r="C14" i="21"/>
  <c r="B14" i="21"/>
  <c r="D13" i="21"/>
  <c r="C13" i="21"/>
  <c r="B13" i="21"/>
  <c r="D12" i="21"/>
  <c r="C12" i="21"/>
  <c r="B12" i="21"/>
  <c r="D11" i="21"/>
  <c r="C11" i="21"/>
  <c r="B11" i="21"/>
  <c r="D10" i="21"/>
  <c r="C10" i="21"/>
  <c r="B10" i="21"/>
  <c r="D9" i="21"/>
  <c r="C9" i="21"/>
  <c r="B9" i="21"/>
  <c r="D8" i="21"/>
  <c r="C8" i="21"/>
  <c r="B8" i="21"/>
  <c r="D7" i="21"/>
  <c r="C7" i="21"/>
  <c r="B7" i="21"/>
  <c r="D6" i="21"/>
  <c r="C6" i="21"/>
  <c r="B6" i="21"/>
  <c r="D5" i="21"/>
  <c r="C5" i="21"/>
  <c r="B5" i="21"/>
  <c r="D4" i="21"/>
  <c r="C4" i="21"/>
  <c r="B4" i="21"/>
  <c r="G20" i="20"/>
  <c r="F20" i="20"/>
  <c r="E20" i="20"/>
  <c r="D20" i="20"/>
  <c r="C20" i="20"/>
  <c r="B20" i="20"/>
  <c r="G19" i="20"/>
  <c r="F19" i="20"/>
  <c r="E19" i="20"/>
  <c r="D19" i="20"/>
  <c r="C19" i="20"/>
  <c r="B19" i="20"/>
  <c r="G18" i="20"/>
  <c r="F18" i="20"/>
  <c r="E18" i="20"/>
  <c r="D18" i="20"/>
  <c r="C18" i="20"/>
  <c r="B18" i="20"/>
  <c r="G17" i="20"/>
  <c r="F17" i="20"/>
  <c r="E17" i="20"/>
  <c r="D17" i="20"/>
  <c r="C17" i="20"/>
  <c r="B17" i="20"/>
  <c r="G16" i="20"/>
  <c r="F16" i="20"/>
  <c r="E16" i="20"/>
  <c r="D16" i="20"/>
  <c r="C16" i="20"/>
  <c r="B16" i="20"/>
  <c r="G15" i="20"/>
  <c r="F15" i="20"/>
  <c r="E15" i="20"/>
  <c r="D15" i="20"/>
  <c r="C15" i="20"/>
  <c r="B15" i="20"/>
  <c r="G14" i="20"/>
  <c r="F14" i="20"/>
  <c r="E14" i="20"/>
  <c r="D14" i="20"/>
  <c r="C14" i="20"/>
  <c r="B14" i="20"/>
  <c r="G13" i="20"/>
  <c r="F13" i="20"/>
  <c r="E13" i="20"/>
  <c r="D13" i="20"/>
  <c r="C13" i="20"/>
  <c r="B13" i="20"/>
  <c r="G12" i="20"/>
  <c r="F12" i="20"/>
  <c r="E12" i="20"/>
  <c r="D12" i="20"/>
  <c r="C12" i="20"/>
  <c r="B12" i="20"/>
  <c r="G11" i="20"/>
  <c r="F11" i="20"/>
  <c r="E11" i="20"/>
  <c r="D11" i="20"/>
  <c r="C11" i="20"/>
  <c r="B11" i="20"/>
  <c r="G10" i="20"/>
  <c r="F10" i="20"/>
  <c r="E10" i="20"/>
  <c r="D10" i="20"/>
  <c r="C10" i="20"/>
  <c r="B10" i="20"/>
  <c r="G9" i="20"/>
  <c r="F9" i="20"/>
  <c r="E9" i="20"/>
  <c r="D9" i="20"/>
  <c r="C9" i="20"/>
  <c r="B9" i="20"/>
  <c r="G8" i="20"/>
  <c r="F8" i="20"/>
  <c r="E8" i="20"/>
  <c r="D8" i="20"/>
  <c r="C8" i="20"/>
  <c r="B8" i="20"/>
  <c r="G7" i="20"/>
  <c r="F7" i="20"/>
  <c r="E7" i="20"/>
  <c r="D7" i="20"/>
  <c r="C7" i="20"/>
  <c r="B7" i="20"/>
  <c r="G6" i="20"/>
  <c r="F6" i="20"/>
  <c r="E6" i="20"/>
  <c r="D6" i="20"/>
  <c r="C6" i="20"/>
  <c r="B6" i="20"/>
  <c r="G5" i="20"/>
  <c r="F5" i="20"/>
  <c r="E5" i="20"/>
  <c r="D5" i="20"/>
  <c r="C5" i="20"/>
  <c r="B5" i="20"/>
  <c r="D60" i="19"/>
  <c r="C60" i="19"/>
  <c r="B60" i="19"/>
  <c r="D59" i="19"/>
  <c r="C59" i="19"/>
  <c r="B59" i="19"/>
  <c r="D58" i="19"/>
  <c r="C58" i="19"/>
  <c r="B58" i="19"/>
  <c r="D57" i="19"/>
  <c r="C57" i="19"/>
  <c r="B57" i="19"/>
  <c r="C45" i="19"/>
  <c r="B45" i="19"/>
  <c r="C44" i="19"/>
  <c r="B44" i="19"/>
  <c r="C43" i="19"/>
  <c r="B43" i="19"/>
  <c r="C42" i="19"/>
  <c r="B42" i="19"/>
  <c r="C41" i="19"/>
  <c r="B41" i="19"/>
  <c r="H28" i="19"/>
  <c r="G28" i="19"/>
  <c r="F28" i="19"/>
  <c r="E28" i="19"/>
  <c r="D28" i="19"/>
  <c r="C28" i="19"/>
  <c r="B28" i="19"/>
  <c r="H27" i="19"/>
  <c r="G27" i="19"/>
  <c r="F27" i="19"/>
  <c r="E27" i="19"/>
  <c r="D27" i="19"/>
  <c r="C27" i="19"/>
  <c r="B27" i="19"/>
  <c r="H26" i="19"/>
  <c r="G26" i="19"/>
  <c r="F26" i="19"/>
  <c r="E26" i="19"/>
  <c r="D26" i="19"/>
  <c r="C26" i="19"/>
  <c r="B26" i="19"/>
  <c r="H25" i="19"/>
  <c r="G25" i="19"/>
  <c r="F25" i="19"/>
  <c r="E25" i="19"/>
  <c r="D25" i="19"/>
  <c r="C25" i="19"/>
  <c r="B25" i="19"/>
  <c r="H24" i="19"/>
  <c r="G24" i="19"/>
  <c r="F24" i="19"/>
  <c r="E24" i="19"/>
  <c r="D24" i="19"/>
  <c r="C24" i="19"/>
  <c r="B24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L25" i="18"/>
  <c r="K25" i="18"/>
  <c r="J25" i="18"/>
  <c r="I25" i="18"/>
  <c r="H25" i="18"/>
  <c r="G25" i="18"/>
  <c r="F25" i="18"/>
  <c r="E25" i="18"/>
  <c r="D25" i="18"/>
  <c r="C25" i="18"/>
  <c r="L24" i="18"/>
  <c r="K24" i="18"/>
  <c r="J24" i="18"/>
  <c r="I24" i="18"/>
  <c r="H24" i="18"/>
  <c r="G24" i="18"/>
  <c r="F24" i="18"/>
  <c r="E24" i="18"/>
  <c r="D24" i="18"/>
  <c r="C24" i="18"/>
  <c r="L23" i="18"/>
  <c r="K23" i="18"/>
  <c r="J23" i="18"/>
  <c r="I23" i="18"/>
  <c r="H23" i="18"/>
  <c r="G23" i="18"/>
  <c r="F23" i="18"/>
  <c r="E23" i="18"/>
  <c r="D23" i="18"/>
  <c r="C23" i="18"/>
  <c r="L22" i="18"/>
  <c r="K22" i="18"/>
  <c r="J22" i="18"/>
  <c r="I22" i="18"/>
  <c r="H22" i="18"/>
  <c r="G22" i="18"/>
  <c r="F22" i="18"/>
  <c r="E22" i="18"/>
  <c r="D22" i="18"/>
  <c r="C22" i="18"/>
  <c r="L21" i="18"/>
  <c r="K21" i="18"/>
  <c r="J21" i="18"/>
  <c r="I21" i="18"/>
  <c r="H21" i="18"/>
  <c r="G21" i="18"/>
  <c r="F21" i="18"/>
  <c r="E21" i="18"/>
  <c r="D21" i="18"/>
  <c r="C21" i="18"/>
  <c r="L20" i="18"/>
  <c r="K20" i="18"/>
  <c r="J20" i="18"/>
  <c r="I20" i="18"/>
  <c r="H20" i="18"/>
  <c r="G20" i="18"/>
  <c r="F20" i="18"/>
  <c r="E20" i="18"/>
  <c r="D20" i="18"/>
  <c r="C20" i="18"/>
  <c r="L19" i="18"/>
  <c r="K19" i="18"/>
  <c r="J19" i="18"/>
  <c r="I19" i="18"/>
  <c r="H19" i="18"/>
  <c r="G19" i="18"/>
  <c r="F19" i="18"/>
  <c r="E19" i="18"/>
  <c r="D19" i="18"/>
  <c r="C19" i="18"/>
  <c r="L18" i="18"/>
  <c r="K18" i="18"/>
  <c r="J18" i="18"/>
  <c r="I18" i="18"/>
  <c r="H18" i="18"/>
  <c r="G18" i="18"/>
  <c r="F18" i="18"/>
  <c r="E18" i="18"/>
  <c r="D18" i="18"/>
  <c r="C18" i="18"/>
  <c r="L17" i="18"/>
  <c r="K17" i="18"/>
  <c r="J17" i="18"/>
  <c r="I17" i="18"/>
  <c r="H17" i="18"/>
  <c r="G17" i="18"/>
  <c r="F17" i="18"/>
  <c r="E17" i="18"/>
  <c r="D17" i="18"/>
  <c r="C17" i="18"/>
  <c r="L16" i="18"/>
  <c r="K16" i="18"/>
  <c r="J16" i="18"/>
  <c r="I16" i="18"/>
  <c r="H16" i="18"/>
  <c r="G16" i="18"/>
  <c r="F16" i="18"/>
  <c r="E16" i="18"/>
  <c r="D16" i="18"/>
  <c r="C16" i="18"/>
  <c r="L15" i="18"/>
  <c r="K15" i="18"/>
  <c r="J15" i="18"/>
  <c r="I15" i="18"/>
  <c r="H15" i="18"/>
  <c r="G15" i="18"/>
  <c r="F15" i="18"/>
  <c r="E15" i="18"/>
  <c r="D15" i="18"/>
  <c r="C15" i="18"/>
  <c r="L14" i="18"/>
  <c r="K14" i="18"/>
  <c r="J14" i="18"/>
  <c r="I14" i="18"/>
  <c r="H14" i="18"/>
  <c r="G14" i="18"/>
  <c r="F14" i="18"/>
  <c r="E14" i="18"/>
  <c r="D14" i="18"/>
  <c r="C14" i="18"/>
  <c r="L13" i="18"/>
  <c r="K13" i="18"/>
  <c r="J13" i="18"/>
  <c r="I13" i="18"/>
  <c r="H13" i="18"/>
  <c r="G13" i="18"/>
  <c r="F13" i="18"/>
  <c r="E13" i="18"/>
  <c r="D13" i="18"/>
  <c r="C13" i="18"/>
  <c r="L12" i="18"/>
  <c r="K12" i="18"/>
  <c r="J12" i="18"/>
  <c r="I12" i="18"/>
  <c r="H12" i="18"/>
  <c r="G12" i="18"/>
  <c r="F12" i="18"/>
  <c r="E12" i="18"/>
  <c r="D12" i="18"/>
  <c r="C12" i="18"/>
  <c r="L11" i="18"/>
  <c r="K11" i="18"/>
  <c r="J11" i="18"/>
  <c r="I11" i="18"/>
  <c r="H11" i="18"/>
  <c r="G11" i="18"/>
  <c r="F11" i="18"/>
  <c r="E11" i="18"/>
  <c r="D11" i="18"/>
  <c r="C11" i="18"/>
  <c r="L10" i="18"/>
  <c r="K10" i="18"/>
  <c r="J10" i="18"/>
  <c r="I10" i="18"/>
  <c r="H10" i="18"/>
  <c r="G10" i="18"/>
  <c r="F10" i="18"/>
  <c r="E10" i="18"/>
  <c r="D10" i="18"/>
  <c r="C10" i="18"/>
  <c r="L9" i="18"/>
  <c r="K9" i="18"/>
  <c r="J9" i="18"/>
  <c r="I9" i="18"/>
  <c r="H9" i="18"/>
  <c r="G9" i="18"/>
  <c r="F9" i="18"/>
  <c r="E9" i="18"/>
  <c r="D9" i="18"/>
  <c r="C9" i="18"/>
  <c r="L8" i="18"/>
  <c r="K8" i="18"/>
  <c r="J8" i="18"/>
  <c r="I8" i="18"/>
  <c r="H8" i="18"/>
  <c r="G8" i="18"/>
  <c r="F8" i="18"/>
  <c r="E8" i="18"/>
  <c r="D8" i="18"/>
  <c r="C8" i="18"/>
  <c r="L7" i="18"/>
  <c r="K7" i="18"/>
  <c r="J7" i="18"/>
  <c r="I7" i="18"/>
  <c r="H7" i="18"/>
  <c r="G7" i="18"/>
  <c r="F7" i="18"/>
  <c r="E7" i="18"/>
  <c r="D7" i="18"/>
  <c r="C7" i="18"/>
  <c r="L6" i="18"/>
  <c r="K6" i="18"/>
  <c r="J6" i="18"/>
  <c r="I6" i="18"/>
  <c r="H6" i="18"/>
  <c r="G6" i="18"/>
  <c r="F6" i="18"/>
  <c r="E6" i="18"/>
  <c r="D6" i="18"/>
  <c r="C6" i="18"/>
  <c r="L5" i="18"/>
  <c r="K5" i="18"/>
  <c r="J5" i="18"/>
  <c r="I5" i="18"/>
  <c r="H5" i="18"/>
  <c r="G5" i="18"/>
  <c r="F5" i="18"/>
  <c r="E5" i="18"/>
  <c r="D5" i="18"/>
  <c r="C5" i="18"/>
  <c r="G47" i="17"/>
  <c r="F47" i="17"/>
  <c r="E47" i="17"/>
  <c r="D47" i="17"/>
  <c r="C47" i="17"/>
  <c r="B47" i="17"/>
  <c r="G46" i="17"/>
  <c r="F46" i="17"/>
  <c r="E46" i="17"/>
  <c r="D46" i="17"/>
  <c r="C46" i="17"/>
  <c r="B46" i="17"/>
  <c r="G45" i="17"/>
  <c r="F45" i="17"/>
  <c r="E45" i="17"/>
  <c r="D45" i="17"/>
  <c r="C45" i="17"/>
  <c r="B45" i="17"/>
  <c r="D32" i="17"/>
  <c r="C32" i="17"/>
  <c r="B32" i="17"/>
  <c r="D31" i="17"/>
  <c r="C31" i="17"/>
  <c r="B31" i="17"/>
  <c r="D30" i="17"/>
  <c r="C30" i="17"/>
  <c r="B30" i="17"/>
  <c r="D29" i="17"/>
  <c r="C29" i="17"/>
  <c r="B29" i="17"/>
  <c r="D28" i="17"/>
  <c r="C28" i="17"/>
  <c r="B28" i="17"/>
  <c r="D27" i="17"/>
  <c r="C27" i="17"/>
  <c r="B27" i="17"/>
  <c r="D26" i="17"/>
  <c r="C26" i="17"/>
  <c r="B26" i="17"/>
  <c r="G11" i="17"/>
  <c r="F11" i="17"/>
  <c r="E11" i="17"/>
  <c r="D11" i="17"/>
  <c r="C11" i="17"/>
  <c r="B11" i="17"/>
  <c r="G10" i="17"/>
  <c r="F10" i="17"/>
  <c r="E10" i="17"/>
  <c r="D10" i="17"/>
  <c r="C10" i="17"/>
  <c r="B10" i="17"/>
  <c r="G9" i="17"/>
  <c r="F9" i="17"/>
  <c r="E9" i="17"/>
  <c r="D9" i="17"/>
  <c r="C9" i="17"/>
  <c r="B9" i="17"/>
  <c r="G8" i="17"/>
  <c r="F8" i="17"/>
  <c r="E8" i="17"/>
  <c r="D8" i="17"/>
  <c r="C8" i="17"/>
  <c r="B8" i="17"/>
  <c r="G7" i="17"/>
  <c r="F7" i="17"/>
  <c r="E7" i="17"/>
  <c r="D7" i="17"/>
  <c r="C7" i="17"/>
  <c r="B7" i="17"/>
  <c r="G6" i="17"/>
  <c r="F6" i="17"/>
  <c r="E6" i="17"/>
  <c r="D6" i="17"/>
  <c r="C6" i="17"/>
  <c r="B6" i="17"/>
  <c r="G5" i="17"/>
  <c r="F5" i="17"/>
  <c r="E5" i="17"/>
  <c r="D5" i="17"/>
  <c r="C5" i="17"/>
  <c r="B5" i="17"/>
  <c r="H24" i="16"/>
  <c r="G24" i="16"/>
  <c r="F24" i="16"/>
  <c r="E24" i="16"/>
  <c r="D24" i="16"/>
  <c r="C24" i="16"/>
  <c r="H23" i="16"/>
  <c r="G23" i="16"/>
  <c r="F23" i="16"/>
  <c r="E23" i="16"/>
  <c r="D23" i="16"/>
  <c r="C23" i="16"/>
  <c r="H22" i="16"/>
  <c r="G22" i="16"/>
  <c r="F22" i="16"/>
  <c r="E22" i="16"/>
  <c r="D22" i="16"/>
  <c r="C22" i="16"/>
  <c r="H21" i="16"/>
  <c r="G21" i="16"/>
  <c r="F21" i="16"/>
  <c r="E21" i="16"/>
  <c r="D21" i="16"/>
  <c r="C21" i="16"/>
  <c r="H20" i="16"/>
  <c r="G20" i="16"/>
  <c r="F20" i="16"/>
  <c r="E20" i="16"/>
  <c r="D20" i="16"/>
  <c r="C20" i="16"/>
  <c r="H19" i="16"/>
  <c r="G19" i="16"/>
  <c r="F19" i="16"/>
  <c r="E19" i="16"/>
  <c r="D19" i="16"/>
  <c r="C19" i="16"/>
  <c r="H18" i="16"/>
  <c r="G18" i="16"/>
  <c r="F18" i="16"/>
  <c r="E18" i="16"/>
  <c r="D18" i="16"/>
  <c r="C18" i="16"/>
  <c r="H17" i="16"/>
  <c r="G17" i="16"/>
  <c r="F17" i="16"/>
  <c r="E17" i="16"/>
  <c r="D17" i="16"/>
  <c r="C17" i="16"/>
  <c r="H16" i="16"/>
  <c r="G16" i="16"/>
  <c r="F16" i="16"/>
  <c r="E16" i="16"/>
  <c r="D16" i="16"/>
  <c r="C16" i="16"/>
  <c r="H15" i="16"/>
  <c r="G15" i="16"/>
  <c r="F15" i="16"/>
  <c r="E15" i="16"/>
  <c r="D15" i="16"/>
  <c r="C15" i="16"/>
  <c r="H14" i="16"/>
  <c r="G14" i="16"/>
  <c r="F14" i="16"/>
  <c r="E14" i="16"/>
  <c r="D14" i="16"/>
  <c r="C14" i="16"/>
  <c r="H13" i="16"/>
  <c r="G13" i="16"/>
  <c r="F13" i="16"/>
  <c r="E13" i="16"/>
  <c r="D13" i="16"/>
  <c r="C13" i="16"/>
  <c r="H12" i="16"/>
  <c r="G12" i="16"/>
  <c r="F12" i="16"/>
  <c r="E12" i="16"/>
  <c r="D12" i="16"/>
  <c r="C12" i="16"/>
  <c r="H11" i="16"/>
  <c r="G11" i="16"/>
  <c r="F11" i="16"/>
  <c r="E11" i="16"/>
  <c r="D11" i="16"/>
  <c r="C11" i="16"/>
  <c r="H10" i="16"/>
  <c r="G10" i="16"/>
  <c r="F10" i="16"/>
  <c r="E10" i="16"/>
  <c r="D10" i="16"/>
  <c r="C10" i="16"/>
  <c r="H9" i="16"/>
  <c r="G9" i="16"/>
  <c r="F9" i="16"/>
  <c r="E9" i="16"/>
  <c r="D9" i="16"/>
  <c r="C9" i="16"/>
  <c r="H8" i="16"/>
  <c r="G8" i="16"/>
  <c r="F8" i="16"/>
  <c r="E8" i="16"/>
  <c r="D8" i="16"/>
  <c r="C8" i="16"/>
  <c r="H7" i="16"/>
  <c r="G7" i="16"/>
  <c r="F7" i="16"/>
  <c r="E7" i="16"/>
  <c r="D7" i="16"/>
  <c r="C7" i="16"/>
  <c r="H6" i="16"/>
  <c r="G6" i="16"/>
  <c r="F6" i="16"/>
  <c r="E6" i="16"/>
  <c r="D6" i="16"/>
  <c r="C6" i="16"/>
  <c r="H5" i="16"/>
  <c r="G5" i="16"/>
  <c r="F5" i="16"/>
  <c r="E5" i="16"/>
  <c r="D5" i="16"/>
  <c r="C5" i="16"/>
  <c r="H4" i="16"/>
  <c r="G4" i="16"/>
  <c r="F4" i="16"/>
  <c r="E4" i="16"/>
  <c r="D4" i="16"/>
  <c r="C4" i="16"/>
  <c r="G45" i="15"/>
  <c r="F45" i="15"/>
  <c r="E45" i="15"/>
  <c r="D45" i="15"/>
  <c r="C45" i="15"/>
  <c r="B45" i="15"/>
  <c r="G44" i="15"/>
  <c r="F44" i="15"/>
  <c r="E44" i="15"/>
  <c r="D44" i="15"/>
  <c r="C44" i="15"/>
  <c r="B44" i="15"/>
  <c r="G43" i="15"/>
  <c r="F43" i="15"/>
  <c r="E43" i="15"/>
  <c r="D43" i="15"/>
  <c r="C43" i="15"/>
  <c r="B43" i="15"/>
  <c r="G42" i="15"/>
  <c r="F42" i="15"/>
  <c r="E42" i="15"/>
  <c r="D42" i="15"/>
  <c r="C42" i="15"/>
  <c r="B42" i="15"/>
  <c r="G41" i="15"/>
  <c r="F41" i="15"/>
  <c r="E41" i="15"/>
  <c r="D41" i="15"/>
  <c r="C41" i="15"/>
  <c r="B41" i="15"/>
  <c r="G40" i="15"/>
  <c r="F40" i="15"/>
  <c r="E40" i="15"/>
  <c r="D40" i="15"/>
  <c r="C40" i="15"/>
  <c r="B40" i="15"/>
  <c r="G39" i="15"/>
  <c r="F39" i="15"/>
  <c r="E39" i="15"/>
  <c r="D39" i="15"/>
  <c r="C39" i="15"/>
  <c r="B39" i="15"/>
  <c r="G23" i="15"/>
  <c r="F23" i="15"/>
  <c r="E23" i="15"/>
  <c r="D23" i="15"/>
  <c r="C23" i="15"/>
  <c r="B23" i="15"/>
  <c r="G22" i="15"/>
  <c r="F22" i="15"/>
  <c r="E22" i="15"/>
  <c r="D22" i="15"/>
  <c r="C22" i="15"/>
  <c r="B22" i="15"/>
  <c r="G21" i="15"/>
  <c r="F21" i="15"/>
  <c r="E21" i="15"/>
  <c r="D21" i="15"/>
  <c r="C21" i="15"/>
  <c r="B21" i="15"/>
  <c r="G6" i="15"/>
  <c r="F6" i="15"/>
  <c r="E6" i="15"/>
  <c r="D6" i="15"/>
  <c r="C6" i="15"/>
  <c r="B6" i="15"/>
  <c r="G5" i="15"/>
  <c r="F5" i="15"/>
  <c r="E5" i="15"/>
  <c r="D5" i="15"/>
  <c r="C5" i="15"/>
  <c r="B5" i="15"/>
  <c r="G4" i="15"/>
  <c r="F4" i="15"/>
  <c r="E4" i="15"/>
  <c r="D4" i="15"/>
  <c r="C4" i="15"/>
  <c r="B4" i="15"/>
  <c r="H39" i="14"/>
  <c r="G39" i="14"/>
  <c r="F39" i="14"/>
  <c r="E39" i="14"/>
  <c r="D39" i="14"/>
  <c r="C39" i="14"/>
  <c r="H38" i="14"/>
  <c r="G38" i="14"/>
  <c r="F38" i="14"/>
  <c r="E38" i="14"/>
  <c r="D38" i="14"/>
  <c r="C38" i="14"/>
  <c r="H37" i="14"/>
  <c r="G37" i="14"/>
  <c r="F37" i="14"/>
  <c r="E37" i="14"/>
  <c r="D37" i="14"/>
  <c r="C37" i="14"/>
  <c r="H36" i="14"/>
  <c r="G36" i="14"/>
  <c r="F36" i="14"/>
  <c r="E36" i="14"/>
  <c r="D36" i="14"/>
  <c r="C36" i="14"/>
  <c r="H35" i="14"/>
  <c r="G35" i="14"/>
  <c r="F35" i="14"/>
  <c r="E35" i="14"/>
  <c r="D35" i="14"/>
  <c r="C35" i="14"/>
  <c r="H34" i="14"/>
  <c r="G34" i="14"/>
  <c r="F34" i="14"/>
  <c r="E34" i="14"/>
  <c r="D34" i="14"/>
  <c r="C34" i="14"/>
  <c r="H33" i="14"/>
  <c r="G33" i="14"/>
  <c r="F33" i="14"/>
  <c r="E33" i="14"/>
  <c r="D33" i="14"/>
  <c r="C33" i="14"/>
  <c r="H32" i="14"/>
  <c r="G32" i="14"/>
  <c r="F32" i="14"/>
  <c r="E32" i="14"/>
  <c r="D32" i="14"/>
  <c r="C32" i="14"/>
  <c r="H31" i="14"/>
  <c r="G31" i="14"/>
  <c r="F31" i="14"/>
  <c r="E31" i="14"/>
  <c r="D31" i="14"/>
  <c r="C31" i="14"/>
  <c r="H30" i="14"/>
  <c r="G30" i="14"/>
  <c r="F30" i="14"/>
  <c r="E30" i="14"/>
  <c r="D30" i="14"/>
  <c r="C30" i="14"/>
  <c r="H29" i="14"/>
  <c r="G29" i="14"/>
  <c r="F29" i="14"/>
  <c r="E29" i="14"/>
  <c r="D29" i="14"/>
  <c r="C29" i="14"/>
  <c r="H28" i="14"/>
  <c r="G28" i="14"/>
  <c r="F28" i="14"/>
  <c r="E28" i="14"/>
  <c r="D28" i="14"/>
  <c r="C28" i="14"/>
  <c r="H27" i="14"/>
  <c r="G27" i="14"/>
  <c r="F27" i="14"/>
  <c r="E27" i="14"/>
  <c r="D27" i="14"/>
  <c r="C27" i="14"/>
  <c r="H26" i="14"/>
  <c r="G26" i="14"/>
  <c r="F26" i="14"/>
  <c r="E26" i="14"/>
  <c r="D26" i="14"/>
  <c r="C26" i="14"/>
  <c r="H25" i="14"/>
  <c r="G25" i="14"/>
  <c r="F25" i="14"/>
  <c r="E25" i="14"/>
  <c r="D25" i="14"/>
  <c r="C25" i="14"/>
  <c r="H24" i="14"/>
  <c r="G24" i="14"/>
  <c r="F24" i="14"/>
  <c r="E24" i="14"/>
  <c r="D24" i="14"/>
  <c r="C24" i="14"/>
  <c r="H23" i="14"/>
  <c r="G23" i="14"/>
  <c r="F23" i="14"/>
  <c r="E23" i="14"/>
  <c r="D23" i="14"/>
  <c r="C23" i="14"/>
  <c r="H22" i="14"/>
  <c r="G22" i="14"/>
  <c r="F22" i="14"/>
  <c r="E22" i="14"/>
  <c r="D22" i="14"/>
  <c r="C22" i="14"/>
  <c r="H21" i="14"/>
  <c r="G21" i="14"/>
  <c r="F21" i="14"/>
  <c r="E21" i="14"/>
  <c r="D21" i="14"/>
  <c r="C21" i="14"/>
  <c r="H20" i="14"/>
  <c r="G20" i="14"/>
  <c r="F20" i="14"/>
  <c r="E20" i="14"/>
  <c r="D20" i="14"/>
  <c r="C20" i="14"/>
  <c r="H19" i="14"/>
  <c r="G19" i="14"/>
  <c r="F19" i="14"/>
  <c r="E19" i="14"/>
  <c r="D19" i="14"/>
  <c r="C19" i="14"/>
  <c r="H18" i="14"/>
  <c r="G18" i="14"/>
  <c r="F18" i="14"/>
  <c r="E18" i="14"/>
  <c r="D18" i="14"/>
  <c r="C18" i="14"/>
  <c r="H17" i="14"/>
  <c r="G17" i="14"/>
  <c r="F17" i="14"/>
  <c r="E17" i="14"/>
  <c r="D17" i="14"/>
  <c r="C17" i="14"/>
  <c r="H16" i="14"/>
  <c r="G16" i="14"/>
  <c r="F16" i="14"/>
  <c r="E16" i="14"/>
  <c r="D16" i="14"/>
  <c r="C16" i="14"/>
  <c r="H15" i="14"/>
  <c r="G15" i="14"/>
  <c r="F15" i="14"/>
  <c r="E15" i="14"/>
  <c r="D15" i="14"/>
  <c r="C15" i="14"/>
  <c r="H14" i="14"/>
  <c r="G14" i="14"/>
  <c r="F14" i="14"/>
  <c r="E14" i="14"/>
  <c r="D14" i="14"/>
  <c r="C14" i="14"/>
  <c r="H13" i="14"/>
  <c r="G13" i="14"/>
  <c r="F13" i="14"/>
  <c r="E13" i="14"/>
  <c r="D13" i="14"/>
  <c r="C13" i="14"/>
  <c r="H12" i="14"/>
  <c r="G12" i="14"/>
  <c r="F12" i="14"/>
  <c r="E12" i="14"/>
  <c r="D12" i="14"/>
  <c r="C12" i="14"/>
  <c r="H11" i="14"/>
  <c r="G11" i="14"/>
  <c r="F11" i="14"/>
  <c r="E11" i="14"/>
  <c r="D11" i="14"/>
  <c r="C11" i="14"/>
  <c r="H10" i="14"/>
  <c r="G10" i="14"/>
  <c r="F10" i="14"/>
  <c r="E10" i="14"/>
  <c r="D10" i="14"/>
  <c r="C10" i="14"/>
  <c r="H9" i="14"/>
  <c r="G9" i="14"/>
  <c r="F9" i="14"/>
  <c r="E9" i="14"/>
  <c r="D9" i="14"/>
  <c r="C9" i="14"/>
  <c r="H8" i="14"/>
  <c r="G8" i="14"/>
  <c r="F8" i="14"/>
  <c r="E8" i="14"/>
  <c r="D8" i="14"/>
  <c r="C8" i="14"/>
  <c r="H7" i="14"/>
  <c r="G7" i="14"/>
  <c r="F7" i="14"/>
  <c r="E7" i="14"/>
  <c r="D7" i="14"/>
  <c r="C7" i="14"/>
  <c r="H6" i="14"/>
  <c r="G6" i="14"/>
  <c r="F6" i="14"/>
  <c r="E6" i="14"/>
  <c r="D6" i="14"/>
  <c r="C6" i="14"/>
  <c r="H5" i="14"/>
  <c r="G5" i="14"/>
  <c r="F5" i="14"/>
  <c r="E5" i="14"/>
  <c r="D5" i="14"/>
  <c r="C5" i="14"/>
  <c r="H24" i="10"/>
  <c r="G24" i="10"/>
  <c r="F24" i="10"/>
  <c r="E24" i="10"/>
  <c r="D24" i="10"/>
  <c r="C24" i="10"/>
  <c r="H23" i="10"/>
  <c r="G23" i="10"/>
  <c r="F23" i="10"/>
  <c r="E23" i="10"/>
  <c r="D23" i="10"/>
  <c r="C23" i="10"/>
  <c r="H22" i="10"/>
  <c r="G22" i="10"/>
  <c r="F22" i="10"/>
  <c r="E22" i="10"/>
  <c r="D22" i="10"/>
  <c r="C22" i="10"/>
  <c r="H21" i="10"/>
  <c r="G21" i="10"/>
  <c r="F21" i="10"/>
  <c r="E21" i="10"/>
  <c r="D21" i="10"/>
  <c r="C21" i="10"/>
  <c r="H20" i="10"/>
  <c r="G20" i="10"/>
  <c r="F20" i="10"/>
  <c r="E20" i="10"/>
  <c r="D20" i="10"/>
  <c r="C20" i="10"/>
  <c r="H19" i="10"/>
  <c r="G19" i="10"/>
  <c r="F19" i="10"/>
  <c r="E19" i="10"/>
  <c r="D19" i="10"/>
  <c r="C19" i="10"/>
  <c r="H18" i="10"/>
  <c r="G18" i="10"/>
  <c r="F18" i="10"/>
  <c r="E18" i="10"/>
  <c r="D18" i="10"/>
  <c r="C18" i="10"/>
  <c r="H17" i="10"/>
  <c r="G17" i="10"/>
  <c r="F17" i="10"/>
  <c r="E17" i="10"/>
  <c r="D17" i="10"/>
  <c r="C17" i="10"/>
  <c r="H16" i="10"/>
  <c r="G16" i="10"/>
  <c r="F16" i="10"/>
  <c r="E16" i="10"/>
  <c r="D16" i="10"/>
  <c r="C16" i="10"/>
  <c r="H15" i="10"/>
  <c r="G15" i="10"/>
  <c r="F15" i="10"/>
  <c r="E15" i="10"/>
  <c r="D15" i="10"/>
  <c r="C15" i="10"/>
  <c r="H14" i="10"/>
  <c r="G14" i="10"/>
  <c r="F14" i="10"/>
  <c r="E14" i="10"/>
  <c r="D14" i="10"/>
  <c r="C14" i="10"/>
  <c r="H13" i="10"/>
  <c r="G13" i="10"/>
  <c r="F13" i="10"/>
  <c r="E13" i="10"/>
  <c r="D13" i="10"/>
  <c r="C13" i="10"/>
  <c r="H12" i="10"/>
  <c r="G12" i="10"/>
  <c r="F12" i="10"/>
  <c r="E12" i="10"/>
  <c r="D12" i="10"/>
  <c r="C12" i="10"/>
  <c r="H11" i="10"/>
  <c r="G11" i="10"/>
  <c r="F11" i="10"/>
  <c r="E11" i="10"/>
  <c r="D11" i="10"/>
  <c r="C11" i="10"/>
  <c r="H10" i="10"/>
  <c r="G10" i="10"/>
  <c r="F10" i="10"/>
  <c r="E10" i="10"/>
  <c r="D10" i="10"/>
  <c r="C10" i="10"/>
  <c r="H9" i="10"/>
  <c r="G9" i="10"/>
  <c r="F9" i="10"/>
  <c r="E9" i="10"/>
  <c r="D9" i="10"/>
  <c r="C9" i="10"/>
  <c r="H8" i="10"/>
  <c r="G8" i="10"/>
  <c r="F8" i="10"/>
  <c r="E8" i="10"/>
  <c r="D8" i="10"/>
  <c r="C8" i="10"/>
  <c r="H7" i="10"/>
  <c r="G7" i="10"/>
  <c r="F7" i="10"/>
  <c r="E7" i="10"/>
  <c r="D7" i="10"/>
  <c r="C7" i="10"/>
  <c r="H6" i="10"/>
  <c r="G6" i="10"/>
  <c r="F6" i="10"/>
  <c r="E6" i="10"/>
  <c r="D6" i="10"/>
  <c r="C6" i="10"/>
  <c r="H5" i="10"/>
  <c r="G5" i="10"/>
  <c r="F5" i="10"/>
  <c r="E5" i="10"/>
  <c r="D5" i="10"/>
  <c r="C5" i="10"/>
  <c r="H4" i="10"/>
  <c r="G4" i="10"/>
  <c r="F4" i="10"/>
  <c r="E4" i="10"/>
  <c r="D4" i="10"/>
  <c r="C4" i="10"/>
  <c r="G24" i="11"/>
  <c r="F24" i="11"/>
  <c r="E24" i="11"/>
  <c r="D24" i="11"/>
  <c r="C24" i="11"/>
  <c r="G23" i="11"/>
  <c r="F23" i="11"/>
  <c r="E23" i="11"/>
  <c r="D23" i="11"/>
  <c r="C23" i="11"/>
  <c r="G22" i="11"/>
  <c r="F22" i="11"/>
  <c r="E22" i="11"/>
  <c r="D22" i="11"/>
  <c r="C22" i="11"/>
  <c r="G21" i="11"/>
  <c r="F21" i="11"/>
  <c r="E21" i="11"/>
  <c r="D21" i="11"/>
  <c r="C21" i="11"/>
  <c r="G20" i="11"/>
  <c r="F20" i="11"/>
  <c r="E20" i="11"/>
  <c r="D20" i="11"/>
  <c r="C20" i="11"/>
  <c r="G19" i="11"/>
  <c r="F19" i="11"/>
  <c r="E19" i="11"/>
  <c r="D19" i="11"/>
  <c r="C19" i="11"/>
  <c r="G18" i="11"/>
  <c r="F18" i="11"/>
  <c r="E18" i="11"/>
  <c r="D18" i="11"/>
  <c r="C18" i="11"/>
  <c r="G17" i="11"/>
  <c r="F17" i="11"/>
  <c r="E17" i="11"/>
  <c r="D17" i="11"/>
  <c r="C17" i="11"/>
  <c r="G16" i="11"/>
  <c r="F16" i="11"/>
  <c r="E16" i="11"/>
  <c r="D16" i="11"/>
  <c r="C16" i="11"/>
  <c r="G15" i="11"/>
  <c r="F15" i="11"/>
  <c r="E15" i="11"/>
  <c r="D15" i="11"/>
  <c r="C15" i="11"/>
  <c r="G14" i="11"/>
  <c r="F14" i="11"/>
  <c r="E14" i="11"/>
  <c r="D14" i="11"/>
  <c r="C14" i="11"/>
  <c r="G13" i="11"/>
  <c r="F13" i="11"/>
  <c r="E13" i="11"/>
  <c r="D13" i="11"/>
  <c r="C13" i="11"/>
  <c r="G12" i="11"/>
  <c r="F12" i="11"/>
  <c r="E12" i="11"/>
  <c r="D12" i="11"/>
  <c r="C12" i="11"/>
  <c r="G11" i="11"/>
  <c r="F11" i="11"/>
  <c r="E11" i="11"/>
  <c r="D11" i="11"/>
  <c r="C11" i="11"/>
  <c r="G10" i="11"/>
  <c r="F10" i="11"/>
  <c r="E10" i="11"/>
  <c r="D10" i="11"/>
  <c r="C10" i="11"/>
  <c r="G9" i="11"/>
  <c r="F9" i="11"/>
  <c r="E9" i="11"/>
  <c r="D9" i="11"/>
  <c r="C9" i="11"/>
  <c r="G8" i="11"/>
  <c r="F8" i="11"/>
  <c r="E8" i="11"/>
  <c r="D8" i="11"/>
  <c r="C8" i="11"/>
  <c r="G7" i="11"/>
  <c r="F7" i="11"/>
  <c r="E7" i="11"/>
  <c r="D7" i="11"/>
  <c r="C7" i="11"/>
  <c r="G6" i="11"/>
  <c r="F6" i="11"/>
  <c r="E6" i="11"/>
  <c r="D6" i="11"/>
  <c r="C6" i="11"/>
  <c r="G5" i="11"/>
  <c r="F5" i="11"/>
  <c r="E5" i="11"/>
  <c r="D5" i="11"/>
  <c r="C5" i="11"/>
  <c r="G4" i="11"/>
  <c r="F4" i="11"/>
  <c r="E4" i="11"/>
  <c r="D4" i="11"/>
  <c r="C4" i="11"/>
  <c r="G6" i="12"/>
  <c r="F6" i="12"/>
  <c r="E6" i="12"/>
  <c r="D6" i="12"/>
  <c r="C6" i="12"/>
  <c r="B6" i="12"/>
  <c r="G5" i="12"/>
  <c r="F5" i="12"/>
  <c r="E5" i="12"/>
  <c r="D5" i="12"/>
  <c r="C5" i="12"/>
  <c r="B5" i="12"/>
  <c r="G4" i="12"/>
  <c r="F4" i="12"/>
  <c r="E4" i="12"/>
  <c r="D4" i="12"/>
  <c r="C4" i="12"/>
  <c r="B4" i="12"/>
  <c r="H24" i="13"/>
  <c r="G24" i="13"/>
  <c r="F24" i="13"/>
  <c r="E24" i="13"/>
  <c r="D24" i="13"/>
  <c r="C24" i="13"/>
  <c r="H23" i="13"/>
  <c r="G23" i="13"/>
  <c r="F23" i="13"/>
  <c r="E23" i="13"/>
  <c r="D23" i="13"/>
  <c r="C23" i="13"/>
  <c r="H22" i="13"/>
  <c r="I24" i="13" s="1"/>
  <c r="G22" i="13"/>
  <c r="F22" i="13"/>
  <c r="E22" i="13"/>
  <c r="D22" i="13"/>
  <c r="C22" i="13"/>
  <c r="H21" i="13"/>
  <c r="G21" i="13"/>
  <c r="F21" i="13"/>
  <c r="E21" i="13"/>
  <c r="D21" i="13"/>
  <c r="C21" i="13"/>
  <c r="H20" i="13"/>
  <c r="I22" i="13" s="1"/>
  <c r="G20" i="13"/>
  <c r="F20" i="13"/>
  <c r="E20" i="13"/>
  <c r="D20" i="13"/>
  <c r="C20" i="13"/>
  <c r="H19" i="13"/>
  <c r="G19" i="13"/>
  <c r="F19" i="13"/>
  <c r="E19" i="13"/>
  <c r="D19" i="13"/>
  <c r="C19" i="13"/>
  <c r="H18" i="13"/>
  <c r="G18" i="13"/>
  <c r="F18" i="13"/>
  <c r="E18" i="13"/>
  <c r="D18" i="13"/>
  <c r="C18" i="13"/>
  <c r="H17" i="13"/>
  <c r="G17" i="13"/>
  <c r="F17" i="13"/>
  <c r="E17" i="13"/>
  <c r="D17" i="13"/>
  <c r="C17" i="13"/>
  <c r="H16" i="13"/>
  <c r="G16" i="13"/>
  <c r="F16" i="13"/>
  <c r="E16" i="13"/>
  <c r="D16" i="13"/>
  <c r="C16" i="13"/>
  <c r="H15" i="13"/>
  <c r="G15" i="13"/>
  <c r="F15" i="13"/>
  <c r="E15" i="13"/>
  <c r="D15" i="13"/>
  <c r="C15" i="13"/>
  <c r="H14" i="13"/>
  <c r="I16" i="13" s="1"/>
  <c r="G14" i="13"/>
  <c r="F14" i="13"/>
  <c r="E14" i="13"/>
  <c r="D14" i="13"/>
  <c r="C14" i="13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I12" i="13" s="1"/>
  <c r="G10" i="13"/>
  <c r="F10" i="13"/>
  <c r="E10" i="13"/>
  <c r="D10" i="13"/>
  <c r="C10" i="13"/>
  <c r="H9" i="13"/>
  <c r="G9" i="13"/>
  <c r="F9" i="13"/>
  <c r="E9" i="13"/>
  <c r="D9" i="13"/>
  <c r="C9" i="13"/>
  <c r="H8" i="13"/>
  <c r="G8" i="13"/>
  <c r="F8" i="13"/>
  <c r="E8" i="13"/>
  <c r="D8" i="13"/>
  <c r="C8" i="13"/>
  <c r="H7" i="13"/>
  <c r="G7" i="13"/>
  <c r="F7" i="13"/>
  <c r="E7" i="13"/>
  <c r="D7" i="13"/>
  <c r="C7" i="13"/>
  <c r="H6" i="13"/>
  <c r="G6" i="13"/>
  <c r="F6" i="13"/>
  <c r="E6" i="13"/>
  <c r="D6" i="13"/>
  <c r="C6" i="13"/>
  <c r="H5" i="13"/>
  <c r="G5" i="13"/>
  <c r="F5" i="13"/>
  <c r="E5" i="13"/>
  <c r="D5" i="13"/>
  <c r="C5" i="13"/>
  <c r="H4" i="13"/>
  <c r="I6" i="13" s="1"/>
  <c r="G4" i="13"/>
  <c r="F4" i="13"/>
  <c r="E4" i="13"/>
  <c r="D4" i="13"/>
  <c r="C4" i="13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4" i="9"/>
  <c r="F14" i="9"/>
  <c r="E14" i="9"/>
  <c r="D14" i="9"/>
  <c r="C14" i="9"/>
  <c r="B14" i="9"/>
  <c r="G13" i="9"/>
  <c r="I13" i="9" s="1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G5" i="9"/>
  <c r="F5" i="9"/>
  <c r="E5" i="9"/>
  <c r="D5" i="9"/>
  <c r="C5" i="9"/>
  <c r="B5" i="9"/>
  <c r="G4" i="9"/>
  <c r="F4" i="9"/>
  <c r="E4" i="9"/>
  <c r="D4" i="9"/>
  <c r="C4" i="9"/>
  <c r="B4" i="9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E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F12" i="5"/>
  <c r="M108" i="5" s="1"/>
  <c r="E12" i="5"/>
  <c r="M107" i="5" s="1"/>
  <c r="D12" i="5"/>
  <c r="M106" i="5" s="1"/>
  <c r="C12" i="5"/>
  <c r="M105" i="5" s="1"/>
  <c r="B12" i="5"/>
  <c r="B24" i="5" s="1"/>
  <c r="F11" i="5"/>
  <c r="M96" i="5" s="1"/>
  <c r="E11" i="5"/>
  <c r="M95" i="5" s="1"/>
  <c r="D11" i="5"/>
  <c r="M94" i="5" s="1"/>
  <c r="C11" i="5"/>
  <c r="M93" i="5" s="1"/>
  <c r="B11" i="5"/>
  <c r="B23" i="5" s="1"/>
  <c r="F10" i="5"/>
  <c r="M84" i="5" s="1"/>
  <c r="E10" i="5"/>
  <c r="M83" i="5" s="1"/>
  <c r="D10" i="5"/>
  <c r="M82" i="5" s="1"/>
  <c r="C10" i="5"/>
  <c r="M81" i="5" s="1"/>
  <c r="B10" i="5"/>
  <c r="B22" i="5" s="1"/>
  <c r="F9" i="5"/>
  <c r="M72" i="5" s="1"/>
  <c r="E9" i="5"/>
  <c r="M71" i="5" s="1"/>
  <c r="D9" i="5"/>
  <c r="M70" i="5" s="1"/>
  <c r="C9" i="5"/>
  <c r="M69" i="5" s="1"/>
  <c r="B9" i="5"/>
  <c r="M68" i="5" s="1"/>
  <c r="F8" i="5"/>
  <c r="M60" i="5" s="1"/>
  <c r="E8" i="5"/>
  <c r="M59" i="5" s="1"/>
  <c r="D8" i="5"/>
  <c r="M58" i="5" s="1"/>
  <c r="C8" i="5"/>
  <c r="B32" i="5" s="1"/>
  <c r="B8" i="5"/>
  <c r="M56" i="5" s="1"/>
  <c r="F7" i="5"/>
  <c r="M49" i="5" s="1"/>
  <c r="E7" i="5"/>
  <c r="M48" i="5" s="1"/>
  <c r="D7" i="5"/>
  <c r="M47" i="5" s="1"/>
  <c r="C7" i="5"/>
  <c r="M46" i="5" s="1"/>
  <c r="B7" i="5"/>
  <c r="M45" i="5" s="1"/>
  <c r="F6" i="5"/>
  <c r="M35" i="5" s="1"/>
  <c r="E6" i="5"/>
  <c r="M34" i="5" s="1"/>
  <c r="D6" i="5"/>
  <c r="M33" i="5" s="1"/>
  <c r="C6" i="5"/>
  <c r="M32" i="5" s="1"/>
  <c r="B6" i="5"/>
  <c r="B18" i="5" s="1"/>
  <c r="F5" i="5"/>
  <c r="M21" i="5" s="1"/>
  <c r="E5" i="5"/>
  <c r="M20" i="5" s="1"/>
  <c r="D5" i="5"/>
  <c r="M19" i="5" s="1"/>
  <c r="C5" i="5"/>
  <c r="M18" i="5" s="1"/>
  <c r="B5" i="5"/>
  <c r="B17" i="5" s="1"/>
  <c r="F4" i="5"/>
  <c r="M8" i="5" s="1"/>
  <c r="E4" i="5"/>
  <c r="M7" i="5" s="1"/>
  <c r="D4" i="5"/>
  <c r="M6" i="5" s="1"/>
  <c r="C4" i="5"/>
  <c r="B28" i="5" s="1"/>
  <c r="B16" i="5"/>
  <c r="E36" i="6"/>
  <c r="D36" i="6"/>
  <c r="C36" i="6"/>
  <c r="E35" i="6"/>
  <c r="D35" i="6"/>
  <c r="C35" i="6"/>
  <c r="E34" i="6"/>
  <c r="D34" i="6"/>
  <c r="C34" i="6"/>
  <c r="E33" i="6"/>
  <c r="D33" i="6"/>
  <c r="C33" i="6"/>
  <c r="E23" i="6"/>
  <c r="D23" i="6"/>
  <c r="C23" i="6"/>
  <c r="E22" i="6"/>
  <c r="D22" i="6"/>
  <c r="C22" i="6"/>
  <c r="E21" i="6"/>
  <c r="D21" i="6"/>
  <c r="C21" i="6"/>
  <c r="E20" i="6"/>
  <c r="D20" i="6"/>
  <c r="C20" i="6"/>
  <c r="E19" i="6"/>
  <c r="D19" i="6"/>
  <c r="C19" i="6"/>
  <c r="E18" i="6"/>
  <c r="D18" i="6"/>
  <c r="C18" i="6"/>
  <c r="E17" i="6"/>
  <c r="D17" i="6"/>
  <c r="C17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C5" i="6"/>
  <c r="E4" i="6"/>
  <c r="D4" i="6"/>
  <c r="C4" i="6"/>
  <c r="M103" i="5"/>
  <c r="M91" i="5"/>
  <c r="M79" i="5"/>
  <c r="M67" i="5"/>
  <c r="M55" i="5"/>
  <c r="M44" i="5"/>
  <c r="M30" i="5"/>
  <c r="L21" i="5"/>
  <c r="L20" i="5"/>
  <c r="L19" i="5"/>
  <c r="L18" i="5"/>
  <c r="L17" i="5"/>
  <c r="M16" i="5"/>
  <c r="M3" i="5"/>
  <c r="L8" i="5"/>
  <c r="L7" i="5"/>
  <c r="L6" i="5"/>
  <c r="L5" i="5"/>
  <c r="L4" i="5"/>
  <c r="B67" i="4"/>
  <c r="B76" i="4"/>
  <c r="B75" i="4"/>
  <c r="B51" i="4"/>
  <c r="B66" i="4"/>
  <c r="B63" i="4"/>
  <c r="B61" i="4"/>
  <c r="B57" i="4"/>
  <c r="B56" i="4"/>
  <c r="B53" i="4"/>
  <c r="B48" i="4"/>
  <c r="B47" i="4"/>
  <c r="B44" i="4"/>
  <c r="B43" i="4"/>
  <c r="B42" i="4"/>
  <c r="B39" i="4"/>
  <c r="B38" i="4"/>
  <c r="B33" i="4"/>
  <c r="B30" i="4"/>
  <c r="B29" i="4"/>
  <c r="B26" i="4"/>
  <c r="B24" i="4"/>
  <c r="B21" i="4"/>
  <c r="C21" i="4" s="1"/>
  <c r="B20" i="4"/>
  <c r="C20" i="4" s="1"/>
  <c r="B47" i="3"/>
  <c r="C42" i="3"/>
  <c r="B66" i="3" s="1"/>
  <c r="C41" i="3"/>
  <c r="B65" i="3" s="1"/>
  <c r="F41" i="3"/>
  <c r="B96" i="3" s="1"/>
  <c r="B44" i="3"/>
  <c r="B53" i="3" s="1"/>
  <c r="D44" i="3"/>
  <c r="B78" i="3" s="1"/>
  <c r="G34" i="3" l="1"/>
  <c r="G33" i="3"/>
  <c r="F34" i="3"/>
  <c r="F42" i="3"/>
  <c r="B97" i="3" s="1"/>
  <c r="F33" i="3"/>
  <c r="E34" i="3"/>
  <c r="D34" i="3"/>
  <c r="E33" i="3"/>
  <c r="C18" i="4"/>
  <c r="F40" i="3"/>
  <c r="B95" i="3" s="1"/>
  <c r="C34" i="3"/>
  <c r="D33" i="3"/>
  <c r="C19" i="4"/>
  <c r="F39" i="3"/>
  <c r="B94" i="3" s="1"/>
  <c r="C33" i="3"/>
  <c r="I25" i="13"/>
  <c r="I9" i="13"/>
  <c r="I19" i="13"/>
  <c r="M104" i="5"/>
  <c r="B31" i="5"/>
  <c r="B19" i="5"/>
  <c r="M5" i="5"/>
  <c r="B33" i="5"/>
  <c r="B20" i="5"/>
  <c r="B29" i="5"/>
  <c r="M80" i="5"/>
  <c r="B21" i="5"/>
  <c r="B36" i="5"/>
  <c r="B34" i="5"/>
  <c r="M17" i="5"/>
  <c r="B30" i="5"/>
  <c r="M57" i="5"/>
  <c r="M31" i="5"/>
  <c r="M92" i="5"/>
  <c r="B35" i="5"/>
  <c r="M4" i="5"/>
  <c r="E35" i="3" l="1"/>
</calcChain>
</file>

<file path=xl/sharedStrings.xml><?xml version="1.0" encoding="utf-8"?>
<sst xmlns="http://schemas.openxmlformats.org/spreadsheetml/2006/main" count="2513" uniqueCount="402">
  <si>
    <t>Valor de la compania</t>
  </si>
  <si>
    <t>Total Compania</t>
  </si>
  <si>
    <t>Variacion</t>
  </si>
  <si>
    <t>Diferencia</t>
  </si>
  <si>
    <t>%</t>
  </si>
  <si>
    <t>GlobalBiz      </t>
  </si>
  <si>
    <t>FreshMarket    </t>
  </si>
  <si>
    <t>SparklingCo    </t>
  </si>
  <si>
    <t>QualityMax     </t>
  </si>
  <si>
    <t>Drink2Go       </t>
  </si>
  <si>
    <t>Media          </t>
  </si>
  <si>
    <t>Comparativa Valor Compania.</t>
  </si>
  <si>
    <t>GlobalBiz </t>
  </si>
  <si>
    <t>FreshMarket</t>
  </si>
  <si>
    <t>SparklingCo</t>
  </si>
  <si>
    <t>QualityMax</t>
  </si>
  <si>
    <t>Drink2Go  </t>
  </si>
  <si>
    <t>Analisis valor compania.</t>
  </si>
  <si>
    <t>Ponderacion media parametros.</t>
  </si>
  <si>
    <t>Ponderacion Media</t>
  </si>
  <si>
    <t>Resultados Economicos    </t>
  </si>
  <si>
    <t>Patrimonio - Solvencia   </t>
  </si>
  <si>
    <t>Participacion de Mercado </t>
  </si>
  <si>
    <t>Valor de Marca           </t>
  </si>
  <si>
    <t>Valor de Producto        </t>
  </si>
  <si>
    <t>Cobertura de Distribucion</t>
  </si>
  <si>
    <t>Tecnologia Industrial    </t>
  </si>
  <si>
    <t>Diferencia 1</t>
  </si>
  <si>
    <t>Diferencia 2</t>
  </si>
  <si>
    <t>Diferencia 3</t>
  </si>
  <si>
    <t>Diferencia 4</t>
  </si>
  <si>
    <t>Diferencia 5</t>
  </si>
  <si>
    <t>Ano actual</t>
  </si>
  <si>
    <t>Analisis valor compania. Comparativa.</t>
  </si>
  <si>
    <t>GlobalBiz</t>
  </si>
  <si>
    <t>Drink2Go</t>
  </si>
  <si>
    <t>Capacidad - Cobertura    </t>
  </si>
  <si>
    <t>Desarrollo Tecno - Eficiencia Prod</t>
  </si>
  <si>
    <t>No Decision              </t>
  </si>
  <si>
    <t>Valor Compania           </t>
  </si>
  <si>
    <t>Valores del Escenario</t>
  </si>
  <si>
    <t>Periodo Actual</t>
  </si>
  <si>
    <t>T+1</t>
  </si>
  <si>
    <t>T+2</t>
  </si>
  <si>
    <t>Indice de Precios al Consumo</t>
  </si>
  <si>
    <t>Espana              </t>
  </si>
  <si>
    <t>Portugal            </t>
  </si>
  <si>
    <t>Francia             </t>
  </si>
  <si>
    <t>Italia              </t>
  </si>
  <si>
    <t>Centro Europa       </t>
  </si>
  <si>
    <t>Polonia             </t>
  </si>
  <si>
    <t>Mexico              </t>
  </si>
  <si>
    <t>Producto Interior Bruto</t>
  </si>
  <si>
    <t>Tipo de Interes</t>
  </si>
  <si>
    <t>Marruecos           </t>
  </si>
  <si>
    <t>China               </t>
  </si>
  <si>
    <t>Indicadores Clave de la Compania Drink2Go</t>
  </si>
  <si>
    <t>Ano 0</t>
  </si>
  <si>
    <t>Ano -1</t>
  </si>
  <si>
    <t>Unidades Vendidas        </t>
  </si>
  <si>
    <t>Ingresos                 </t>
  </si>
  <si>
    <t>Resultado Bruto          </t>
  </si>
  <si>
    <t>Ratio Resultado Bruto sobre Ingresos-</t>
  </si>
  <si>
    <t>Resultado Neto           </t>
  </si>
  <si>
    <t>Rentabilidad sobre Patrimonio Neto -</t>
  </si>
  <si>
    <t>Rendimiento del Activo   </t>
  </si>
  <si>
    <t>Total Pasivo sobre Patrimonio</t>
  </si>
  <si>
    <t>Capacidad Fabricacion Total - Litro o Kilo</t>
  </si>
  <si>
    <t>Tasa Ocupacion Fabricas -</t>
  </si>
  <si>
    <t>Unidades Inventario sobre Ventas -</t>
  </si>
  <si>
    <t>Valor de Marca - escala 1 a 100-</t>
  </si>
  <si>
    <t>Valor de Producto - escala 1 a 10-</t>
  </si>
  <si>
    <t>Tecnologia Industrial - escala 1 a 10-</t>
  </si>
  <si>
    <t>Cobertura Distribucion - escala 1 a 100-</t>
  </si>
  <si>
    <t>Indicadores Clave de la Compania.</t>
  </si>
  <si>
    <t>Cuota de Mercado         </t>
  </si>
  <si>
    <t>Ratio Beneficio Bruto sobre Ingresos-</t>
  </si>
  <si>
    <t>Capacidad Fabricacion Total</t>
  </si>
  <si>
    <t>Unidades Vendidas             </t>
  </si>
  <si>
    <t>Participacion de Mercado      </t>
  </si>
  <si>
    <t>Ingresos                      </t>
  </si>
  <si>
    <t>Resultado Bruto               </t>
  </si>
  <si>
    <t>Resultado Neto                </t>
  </si>
  <si>
    <t>Rendimiento del Activo        </t>
  </si>
  <si>
    <t>Total Pasivo sobre Patrimonio </t>
  </si>
  <si>
    <t>Capacidad Fabricacion Total   </t>
  </si>
  <si>
    <t>Tasa Ocupacion Fabricas -     </t>
  </si>
  <si>
    <t>Nivel de precios por compania. Drink2Go</t>
  </si>
  <si>
    <t>Espana      </t>
  </si>
  <si>
    <t>Refrescos   </t>
  </si>
  <si>
    <t>Isotonicas  </t>
  </si>
  <si>
    <t>Zumos       </t>
  </si>
  <si>
    <t>Portugal    </t>
  </si>
  <si>
    <t>Francia     </t>
  </si>
  <si>
    <t>Italia      </t>
  </si>
  <si>
    <t>Centro Europa</t>
  </si>
  <si>
    <t>Polonia     </t>
  </si>
  <si>
    <t>Mexico      </t>
  </si>
  <si>
    <t>Nivel de precios por compania.</t>
  </si>
  <si>
    <t>Valor de producto - Escala 1 a 10. Drink2Go</t>
  </si>
  <si>
    <t>Gama de producto por compania. Drink2Go</t>
  </si>
  <si>
    <t>Gama por producto por compania.</t>
  </si>
  <si>
    <t>Refrescos</t>
  </si>
  <si>
    <t>Isotonicas</t>
  </si>
  <si>
    <t>Zumos</t>
  </si>
  <si>
    <t>GlobalBiz   </t>
  </si>
  <si>
    <t>FreshMarket </t>
  </si>
  <si>
    <t>SparklingCo </t>
  </si>
  <si>
    <t>QualityMax  </t>
  </si>
  <si>
    <t>Drink2Go    </t>
  </si>
  <si>
    <t>Priorizacion segmentos de demanda. Drink2Go</t>
  </si>
  <si>
    <t>Jovenes     </t>
  </si>
  <si>
    <t>Adultos     </t>
  </si>
  <si>
    <t>Deportistas </t>
  </si>
  <si>
    <t>Gasto en marca por producto. Drink2Go</t>
  </si>
  <si>
    <t>Refrescos      </t>
  </si>
  <si>
    <t>Isotonicas     </t>
  </si>
  <si>
    <t>Zumos          </t>
  </si>
  <si>
    <t>Evolucion del Valor de marca. Escala 10 a 100. Drink2Go</t>
  </si>
  <si>
    <t>Descuento Canal. Porcentaje. Drink2Go</t>
  </si>
  <si>
    <t>Tienda Tradicional</t>
  </si>
  <si>
    <t>Gran Superficie</t>
  </si>
  <si>
    <t>Hosteleria  </t>
  </si>
  <si>
    <t>Promocion punto de venta por canal. Drink2Go</t>
  </si>
  <si>
    <t>Hosteleria</t>
  </si>
  <si>
    <t>Cobertura por canal. Porcentaje.Drink2Go</t>
  </si>
  <si>
    <t>Incentivo de ventas por producto. Drink2Go</t>
  </si>
  <si>
    <t>% Incentivos         </t>
  </si>
  <si>
    <t>Volumen Incentivos            </t>
  </si>
  <si>
    <t>Analisis del valor de marca de las companias por mercados.</t>
  </si>
  <si>
    <t>Espana    </t>
  </si>
  <si>
    <t>Portugal  </t>
  </si>
  <si>
    <t>Francia   </t>
  </si>
  <si>
    <t>Italia    </t>
  </si>
  <si>
    <t>Polonia   </t>
  </si>
  <si>
    <t>Mexico    </t>
  </si>
  <si>
    <t>Impacto de las celebridades por mercado.</t>
  </si>
  <si>
    <t>Puntos adicionales en Vaor de Marca.</t>
  </si>
  <si>
    <t>Espana</t>
  </si>
  <si>
    <t>Portugal</t>
  </si>
  <si>
    <t>Francia</t>
  </si>
  <si>
    <t>Italia</t>
  </si>
  <si>
    <t>Polonia</t>
  </si>
  <si>
    <t>Mexico</t>
  </si>
  <si>
    <t>Mensi       </t>
  </si>
  <si>
    <t>Polinsky    </t>
  </si>
  <si>
    <t>Romano      </t>
  </si>
  <si>
    <t>Reno        </t>
  </si>
  <si>
    <t>Shykira     </t>
  </si>
  <si>
    <t>Numero de fabricas por compania.</t>
  </si>
  <si>
    <t>Capacidad de produccion. Drink2Go</t>
  </si>
  <si>
    <t>Allin One</t>
  </si>
  <si>
    <t>Espana         </t>
  </si>
  <si>
    <t>Marruecos      </t>
  </si>
  <si>
    <t>Mexico         </t>
  </si>
  <si>
    <t>China          </t>
  </si>
  <si>
    <t>Analisis area de produccion. Drink2Go</t>
  </si>
  <si>
    <t>Total Capacidad Produccion</t>
  </si>
  <si>
    <t>Decision Unidades a Producir</t>
  </si>
  <si>
    <t>Total Unid. Producidas   </t>
  </si>
  <si>
    <t>% de Ocupacion Fabricas</t>
  </si>
  <si>
    <t>Total Unidades Vendidas  </t>
  </si>
  <si>
    <t>Unidades Inventario      </t>
  </si>
  <si>
    <t>% de Inventario sobre Ventas</t>
  </si>
  <si>
    <t>Valor Inventario         </t>
  </si>
  <si>
    <t>Unidades Invertario Perdidas</t>
  </si>
  <si>
    <t>Coste Unitario de Materia Prima</t>
  </si>
  <si>
    <t>Coste Unitario de Fabricacion</t>
  </si>
  <si>
    <t>Coste Total Fabricacion  </t>
  </si>
  <si>
    <t>Coste Almacenaje         </t>
  </si>
  <si>
    <t>Coste Transporte         </t>
  </si>
  <si>
    <t>Coste Distribucion       </t>
  </si>
  <si>
    <t>Coste Logistica Total    </t>
  </si>
  <si>
    <t>Porcentaje ocupacion fabrica. Costes unitario de producto.</t>
  </si>
  <si>
    <t>Porcentaje Ocupacion Fabrica</t>
  </si>
  <si>
    <t>Coste Unitario Producto</t>
  </si>
  <si>
    <t>Analisis area de produccion. Espana Drink2Go</t>
  </si>
  <si>
    <t>Coste Unitario de Elaboracion</t>
  </si>
  <si>
    <t>Coste Total Fabricacion Ventas</t>
  </si>
  <si>
    <t>Analisis area de produccion. Marruecos Drink2Go</t>
  </si>
  <si>
    <t>Tasa Ocupacion: 10       </t>
  </si>
  <si>
    <t>Tasa Ocupacion: 30       </t>
  </si>
  <si>
    <t>Tasa Ocupacion: 50       </t>
  </si>
  <si>
    <t>Tasa Ocupacion: 70       </t>
  </si>
  <si>
    <t>Tasa Ocupacion: 90       </t>
  </si>
  <si>
    <t>Tasa Ocupacion: 100      </t>
  </si>
  <si>
    <t>AMPLITUD GAMA: 1         </t>
  </si>
  <si>
    <t>AMPLITUD GAMA: 3         </t>
  </si>
  <si>
    <t>AMPLITUD GAMA: 5         </t>
  </si>
  <si>
    <t>AMPLITUD GAMA: 6         </t>
  </si>
  <si>
    <t>AMPLITUD GAMA: 7         </t>
  </si>
  <si>
    <t>AMPLITUD GAMA: 9         </t>
  </si>
  <si>
    <t>AMPLITUD GAMA: 11        </t>
  </si>
  <si>
    <t>AMPLITUD GAMA: 12        </t>
  </si>
  <si>
    <t>Prioridades logisticas Mercado-Pais.</t>
  </si>
  <si>
    <t>Marruecos</t>
  </si>
  <si>
    <t>China</t>
  </si>
  <si>
    <t>Coste transporte por caja de 10 unidades.</t>
  </si>
  <si>
    <t>Categoria 1              </t>
  </si>
  <si>
    <t>Categoria 2              </t>
  </si>
  <si>
    <t>Categoria 3              </t>
  </si>
  <si>
    <t>Categoria 4              </t>
  </si>
  <si>
    <t>Categoria 5              </t>
  </si>
  <si>
    <t>Numero de fabricas.</t>
  </si>
  <si>
    <t>Allin One      </t>
  </si>
  <si>
    <t>Inventario de producto acabado en unidades por productos. Drink2Go</t>
  </si>
  <si>
    <t>Analisis por Trimestres</t>
  </si>
  <si>
    <t>1er Trim</t>
  </si>
  <si>
    <t>2do Trim</t>
  </si>
  <si>
    <t>3er Trim</t>
  </si>
  <si>
    <t>4to Trim</t>
  </si>
  <si>
    <t>Coste unitario logistico. Por modalidad y producto.</t>
  </si>
  <si>
    <t>Mod. 1</t>
  </si>
  <si>
    <t>Mod. 2</t>
  </si>
  <si>
    <t>Mod. 3</t>
  </si>
  <si>
    <t>Mod. 4</t>
  </si>
  <si>
    <t>Mod. 5</t>
  </si>
  <si>
    <t>Coste base de materia prima del producto.</t>
  </si>
  <si>
    <t>Segun pais.</t>
  </si>
  <si>
    <t>Coste base de elaboracion del producto. Segun pais.</t>
  </si>
  <si>
    <t>Inversion</t>
  </si>
  <si>
    <t>Gasto Implantacion</t>
  </si>
  <si>
    <t>Gasto en Tecnologia requerido</t>
  </si>
  <si>
    <t>segun nivel alcanzado.</t>
  </si>
  <si>
    <t>Presupuesto</t>
  </si>
  <si>
    <t>Nivel 3                  </t>
  </si>
  <si>
    <t>Nivel 4                  </t>
  </si>
  <si>
    <t>Nivel 5                  </t>
  </si>
  <si>
    <t>Nivel 6                  </t>
  </si>
  <si>
    <t>Nivel 7                  </t>
  </si>
  <si>
    <t>Nivel 8                  </t>
  </si>
  <si>
    <t>Nivel 9                  </t>
  </si>
  <si>
    <t>Ingresos totales por mercado y producto.</t>
  </si>
  <si>
    <t>Total companias.Euros.</t>
  </si>
  <si>
    <t>Portugal       </t>
  </si>
  <si>
    <t>Francia        </t>
  </si>
  <si>
    <t>Italia         </t>
  </si>
  <si>
    <t>Centro Europa  </t>
  </si>
  <si>
    <t>Polonia        </t>
  </si>
  <si>
    <t>Total ingresos </t>
  </si>
  <si>
    <t>Variacion -    </t>
  </si>
  <si>
    <t>Ingresos por producto. Total companias.</t>
  </si>
  <si>
    <t>Total Ingresos Companias</t>
  </si>
  <si>
    <t>Unidades vendidas. Analisis por segmentos de demanda.</t>
  </si>
  <si>
    <t>Total companias.</t>
  </si>
  <si>
    <t>Unidades vendidas. Total companias.</t>
  </si>
  <si>
    <t>Ventas Total Companias</t>
  </si>
  <si>
    <t>Unidades vendidas. Analisis por canal de distribucion.</t>
  </si>
  <si>
    <t>Total ventas (unidades) por mercado.</t>
  </si>
  <si>
    <t>Espana                   </t>
  </si>
  <si>
    <t>Portugal                 </t>
  </si>
  <si>
    <t>Francia                  </t>
  </si>
  <si>
    <t>Italia                   </t>
  </si>
  <si>
    <t>Centro Europa            </t>
  </si>
  <si>
    <t>Polonia                  </t>
  </si>
  <si>
    <t>Mexico                   </t>
  </si>
  <si>
    <t>Variacion -              </t>
  </si>
  <si>
    <t>% cuota en unidades de los segmentos</t>
  </si>
  <si>
    <t>en cada uno de los mercados.</t>
  </si>
  <si>
    <t>Jovenes</t>
  </si>
  <si>
    <t>Adultos</t>
  </si>
  <si>
    <t>Deportistas</t>
  </si>
  <si>
    <t>Unidades totales vendidas por mercado y producto.</t>
  </si>
  <si>
    <t>Total companias. Unidades.</t>
  </si>
  <si>
    <t>Total Unidades Vendidas</t>
  </si>
  <si>
    <t>Analisis Demanda-Ventas.Unidades. Mercado: Espana</t>
  </si>
  <si>
    <t>Demanda Potencial</t>
  </si>
  <si>
    <t>Jovenes        </t>
  </si>
  <si>
    <t>Adultos        </t>
  </si>
  <si>
    <t>Deportistas    </t>
  </si>
  <si>
    <t>Demanda Efectiva</t>
  </si>
  <si>
    <t>Penetracion Ventas/Demanda</t>
  </si>
  <si>
    <t>Analisis Demanda-Ventas.Unidades. Mercado: Portugal</t>
  </si>
  <si>
    <t>Analisis Demanda-Ventas.Unidades. Mercado: Francia</t>
  </si>
  <si>
    <t>Analisis Demanda-Ventas.Unidades. Mercado: Italia</t>
  </si>
  <si>
    <t>Analisis Demanda-Ventas.Unidades. Mercado: Centro Europa</t>
  </si>
  <si>
    <t>Analisis Demanda-Ventas.Unidades. Mercado: Polonia</t>
  </si>
  <si>
    <t>Analisis Demanda-Ventas.Unidades. Mercado: Mexico</t>
  </si>
  <si>
    <t>Ventas por compania y mercado. Drink2Go</t>
  </si>
  <si>
    <t>Unidades</t>
  </si>
  <si>
    <t>- Variacion</t>
  </si>
  <si>
    <t xml:space="preserve">Total unidades vendidas </t>
  </si>
  <si>
    <t>Ventas por mercado y producto. Drink2Go</t>
  </si>
  <si>
    <t>Total unidades vendidas</t>
  </si>
  <si>
    <t>- Variacion    </t>
  </si>
  <si>
    <t>Unidades vendidas por canal. Drink2Go</t>
  </si>
  <si>
    <t>Total ventas compania    </t>
  </si>
  <si>
    <t>Unidades vendidas por trimestre. Analisis por producto. Drink2Go</t>
  </si>
  <si>
    <t>Total ventas             </t>
  </si>
  <si>
    <t>Unidades vendidas por compania. Drink2Go</t>
  </si>
  <si>
    <t>Unidades vendidas por segmento. Drink2Go</t>
  </si>
  <si>
    <t>Total segmentos          </t>
  </si>
  <si>
    <t>Ingresos por compania y mercado. Drink2Go</t>
  </si>
  <si>
    <t xml:space="preserve">Total ingresos compania </t>
  </si>
  <si>
    <t>Ingresos por mercado y producto. Drink2Go</t>
  </si>
  <si>
    <t>Ingresos por mercado y canal. Drink2Go</t>
  </si>
  <si>
    <t>Total ingresos           </t>
  </si>
  <si>
    <t>Ingresos por producto. Drink2Go</t>
  </si>
  <si>
    <t>Refrescos                </t>
  </si>
  <si>
    <t>Isotonicas               </t>
  </si>
  <si>
    <t>Zumos                    </t>
  </si>
  <si>
    <t>Total productos          </t>
  </si>
  <si>
    <t>Ingresos por compania. Drink2Go</t>
  </si>
  <si>
    <t>- Variacion              </t>
  </si>
  <si>
    <t>Desglose de ingresos. Drink2Go</t>
  </si>
  <si>
    <t>Hosteleria     </t>
  </si>
  <si>
    <t>Cuenta de Resultados de la Compania Drink2Go</t>
  </si>
  <si>
    <t>Ingresos Totales              </t>
  </si>
  <si>
    <t>Costes de Produccion          </t>
  </si>
  <si>
    <t>Costes Logisticos             </t>
  </si>
  <si>
    <t>Margen Bruto                  </t>
  </si>
  <si>
    <t>Margen sobre Ingresos         </t>
  </si>
  <si>
    <t>Gastos de Marketing           </t>
  </si>
  <si>
    <t>Gastos de Personal            </t>
  </si>
  <si>
    <t>Gastos Innovacion             </t>
  </si>
  <si>
    <t>Gastos Generales              </t>
  </si>
  <si>
    <t xml:space="preserve">Total Gastos Explotacion    </t>
  </si>
  <si>
    <t>Gastos de Depreciacion        </t>
  </si>
  <si>
    <t>Gastos Financieros            </t>
  </si>
  <si>
    <t>Cuenta de Resultados de la Compania. Comparativa.</t>
  </si>
  <si>
    <t>Balance de Situacion de la Compania Drink2Go</t>
  </si>
  <si>
    <t>Inventario               </t>
  </si>
  <si>
    <t>Clientes                 </t>
  </si>
  <si>
    <t>Efectivo y equivalentes  </t>
  </si>
  <si>
    <t>Total Corriente          </t>
  </si>
  <si>
    <t>Activo Fijo Bruto        </t>
  </si>
  <si>
    <t>Amortizacion Acumulada   </t>
  </si>
  <si>
    <t>Activo Fijo Neto         </t>
  </si>
  <si>
    <t>Activo Total             </t>
  </si>
  <si>
    <t>Capital                  </t>
  </si>
  <si>
    <t>Beneficio Neto           </t>
  </si>
  <si>
    <t>Prestamo a corto plazo   </t>
  </si>
  <si>
    <t>Credito Extraordinario   </t>
  </si>
  <si>
    <t>Proveedores              </t>
  </si>
  <si>
    <t>Prestamo a largo plazo   </t>
  </si>
  <si>
    <t>Patrimonio Neto + Pasivo </t>
  </si>
  <si>
    <t>Ratio de Financieros. Resumen. Compania Drink2Go</t>
  </si>
  <si>
    <t>Rentabilidad sobre Patrimonio      </t>
  </si>
  <si>
    <t>Rendimiento del Activo             </t>
  </si>
  <si>
    <t>Cobertura Fondo de Maniobra        </t>
  </si>
  <si>
    <t>Endeudamiento: Total Pasivo sobre Patrimonio</t>
  </si>
  <si>
    <t>Pasivo Corriente sobre Pasivo Total</t>
  </si>
  <si>
    <t>Condiciones financieras previstas.</t>
  </si>
  <si>
    <t>Valores</t>
  </si>
  <si>
    <t>Prestamo Largo Plazo</t>
  </si>
  <si>
    <t>Tipo de Interes                                   </t>
  </si>
  <si>
    <t>Plazo de Vencimiento - Anos                       </t>
  </si>
  <si>
    <t>Credito Corto Plazo</t>
  </si>
  <si>
    <t>Credito Extraordinario</t>
  </si>
  <si>
    <t>Tipo de Interes de Referencia                     </t>
  </si>
  <si>
    <t>Analisis del inmovilizado por compania. Drink2Go</t>
  </si>
  <si>
    <t>Activo Fijo Inmaterial - Bruto     </t>
  </si>
  <si>
    <t>Activo Fijo Inmaterial - Amort Acum</t>
  </si>
  <si>
    <t>Activo Fijo Inmaterial - Neto      </t>
  </si>
  <si>
    <t>Activo Fijo Central - Bruto        </t>
  </si>
  <si>
    <t>Activo Fijo Central - Amort Acum</t>
  </si>
  <si>
    <t>Activo Fijo Central - Neto         </t>
  </si>
  <si>
    <t>Activo Fijo Fabricas- Bruto        </t>
  </si>
  <si>
    <t>Activo Fijo Fabrica - Amort Acum   </t>
  </si>
  <si>
    <t>Activo Fijo Fabricas- Neto         </t>
  </si>
  <si>
    <t>Activo Fijo Material - Bruto       </t>
  </si>
  <si>
    <t>Activo Fijo Material - Amort Acum  </t>
  </si>
  <si>
    <t>Activo Fijo Material - Neto        </t>
  </si>
  <si>
    <t>Activo Fijo Total - Bruto          </t>
  </si>
  <si>
    <t>Activo Fijo Total - Amort Acum     </t>
  </si>
  <si>
    <t>Activo Fijo Total - Neto           </t>
  </si>
  <si>
    <t>Capacidades de la organizacion. Drink2Go</t>
  </si>
  <si>
    <t>Direccion   </t>
  </si>
  <si>
    <t>Markt-Cial  </t>
  </si>
  <si>
    <t>Innovacion  </t>
  </si>
  <si>
    <t>Produc-Logis</t>
  </si>
  <si>
    <t xml:space="preserve">naranja </t>
  </si>
  <si>
    <t>financiera</t>
  </si>
  <si>
    <t>º</t>
  </si>
  <si>
    <t>rojo</t>
  </si>
  <si>
    <t>mercado</t>
  </si>
  <si>
    <t>verde</t>
  </si>
  <si>
    <t>produccioon</t>
  </si>
  <si>
    <t xml:space="preserve">   ****</t>
  </si>
  <si>
    <t>mercado y finanzas</t>
  </si>
  <si>
    <t>Variacion Valor Compañia</t>
  </si>
  <si>
    <t>Comparativa Valor Compania. 1</t>
  </si>
  <si>
    <t>España              </t>
  </si>
  <si>
    <t>Puntos adicionales en Valor de Marca.</t>
  </si>
  <si>
    <t>Shakira     </t>
  </si>
  <si>
    <t>Año T</t>
  </si>
  <si>
    <t>Año T-1</t>
  </si>
  <si>
    <t>% Variacion</t>
  </si>
  <si>
    <t>Indice de coste de elaboracion segun ocupacion fabrica.</t>
  </si>
  <si>
    <t>Indice de coste de elaboracion por amplitud de gama.</t>
  </si>
  <si>
    <t>España</t>
  </si>
  <si>
    <t>Desglose de ingresos Drink2Go</t>
  </si>
  <si>
    <t>Capacidades de la organización Drink2Go</t>
  </si>
  <si>
    <t>Analisis del inmovilizado por compania Drink2Go</t>
  </si>
  <si>
    <t>Nivel de precios por compania Drink2Go</t>
  </si>
  <si>
    <t>Primer año</t>
  </si>
  <si>
    <t>Ponderacion Media de los parametros.</t>
  </si>
  <si>
    <t>COMPORTAMIENTO 
GRÁFICO</t>
  </si>
  <si>
    <t>Porcentaje de Crecimiento</t>
  </si>
  <si>
    <t>TOTAL</t>
  </si>
  <si>
    <t>TOTAL GENERAL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</si>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</sst>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00%"/>
    <numFmt numFmtId="166" formatCode="0.0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9" fontId="0" fillId="0" borderId="0" xfId="0" applyNumberFormat="1" applyAlignment="1">
      <alignment horizontal="right" wrapText="1"/>
    </xf>
    <xf numFmtId="0" fontId="16" fillId="0" borderId="0" xfId="0" applyFont="1" applyAlignment="1">
      <alignment wrapText="1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horizontal="right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16" fillId="0" borderId="0" xfId="0" applyFon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36" borderId="10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7" borderId="10" xfId="0" applyFill="1" applyBorder="1" applyAlignment="1">
      <alignment horizontal="center" wrapText="1"/>
    </xf>
    <xf numFmtId="3" fontId="0" fillId="0" borderId="10" xfId="0" applyNumberFormat="1" applyBorder="1" applyAlignment="1">
      <alignment horizontal="center" vertical="center"/>
    </xf>
    <xf numFmtId="0" fontId="19" fillId="38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3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/>
    </xf>
    <xf numFmtId="9" fontId="0" fillId="0" borderId="10" xfId="42" applyFont="1" applyBorder="1" applyAlignment="1">
      <alignment horizontal="right"/>
    </xf>
    <xf numFmtId="4" fontId="0" fillId="0" borderId="10" xfId="0" applyNumberFormat="1" applyBorder="1" applyAlignment="1">
      <alignment horizontal="right"/>
    </xf>
    <xf numFmtId="0" fontId="16" fillId="0" borderId="10" xfId="0" applyFont="1" applyBorder="1" applyAlignment="1">
      <alignment vertical="center"/>
    </xf>
    <xf numFmtId="0" fontId="0" fillId="33" borderId="10" xfId="0" applyFill="1" applyBorder="1"/>
    <xf numFmtId="3" fontId="0" fillId="33" borderId="10" xfId="0" applyNumberFormat="1" applyFill="1" applyBorder="1" applyAlignment="1">
      <alignment horizontal="right"/>
    </xf>
    <xf numFmtId="0" fontId="0" fillId="35" borderId="10" xfId="0" applyFill="1" applyBorder="1"/>
    <xf numFmtId="9" fontId="0" fillId="35" borderId="10" xfId="42" applyFont="1" applyFill="1" applyBorder="1" applyAlignment="1">
      <alignment horizontal="right"/>
    </xf>
    <xf numFmtId="9" fontId="0" fillId="33" borderId="10" xfId="42" applyFont="1" applyFill="1" applyBorder="1" applyAlignment="1">
      <alignment horizontal="right"/>
    </xf>
    <xf numFmtId="0" fontId="0" fillId="34" borderId="10" xfId="0" applyFill="1" applyBorder="1"/>
    <xf numFmtId="3" fontId="0" fillId="34" borderId="10" xfId="0" applyNumberFormat="1" applyFill="1" applyBorder="1" applyAlignment="1">
      <alignment horizontal="right"/>
    </xf>
    <xf numFmtId="3" fontId="0" fillId="35" borderId="10" xfId="0" applyNumberFormat="1" applyFill="1" applyBorder="1" applyAlignment="1">
      <alignment horizontal="right"/>
    </xf>
    <xf numFmtId="0" fontId="0" fillId="0" borderId="10" xfId="0" applyBorder="1" applyAlignment="1">
      <alignment horizontal="right" wrapText="1"/>
    </xf>
    <xf numFmtId="0" fontId="0" fillId="0" borderId="0" xfId="0" applyAlignment="1">
      <alignment horizontal="center"/>
    </xf>
    <xf numFmtId="0" fontId="16" fillId="0" borderId="13" xfId="0" applyFont="1" applyBorder="1" applyAlignment="1">
      <alignment horizontal="center" vertical="center"/>
    </xf>
    <xf numFmtId="9" fontId="0" fillId="0" borderId="10" xfId="0" applyNumberFormat="1" applyBorder="1" applyAlignment="1">
      <alignment horizontal="right"/>
    </xf>
    <xf numFmtId="9" fontId="0" fillId="0" borderId="10" xfId="0" applyNumberFormat="1" applyBorder="1" applyAlignment="1">
      <alignment horizontal="right" wrapText="1"/>
    </xf>
    <xf numFmtId="0" fontId="19" fillId="38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9" fontId="0" fillId="0" borderId="0" xfId="42" applyFont="1"/>
    <xf numFmtId="164" fontId="0" fillId="0" borderId="10" xfId="42" applyNumberFormat="1" applyFont="1" applyBorder="1" applyAlignment="1">
      <alignment horizontal="right"/>
    </xf>
    <xf numFmtId="10" fontId="0" fillId="0" borderId="10" xfId="42" applyNumberFormat="1" applyFont="1" applyBorder="1" applyAlignment="1">
      <alignment horizontal="right"/>
    </xf>
    <xf numFmtId="0" fontId="16" fillId="0" borderId="10" xfId="0" applyFont="1" applyBorder="1" applyAlignment="1">
      <alignment vertical="center" wrapText="1"/>
    </xf>
    <xf numFmtId="0" fontId="16" fillId="37" borderId="10" xfId="0" applyFont="1" applyFill="1" applyBorder="1" applyAlignment="1">
      <alignment horizontal="center" vertical="center" wrapText="1"/>
    </xf>
    <xf numFmtId="3" fontId="0" fillId="37" borderId="10" xfId="0" applyNumberFormat="1" applyFill="1" applyBorder="1" applyAlignment="1">
      <alignment horizontal="center" vertical="center" wrapText="1"/>
    </xf>
    <xf numFmtId="165" fontId="0" fillId="0" borderId="0" xfId="42" applyNumberFormat="1" applyFont="1"/>
    <xf numFmtId="164" fontId="0" fillId="0" borderId="10" xfId="0" applyNumberFormat="1" applyBorder="1" applyAlignment="1">
      <alignment horizontal="right" wrapText="1"/>
    </xf>
    <xf numFmtId="10" fontId="0" fillId="0" borderId="10" xfId="0" applyNumberFormat="1" applyBorder="1" applyAlignment="1">
      <alignment horizontal="right" wrapText="1"/>
    </xf>
    <xf numFmtId="0" fontId="19" fillId="38" borderId="10" xfId="0" applyFont="1" applyFill="1" applyBorder="1" applyAlignment="1">
      <alignment vertical="center" wrapText="1"/>
    </xf>
    <xf numFmtId="0" fontId="0" fillId="33" borderId="10" xfId="0" applyFill="1" applyBorder="1" applyAlignment="1">
      <alignment wrapText="1"/>
    </xf>
    <xf numFmtId="3" fontId="0" fillId="33" borderId="10" xfId="0" applyNumberFormat="1" applyFill="1" applyBorder="1" applyAlignment="1">
      <alignment horizontal="right" wrapText="1"/>
    </xf>
    <xf numFmtId="0" fontId="0" fillId="35" borderId="10" xfId="0" applyFill="1" applyBorder="1" applyAlignment="1">
      <alignment wrapText="1"/>
    </xf>
    <xf numFmtId="10" fontId="0" fillId="35" borderId="10" xfId="0" applyNumberFormat="1" applyFill="1" applyBorder="1" applyAlignment="1">
      <alignment horizontal="right" wrapText="1"/>
    </xf>
    <xf numFmtId="9" fontId="0" fillId="33" borderId="10" xfId="0" applyNumberFormat="1" applyFill="1" applyBorder="1" applyAlignment="1">
      <alignment horizontal="right" wrapText="1"/>
    </xf>
    <xf numFmtId="0" fontId="0" fillId="33" borderId="10" xfId="0" applyFill="1" applyBorder="1" applyAlignment="1">
      <alignment horizontal="right" wrapText="1"/>
    </xf>
    <xf numFmtId="0" fontId="0" fillId="34" borderId="10" xfId="0" applyFill="1" applyBorder="1" applyAlignment="1">
      <alignment wrapText="1"/>
    </xf>
    <xf numFmtId="3" fontId="0" fillId="34" borderId="10" xfId="0" applyNumberFormat="1" applyFill="1" applyBorder="1" applyAlignment="1">
      <alignment horizontal="right" wrapText="1"/>
    </xf>
    <xf numFmtId="9" fontId="0" fillId="34" borderId="10" xfId="0" applyNumberFormat="1" applyFill="1" applyBorder="1" applyAlignment="1">
      <alignment horizontal="right" wrapText="1"/>
    </xf>
    <xf numFmtId="0" fontId="0" fillId="35" borderId="10" xfId="0" applyFill="1" applyBorder="1" applyAlignment="1">
      <alignment horizontal="right" wrapText="1"/>
    </xf>
    <xf numFmtId="0" fontId="0" fillId="34" borderId="10" xfId="0" applyFill="1" applyBorder="1" applyAlignment="1">
      <alignment horizontal="right" wrapText="1"/>
    </xf>
    <xf numFmtId="166" fontId="0" fillId="0" borderId="10" xfId="0" applyNumberFormat="1" applyBorder="1" applyAlignment="1">
      <alignment horizontal="right" wrapText="1"/>
    </xf>
    <xf numFmtId="10" fontId="0" fillId="0" borderId="0" xfId="0" applyNumberFormat="1" applyAlignment="1">
      <alignment horizontal="right" wrapText="1"/>
    </xf>
    <xf numFmtId="0" fontId="20" fillId="38" borderId="10" xfId="0" applyFont="1" applyFill="1" applyBorder="1" applyAlignment="1">
      <alignment horizontal="center" vertical="center" wrapText="1"/>
    </xf>
    <xf numFmtId="9" fontId="0" fillId="0" borderId="10" xfId="42" applyFont="1" applyBorder="1" applyAlignment="1">
      <alignment horizontal="right" wrapText="1"/>
    </xf>
    <xf numFmtId="164" fontId="0" fillId="0" borderId="10" xfId="42" applyNumberFormat="1" applyFont="1" applyBorder="1" applyAlignment="1">
      <alignment horizontal="right" wrapText="1"/>
    </xf>
    <xf numFmtId="0" fontId="19" fillId="38" borderId="1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9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0" fontId="21" fillId="39" borderId="0" xfId="0" applyFont="1" applyFill="1"/>
    <xf numFmtId="0" fontId="21" fillId="39" borderId="0" xfId="0" applyFont="1" applyFill="1" applyAlignment="1">
      <alignment horizontal="center" vertical="center" wrapText="1"/>
    </xf>
    <xf numFmtId="0" fontId="22" fillId="39" borderId="0" xfId="0" applyFont="1" applyFill="1"/>
    <xf numFmtId="0" fontId="19" fillId="39" borderId="0" xfId="0" applyFont="1" applyFill="1"/>
    <xf numFmtId="0" fontId="21" fillId="39" borderId="0" xfId="0" applyFont="1" applyFill="1" applyAlignment="1">
      <alignment vertical="center"/>
    </xf>
    <xf numFmtId="0" fontId="16" fillId="0" borderId="11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21" fillId="39" borderId="0" xfId="0" applyFont="1" applyFill="1" applyAlignment="1">
      <alignment horizontal="center" vertical="center"/>
    </xf>
    <xf numFmtId="0" fontId="0" fillId="37" borderId="10" xfId="0" applyFill="1" applyBorder="1" applyAlignment="1">
      <alignment horizontal="left" vertical="center" wrapText="1"/>
    </xf>
    <xf numFmtId="164" fontId="0" fillId="0" borderId="0" xfId="42" applyNumberFormat="1" applyFont="1"/>
    <xf numFmtId="10" fontId="0" fillId="0" borderId="0" xfId="42" applyNumberFormat="1" applyFont="1"/>
    <xf numFmtId="164" fontId="0" fillId="35" borderId="10" xfId="0" applyNumberFormat="1" applyFill="1" applyBorder="1" applyAlignment="1">
      <alignment horizontal="right" wrapText="1"/>
    </xf>
    <xf numFmtId="167" fontId="0" fillId="0" borderId="0" xfId="43" applyNumberFormat="1" applyFont="1"/>
    <xf numFmtId="164" fontId="0" fillId="34" borderId="10" xfId="0" applyNumberFormat="1" applyFill="1" applyBorder="1" applyAlignment="1">
      <alignment horizontal="right" wrapText="1"/>
    </xf>
    <xf numFmtId="10" fontId="0" fillId="34" borderId="10" xfId="42" applyNumberFormat="1" applyFont="1" applyFill="1" applyBorder="1" applyAlignment="1">
      <alignment horizontal="right"/>
    </xf>
    <xf numFmtId="0" fontId="16" fillId="0" borderId="11" xfId="0" applyFont="1" applyBorder="1"/>
    <xf numFmtId="0" fontId="16" fillId="0" borderId="15" xfId="0" applyFont="1" applyBorder="1"/>
    <xf numFmtId="0" fontId="0" fillId="37" borderId="0" xfId="0" applyFill="1" applyAlignment="1">
      <alignment horizontal="left" vertical="center" wrapText="1"/>
    </xf>
    <xf numFmtId="164" fontId="0" fillId="0" borderId="0" xfId="4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8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37" borderId="10" xfId="0" applyFont="1" applyFill="1" applyBorder="1" applyAlignment="1">
      <alignment horizontal="center" wrapText="1"/>
    </xf>
    <xf numFmtId="0" fontId="16" fillId="37" borderId="10" xfId="0" applyFont="1" applyFill="1" applyBorder="1" applyAlignment="1">
      <alignment horizontal="center" vertical="center" wrapText="1"/>
    </xf>
    <xf numFmtId="0" fontId="16" fillId="37" borderId="13" xfId="0" applyFont="1" applyFill="1" applyBorder="1" applyAlignment="1">
      <alignment horizontal="center" vertical="center" wrapText="1"/>
    </xf>
    <xf numFmtId="0" fontId="16" fillId="37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3" builtinId="3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worksheet" Target="worksheets/sheet23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18.xml"/><Relationship Id="rId34" Type="http://schemas.openxmlformats.org/officeDocument/2006/relationships/calcChain" Target="calcChain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worksheet" Target="worksheets/sheet22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20" Type="http://schemas.openxmlformats.org/officeDocument/2006/relationships/worksheet" Target="worksheets/sheet17.xml"/><Relationship Id="rId29" Type="http://schemas.openxmlformats.org/officeDocument/2006/relationships/worksheet" Target="worksheets/sheet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worksheet" Target="worksheets/sheet25.xml"/><Relationship Id="rId10" Type="http://schemas.openxmlformats.org/officeDocument/2006/relationships/chartsheet" Target="chartsheets/sheet3.xml"/><Relationship Id="rId19" Type="http://schemas.openxmlformats.org/officeDocument/2006/relationships/worksheet" Target="worksheets/sheet16.xml"/><Relationship Id="rId31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8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ROE</a:t>
            </a:r>
            <a:r>
              <a:rPr lang="en-US" baseline="0"/>
              <a:t> vs 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Año</c:v>
          </c:tx>
          <c:spPr>
            <a:ln w="25400" cap="flat" cmpd="dbl" algn="ctr">
              <a:noFill/>
              <a:round/>
            </a:ln>
            <a:effectLst>
              <a:outerShdw blurRad="50800" dist="50800" dir="5400000" sx="102000" sy="102000" algn="ctr" rotWithShape="0">
                <a:schemeClr val="accent1">
                  <a:lumMod val="50000"/>
                  <a:alpha val="43000"/>
                </a:schemeClr>
              </a:outerShdw>
            </a:effectLst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>
                <a:outerShdw blurRad="50800" dist="50800" dir="5400000" sx="102000" sy="102000" algn="ctr" rotWithShape="0">
                  <a:schemeClr val="accent1">
                    <a:lumMod val="50000"/>
                    <a:alpha val="43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'TablasInformes (1)'!$B$118:$G$118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xVal>
          <c:yVal>
            <c:numRef>
              <c:f>'TablasInformes (1)'!$B$126:$G$126</c:f>
              <c:numCache>
                <c:formatCode>0%</c:formatCode>
                <c:ptCount val="6"/>
                <c:pt idx="0">
                  <c:v>0.01</c:v>
                </c:pt>
                <c:pt idx="1">
                  <c:v>0.1</c:v>
                </c:pt>
                <c:pt idx="2">
                  <c:v>9.5000000000000001E-2</c:v>
                </c:pt>
                <c:pt idx="3">
                  <c:v>0.13600000000000001</c:v>
                </c:pt>
                <c:pt idx="4">
                  <c:v>4.4999999999999998E-2</c:v>
                </c:pt>
                <c:pt idx="5">
                  <c:v>-7.8E-2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8-4119-9CC7-3539D21F483E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2097296047"/>
        <c:axId val="2097296463"/>
      </c:scatterChart>
      <c:valAx>
        <c:axId val="209729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97296463"/>
        <c:crosses val="autoZero"/>
        <c:crossBetween val="midCat"/>
      </c:valAx>
      <c:valAx>
        <c:axId val="20972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Rentabilidad sobre patrimonio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97296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Comparativa Valor de la Compañia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739129773150577E-2"/>
          <c:y val="0.15984231688442488"/>
          <c:w val="0.87628863502300047"/>
          <c:h val="0.59331173566462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'1'!$A$28</c:f>
              <c:strCache>
                <c:ptCount val="1"/>
                <c:pt idx="0">
                  <c:v>GlobalBiz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'1'!$B$28:$G$28</c:f>
              <c:numCache>
                <c:formatCode>General</c:formatCode>
                <c:ptCount val="6"/>
                <c:pt idx="0">
                  <c:v>4118.8</c:v>
                </c:pt>
                <c:pt idx="1">
                  <c:v>4491.6000000000004</c:v>
                </c:pt>
                <c:pt idx="2">
                  <c:v>4646</c:v>
                </c:pt>
                <c:pt idx="3">
                  <c:v>5061</c:v>
                </c:pt>
                <c:pt idx="4">
                  <c:v>5315.5</c:v>
                </c:pt>
                <c:pt idx="5">
                  <c:v>5406.1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E-40AE-AA4A-B1B29AE1626A}"/>
            </c:ext>
          </c:extLst>
        </c:ser>
        <c:ser>
          <c:idx val="1"/>
          <c:order val="1"/>
          <c:tx>
            <c:strRef>
              <c:f>'1'!$A$29</c:f>
              <c:strCache>
                <c:ptCount val="1"/>
                <c:pt idx="0">
                  <c:v>FreshMarket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'1'!$B$29:$G$29</c:f>
              <c:numCache>
                <c:formatCode>General</c:formatCode>
                <c:ptCount val="6"/>
                <c:pt idx="0">
                  <c:v>4118.8</c:v>
                </c:pt>
                <c:pt idx="1">
                  <c:v>4392.1000000000004</c:v>
                </c:pt>
                <c:pt idx="2">
                  <c:v>4736.3</c:v>
                </c:pt>
                <c:pt idx="3">
                  <c:v>5139.3999999999996</c:v>
                </c:pt>
                <c:pt idx="4">
                  <c:v>5279</c:v>
                </c:pt>
                <c:pt idx="5">
                  <c:v>5462.8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E-40AE-AA4A-B1B29AE1626A}"/>
            </c:ext>
          </c:extLst>
        </c:ser>
        <c:ser>
          <c:idx val="2"/>
          <c:order val="2"/>
          <c:tx>
            <c:strRef>
              <c:f>'1'!$A$30</c:f>
              <c:strCache>
                <c:ptCount val="1"/>
                <c:pt idx="0">
                  <c:v>SparklingCo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'1'!$B$30:$G$30</c:f>
              <c:numCache>
                <c:formatCode>General</c:formatCode>
                <c:ptCount val="6"/>
                <c:pt idx="0">
                  <c:v>4118.8</c:v>
                </c:pt>
                <c:pt idx="1">
                  <c:v>3910.9</c:v>
                </c:pt>
                <c:pt idx="2">
                  <c:v>3825.2</c:v>
                </c:pt>
                <c:pt idx="3">
                  <c:v>4384.7</c:v>
                </c:pt>
                <c:pt idx="4">
                  <c:v>4815.2</c:v>
                </c:pt>
                <c:pt idx="5">
                  <c:v>5103.8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E-40AE-AA4A-B1B29AE1626A}"/>
            </c:ext>
          </c:extLst>
        </c:ser>
        <c:ser>
          <c:idx val="3"/>
          <c:order val="3"/>
          <c:tx>
            <c:strRef>
              <c:f>'1'!$A$31</c:f>
              <c:strCache>
                <c:ptCount val="1"/>
                <c:pt idx="0">
                  <c:v>QualityMax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'1'!$B$31:$G$31</c:f>
              <c:numCache>
                <c:formatCode>General</c:formatCode>
                <c:ptCount val="6"/>
                <c:pt idx="0">
                  <c:v>4118.8</c:v>
                </c:pt>
                <c:pt idx="1">
                  <c:v>4073.1</c:v>
                </c:pt>
                <c:pt idx="2">
                  <c:v>4470.3999999999996</c:v>
                </c:pt>
                <c:pt idx="3">
                  <c:v>4796.8</c:v>
                </c:pt>
                <c:pt idx="4">
                  <c:v>5079.3999999999996</c:v>
                </c:pt>
                <c:pt idx="5">
                  <c:v>5344.4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2E-40AE-AA4A-B1B29AE1626A}"/>
            </c:ext>
          </c:extLst>
        </c:ser>
        <c:ser>
          <c:idx val="4"/>
          <c:order val="4"/>
          <c:tx>
            <c:strRef>
              <c:f>'1'!$B$34</c:f>
              <c:strCache>
                <c:ptCount val="1"/>
                <c:pt idx="0">
                  <c:v>Drink2Go  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'1'!$B$32:$G$32</c:f>
              <c:numCache>
                <c:formatCode>General</c:formatCode>
                <c:ptCount val="6"/>
                <c:pt idx="0">
                  <c:v>4118.8</c:v>
                </c:pt>
                <c:pt idx="1">
                  <c:v>4538</c:v>
                </c:pt>
                <c:pt idx="2">
                  <c:v>5089.3</c:v>
                </c:pt>
                <c:pt idx="3">
                  <c:v>5223.1000000000004</c:v>
                </c:pt>
                <c:pt idx="4">
                  <c:v>5314.2</c:v>
                </c:pt>
                <c:pt idx="5">
                  <c:v>4696.8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2E-40AE-AA4A-B1B29AE162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43086847"/>
        <c:axId val="543084351"/>
        <c:axId val="0"/>
      </c:bar3DChart>
      <c:catAx>
        <c:axId val="54308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084351"/>
        <c:crosses val="autoZero"/>
        <c:auto val="1"/>
        <c:lblAlgn val="ctr"/>
        <c:lblOffset val="100"/>
        <c:noMultiLvlLbl val="0"/>
      </c:catAx>
      <c:valAx>
        <c:axId val="543084351"/>
        <c:scaling>
          <c:orientation val="minMax"/>
          <c:max val="6000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086847"/>
        <c:crosses val="autoZero"/>
        <c:crossBetween val="between"/>
        <c:majorUnit val="3000"/>
        <c:minorUnit val="1000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b="1"/>
              <a:t>Comparativa</a:t>
            </a:r>
            <a:r>
              <a:rPr lang="es-BO" b="1" baseline="0"/>
              <a:t> Valor Compañia</a:t>
            </a:r>
            <a:endParaRPr lang="es-BO" b="1"/>
          </a:p>
        </c:rich>
      </c:tx>
      <c:layout>
        <c:manualLayout>
          <c:xMode val="edge"/>
          <c:yMode val="edge"/>
          <c:x val="0.26678436843201736"/>
          <c:y val="2.83333308544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07541615353444"/>
          <c:y val="0.17514720689875704"/>
          <c:w val="0.86422455281679922"/>
          <c:h val="0.573260251683267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'1'!$A$28</c:f>
              <c:strCache>
                <c:ptCount val="1"/>
                <c:pt idx="0">
                  <c:v>GlobalBiz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'1'!$B$28:$G$28</c:f>
              <c:numCache>
                <c:formatCode>General</c:formatCode>
                <c:ptCount val="6"/>
                <c:pt idx="0">
                  <c:v>4118.8</c:v>
                </c:pt>
                <c:pt idx="1">
                  <c:v>4491.6000000000004</c:v>
                </c:pt>
                <c:pt idx="2">
                  <c:v>4646</c:v>
                </c:pt>
                <c:pt idx="3">
                  <c:v>5061</c:v>
                </c:pt>
                <c:pt idx="4">
                  <c:v>5315.5</c:v>
                </c:pt>
                <c:pt idx="5">
                  <c:v>5406.1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C-4FC3-B67C-4DE420F22D82}"/>
            </c:ext>
          </c:extLst>
        </c:ser>
        <c:ser>
          <c:idx val="1"/>
          <c:order val="1"/>
          <c:tx>
            <c:strRef>
              <c:f>'1'!$A$29</c:f>
              <c:strCache>
                <c:ptCount val="1"/>
                <c:pt idx="0">
                  <c:v>FreshMarket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'1'!$B$29:$G$29</c:f>
              <c:numCache>
                <c:formatCode>General</c:formatCode>
                <c:ptCount val="6"/>
                <c:pt idx="0">
                  <c:v>4118.8</c:v>
                </c:pt>
                <c:pt idx="1">
                  <c:v>4392.1000000000004</c:v>
                </c:pt>
                <c:pt idx="2">
                  <c:v>4736.3</c:v>
                </c:pt>
                <c:pt idx="3">
                  <c:v>5139.3999999999996</c:v>
                </c:pt>
                <c:pt idx="4">
                  <c:v>5279</c:v>
                </c:pt>
                <c:pt idx="5">
                  <c:v>5462.8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C-4FC3-B67C-4DE420F22D82}"/>
            </c:ext>
          </c:extLst>
        </c:ser>
        <c:ser>
          <c:idx val="2"/>
          <c:order val="2"/>
          <c:tx>
            <c:strRef>
              <c:f>'1'!$A$30</c:f>
              <c:strCache>
                <c:ptCount val="1"/>
                <c:pt idx="0">
                  <c:v>SparklingCo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'1'!$B$30:$G$30</c:f>
              <c:numCache>
                <c:formatCode>General</c:formatCode>
                <c:ptCount val="6"/>
                <c:pt idx="0">
                  <c:v>4118.8</c:v>
                </c:pt>
                <c:pt idx="1">
                  <c:v>3910.9</c:v>
                </c:pt>
                <c:pt idx="2">
                  <c:v>3825.2</c:v>
                </c:pt>
                <c:pt idx="3">
                  <c:v>4384.7</c:v>
                </c:pt>
                <c:pt idx="4">
                  <c:v>4815.2</c:v>
                </c:pt>
                <c:pt idx="5">
                  <c:v>5103.8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6C-4FC3-B67C-4DE420F22D82}"/>
            </c:ext>
          </c:extLst>
        </c:ser>
        <c:ser>
          <c:idx val="3"/>
          <c:order val="3"/>
          <c:tx>
            <c:strRef>
              <c:f>'1'!$A$31</c:f>
              <c:strCache>
                <c:ptCount val="1"/>
                <c:pt idx="0">
                  <c:v>QualityMax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'1'!$B$31:$G$31</c:f>
              <c:numCache>
                <c:formatCode>General</c:formatCode>
                <c:ptCount val="6"/>
                <c:pt idx="0">
                  <c:v>4118.8</c:v>
                </c:pt>
                <c:pt idx="1">
                  <c:v>4073.1</c:v>
                </c:pt>
                <c:pt idx="2">
                  <c:v>4470.3999999999996</c:v>
                </c:pt>
                <c:pt idx="3">
                  <c:v>4796.8</c:v>
                </c:pt>
                <c:pt idx="4">
                  <c:v>5079.3999999999996</c:v>
                </c:pt>
                <c:pt idx="5">
                  <c:v>5344.4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6C-4FC3-B67C-4DE420F22D82}"/>
            </c:ext>
          </c:extLst>
        </c:ser>
        <c:ser>
          <c:idx val="4"/>
          <c:order val="4"/>
          <c:tx>
            <c:strRef>
              <c:f>'1'!$B$34</c:f>
              <c:strCache>
                <c:ptCount val="1"/>
                <c:pt idx="0">
                  <c:v>Drink2Go 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'1'!$B$27:$G$27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'1'!$B$32:$G$32</c:f>
              <c:numCache>
                <c:formatCode>General</c:formatCode>
                <c:ptCount val="6"/>
                <c:pt idx="0">
                  <c:v>4118.8</c:v>
                </c:pt>
                <c:pt idx="1">
                  <c:v>4538</c:v>
                </c:pt>
                <c:pt idx="2">
                  <c:v>5089.3</c:v>
                </c:pt>
                <c:pt idx="3">
                  <c:v>5223.1000000000004</c:v>
                </c:pt>
                <c:pt idx="4">
                  <c:v>5314.2</c:v>
                </c:pt>
                <c:pt idx="5">
                  <c:v>4696.8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C-4FC3-B67C-4DE420F22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9168543"/>
        <c:axId val="349172287"/>
        <c:axId val="429434095"/>
      </c:bar3DChart>
      <c:catAx>
        <c:axId val="34916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Gestiones</a:t>
                </a:r>
              </a:p>
            </c:rich>
          </c:tx>
          <c:layout>
            <c:manualLayout>
              <c:xMode val="edge"/>
              <c:yMode val="edge"/>
              <c:x val="0.45340451697006301"/>
              <c:y val="0.8285480246239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9172287"/>
        <c:crosses val="autoZero"/>
        <c:auto val="1"/>
        <c:lblAlgn val="ctr"/>
        <c:lblOffset val="100"/>
        <c:noMultiLvlLbl val="0"/>
      </c:catAx>
      <c:valAx>
        <c:axId val="3491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9168543"/>
        <c:crosses val="autoZero"/>
        <c:crossBetween val="between"/>
      </c:valAx>
      <c:serAx>
        <c:axId val="429434095"/>
        <c:scaling>
          <c:orientation val="minMax"/>
        </c:scaling>
        <c:delete val="1"/>
        <c:axPos val="b"/>
        <c:majorTickMark val="none"/>
        <c:minorTickMark val="none"/>
        <c:tickLblPos val="nextTo"/>
        <c:crossAx val="3491722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'1'!$B$62</c:f>
              <c:strCache>
                <c:ptCount val="1"/>
                <c:pt idx="0">
                  <c:v>FreshMarket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'1'!$A$63:$A$68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'1'!$B$63:$B$68</c:f>
              <c:numCache>
                <c:formatCode>#,##0</c:formatCode>
                <c:ptCount val="6"/>
                <c:pt idx="0">
                  <c:v>4118.8</c:v>
                </c:pt>
                <c:pt idx="1">
                  <c:v>4392.1000000000004</c:v>
                </c:pt>
                <c:pt idx="2">
                  <c:v>4736.3</c:v>
                </c:pt>
                <c:pt idx="3">
                  <c:v>5139.3999999999996</c:v>
                </c:pt>
                <c:pt idx="4">
                  <c:v>5279</c:v>
                </c:pt>
                <c:pt idx="5">
                  <c:v>5462.8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1-4FBA-BDB5-9B5AB02CC3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2189135"/>
        <c:axId val="512188719"/>
      </c:lineChart>
      <c:catAx>
        <c:axId val="51218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12188719"/>
        <c:crosses val="autoZero"/>
        <c:auto val="1"/>
        <c:lblAlgn val="ctr"/>
        <c:lblOffset val="100"/>
        <c:noMultiLvlLbl val="0"/>
      </c:catAx>
      <c:valAx>
        <c:axId val="512188719"/>
        <c:scaling>
          <c:orientation val="minMax"/>
          <c:min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1218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'1'!$B$72</c:f>
              <c:strCache>
                <c:ptCount val="1"/>
                <c:pt idx="0">
                  <c:v>SparklingCo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'1'!$A$73:$A$78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'1'!$B$73:$B$78</c:f>
              <c:numCache>
                <c:formatCode>#,##0</c:formatCode>
                <c:ptCount val="6"/>
                <c:pt idx="0">
                  <c:v>4118.8</c:v>
                </c:pt>
                <c:pt idx="1">
                  <c:v>3910.9</c:v>
                </c:pt>
                <c:pt idx="2">
                  <c:v>3825.2</c:v>
                </c:pt>
                <c:pt idx="3">
                  <c:v>4384.7</c:v>
                </c:pt>
                <c:pt idx="4">
                  <c:v>4815.2</c:v>
                </c:pt>
                <c:pt idx="5">
                  <c:v>5103.8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4-4D97-8402-9A41F53491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3138543"/>
        <c:axId val="543142703"/>
      </c:lineChart>
      <c:catAx>
        <c:axId val="54313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142703"/>
        <c:crosses val="autoZero"/>
        <c:auto val="1"/>
        <c:lblAlgn val="ctr"/>
        <c:lblOffset val="100"/>
        <c:noMultiLvlLbl val="0"/>
      </c:catAx>
      <c:valAx>
        <c:axId val="543142703"/>
        <c:scaling>
          <c:orientation val="minMax"/>
          <c:min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1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'1'!$B$82</c:f>
              <c:strCache>
                <c:ptCount val="1"/>
                <c:pt idx="0">
                  <c:v>QualityMax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'1'!$A$83:$A$88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'1'!$B$83:$B$88</c:f>
              <c:numCache>
                <c:formatCode>#,##0</c:formatCode>
                <c:ptCount val="6"/>
                <c:pt idx="0">
                  <c:v>4118.8</c:v>
                </c:pt>
                <c:pt idx="1">
                  <c:v>4073.1</c:v>
                </c:pt>
                <c:pt idx="2">
                  <c:v>4470.3999999999996</c:v>
                </c:pt>
                <c:pt idx="3">
                  <c:v>4796.8</c:v>
                </c:pt>
                <c:pt idx="4">
                  <c:v>5079.3999999999996</c:v>
                </c:pt>
                <c:pt idx="5">
                  <c:v>5344.4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C-460F-9BA3-CF10FD8FFC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9844463"/>
        <c:axId val="509831983"/>
      </c:lineChart>
      <c:catAx>
        <c:axId val="50984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831983"/>
        <c:crosses val="autoZero"/>
        <c:auto val="1"/>
        <c:lblAlgn val="ctr"/>
        <c:lblOffset val="100"/>
        <c:noMultiLvlLbl val="0"/>
      </c:catAx>
      <c:valAx>
        <c:axId val="509831983"/>
        <c:scaling>
          <c:orientation val="minMax"/>
          <c:min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8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'1'!$B$47</c:f>
              <c:strCache>
                <c:ptCount val="1"/>
                <c:pt idx="0">
                  <c:v>GlobalBiz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'1'!$A$48:$A$53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'1'!$B$48:$B$53</c:f>
              <c:numCache>
                <c:formatCode>General</c:formatCode>
                <c:ptCount val="6"/>
                <c:pt idx="0" formatCode="#,##0">
                  <c:v>4118.8</c:v>
                </c:pt>
                <c:pt idx="1">
                  <c:v>4491.6000000000004</c:v>
                </c:pt>
                <c:pt idx="2">
                  <c:v>4646</c:v>
                </c:pt>
                <c:pt idx="3">
                  <c:v>5061</c:v>
                </c:pt>
                <c:pt idx="4">
                  <c:v>5315.5</c:v>
                </c:pt>
                <c:pt idx="5">
                  <c:v>5406.1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F-4FA4-9818-5525EB59FC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6259967"/>
        <c:axId val="576249983"/>
      </c:lineChart>
      <c:catAx>
        <c:axId val="57625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49983"/>
        <c:crosses val="autoZero"/>
        <c:auto val="1"/>
        <c:lblAlgn val="ctr"/>
        <c:lblOffset val="100"/>
        <c:noMultiLvlLbl val="0"/>
      </c:catAx>
      <c:valAx>
        <c:axId val="576249983"/>
        <c:scaling>
          <c:orientation val="minMax"/>
          <c:min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5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'1'!$B$93</c:f>
              <c:strCache>
                <c:ptCount val="1"/>
                <c:pt idx="0">
                  <c:v>Drink2Go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'1'!$A$94:$A$99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'1'!$B$94:$B$99</c:f>
              <c:numCache>
                <c:formatCode>#,##0</c:formatCode>
                <c:ptCount val="6"/>
                <c:pt idx="0">
                  <c:v>4118.8</c:v>
                </c:pt>
                <c:pt idx="1">
                  <c:v>4538</c:v>
                </c:pt>
                <c:pt idx="2">
                  <c:v>5089.3</c:v>
                </c:pt>
                <c:pt idx="3">
                  <c:v>5223.1000000000004</c:v>
                </c:pt>
                <c:pt idx="4">
                  <c:v>5314.2</c:v>
                </c:pt>
                <c:pt idx="5">
                  <c:v>4696.8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A-48B4-888A-19A0F71FF6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6676639"/>
        <c:axId val="426679551"/>
      </c:lineChart>
      <c:catAx>
        <c:axId val="42667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26679551"/>
        <c:crosses val="autoZero"/>
        <c:auto val="1"/>
        <c:lblAlgn val="ctr"/>
        <c:lblOffset val="100"/>
        <c:noMultiLvlLbl val="0"/>
      </c:catAx>
      <c:valAx>
        <c:axId val="426679551"/>
        <c:scaling>
          <c:orientation val="minMax"/>
          <c:min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2667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Valor de la Compañia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Año 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'1'!$A$5:$A$10</c:f>
              <c:strCache>
                <c:ptCount val="6"/>
                <c:pt idx="0">
                  <c:v>GlobalBiz      </c:v>
                </c:pt>
                <c:pt idx="1">
                  <c:v>FreshMarket    </c:v>
                </c:pt>
                <c:pt idx="2">
                  <c:v>SparklingCo    </c:v>
                </c:pt>
                <c:pt idx="3">
                  <c:v>QualityMax     </c:v>
                </c:pt>
                <c:pt idx="4">
                  <c:v>Drink2Go       </c:v>
                </c:pt>
                <c:pt idx="5">
                  <c:v>Media          </c:v>
                </c:pt>
              </c:strCache>
            </c:strRef>
          </c:cat>
          <c:val>
            <c:numRef>
              <c:f>'1'!$B$5:$B$10</c:f>
              <c:numCache>
                <c:formatCode>#,##0</c:formatCode>
                <c:ptCount val="6"/>
                <c:pt idx="0">
                  <c:v>5406</c:v>
                </c:pt>
                <c:pt idx="1">
                  <c:v>5463</c:v>
                </c:pt>
                <c:pt idx="2">
                  <c:v>5104</c:v>
                </c:pt>
                <c:pt idx="3">
                  <c:v>5344</c:v>
                </c:pt>
                <c:pt idx="4">
                  <c:v>4697</c:v>
                </c:pt>
                <c:pt idx="5">
                  <c:v>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4-41B2-BEDD-A6E9D2E70399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Año T-1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'1'!$A$5:$A$10</c:f>
              <c:strCache>
                <c:ptCount val="6"/>
                <c:pt idx="0">
                  <c:v>GlobalBiz      </c:v>
                </c:pt>
                <c:pt idx="1">
                  <c:v>FreshMarket    </c:v>
                </c:pt>
                <c:pt idx="2">
                  <c:v>SparklingCo    </c:v>
                </c:pt>
                <c:pt idx="3">
                  <c:v>QualityMax     </c:v>
                </c:pt>
                <c:pt idx="4">
                  <c:v>Drink2Go       </c:v>
                </c:pt>
                <c:pt idx="5">
                  <c:v>Media          </c:v>
                </c:pt>
              </c:strCache>
            </c:strRef>
          </c:cat>
          <c:val>
            <c:numRef>
              <c:f>'1'!$C$5:$C$10</c:f>
              <c:numCache>
                <c:formatCode>#,##0</c:formatCode>
                <c:ptCount val="6"/>
                <c:pt idx="0">
                  <c:v>5315</c:v>
                </c:pt>
                <c:pt idx="1">
                  <c:v>5279</c:v>
                </c:pt>
                <c:pt idx="2">
                  <c:v>4815</c:v>
                </c:pt>
                <c:pt idx="3">
                  <c:v>5079</c:v>
                </c:pt>
                <c:pt idx="4">
                  <c:v>5314</c:v>
                </c:pt>
                <c:pt idx="5">
                  <c:v>5161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4-41B2-BEDD-A6E9D2E70399}"/>
            </c:ext>
          </c:extLst>
        </c:ser>
        <c:ser>
          <c:idx val="2"/>
          <c:order val="2"/>
          <c:tx>
            <c:strRef>
              <c:f>'1'!$D$4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'1'!$A$5:$A$10</c:f>
              <c:strCache>
                <c:ptCount val="6"/>
                <c:pt idx="0">
                  <c:v>GlobalBiz      </c:v>
                </c:pt>
                <c:pt idx="1">
                  <c:v>FreshMarket    </c:v>
                </c:pt>
                <c:pt idx="2">
                  <c:v>SparklingCo    </c:v>
                </c:pt>
                <c:pt idx="3">
                  <c:v>QualityMax     </c:v>
                </c:pt>
                <c:pt idx="4">
                  <c:v>Drink2Go       </c:v>
                </c:pt>
                <c:pt idx="5">
                  <c:v>Media          </c:v>
                </c:pt>
              </c:strCache>
            </c:strRef>
          </c:cat>
          <c:val>
            <c:numRef>
              <c:f>'1'!$D$5:$D$10</c:f>
              <c:numCache>
                <c:formatCode>#,##0</c:formatCode>
                <c:ptCount val="6"/>
                <c:pt idx="0">
                  <c:v>91</c:v>
                </c:pt>
                <c:pt idx="1">
                  <c:v>184</c:v>
                </c:pt>
                <c:pt idx="2">
                  <c:v>289</c:v>
                </c:pt>
                <c:pt idx="3">
                  <c:v>265</c:v>
                </c:pt>
                <c:pt idx="4">
                  <c:v>-617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4-41B2-BEDD-A6E9D2E7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469103"/>
        <c:axId val="476463695"/>
      </c:barChart>
      <c:catAx>
        <c:axId val="47646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76463695"/>
        <c:crosses val="autoZero"/>
        <c:auto val="1"/>
        <c:lblAlgn val="ctr"/>
        <c:lblOffset val="100"/>
        <c:noMultiLvlLbl val="0"/>
      </c:catAx>
      <c:valAx>
        <c:axId val="47646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76469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Variacion del valor de la compañia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'1'!$E$4</c:f>
              <c:strCache>
                <c:ptCount val="1"/>
                <c:pt idx="0">
                  <c:v>% Variacion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'1'!$A$5:$A$10</c:f>
              <c:strCache>
                <c:ptCount val="6"/>
                <c:pt idx="0">
                  <c:v>GlobalBiz      </c:v>
                </c:pt>
                <c:pt idx="1">
                  <c:v>FreshMarket    </c:v>
                </c:pt>
                <c:pt idx="2">
                  <c:v>SparklingCo    </c:v>
                </c:pt>
                <c:pt idx="3">
                  <c:v>QualityMax     </c:v>
                </c:pt>
                <c:pt idx="4">
                  <c:v>Drink2Go       </c:v>
                </c:pt>
                <c:pt idx="5">
                  <c:v>Media          </c:v>
                </c:pt>
              </c:strCache>
            </c:strRef>
          </c:cat>
          <c:val>
            <c:numRef>
              <c:f>'1'!$E$5:$E$10</c:f>
              <c:numCache>
                <c:formatCode>0.0%</c:formatCode>
                <c:ptCount val="6"/>
                <c:pt idx="0">
                  <c:v>1.7000000000000001E-2</c:v>
                </c:pt>
                <c:pt idx="1">
                  <c:v>3.5000000000000003E-2</c:v>
                </c:pt>
                <c:pt idx="2">
                  <c:v>0.06</c:v>
                </c:pt>
                <c:pt idx="3">
                  <c:v>5.1999999999999998E-2</c:v>
                </c:pt>
                <c:pt idx="4">
                  <c:v>-0.11600000000000001</c:v>
                </c:pt>
                <c:pt idx="5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D08-BB4F-AFABFD6D74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1231487"/>
        <c:axId val="2121223583"/>
      </c:barChart>
      <c:catAx>
        <c:axId val="21212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21223583"/>
        <c:crosses val="autoZero"/>
        <c:auto val="1"/>
        <c:lblAlgn val="ctr"/>
        <c:lblOffset val="100"/>
        <c:noMultiLvlLbl val="0"/>
      </c:catAx>
      <c:valAx>
        <c:axId val="21212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21231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</a:t>
            </a:r>
            <a:r>
              <a:rPr lang="en-US" baseline="0"/>
              <a:t> en Porcentaje</a:t>
            </a:r>
            <a:r>
              <a:rPr lang="en-US"/>
              <a:t>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'1'!$B$34</c:f>
              <c:strCache>
                <c:ptCount val="1"/>
                <c:pt idx="0">
                  <c:v>Drink2Go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'1'!$C$27:$G$27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'1'!$C$34:$G$34</c:f>
              <c:numCache>
                <c:formatCode>0%</c:formatCode>
                <c:ptCount val="5"/>
                <c:pt idx="0">
                  <c:v>0.10177721666504802</c:v>
                </c:pt>
                <c:pt idx="1">
                  <c:v>0.12148523578669021</c:v>
                </c:pt>
                <c:pt idx="2">
                  <c:v>2.6290452518028053E-2</c:v>
                </c:pt>
                <c:pt idx="3">
                  <c:v>1.7441749152801871E-2</c:v>
                </c:pt>
                <c:pt idx="4">
                  <c:v>-0.11617929321440662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D-4F51-9AA9-B8DC53D57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244927"/>
        <c:axId val="1418232031"/>
      </c:lineChart>
      <c:catAx>
        <c:axId val="141824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18232031"/>
        <c:crosses val="autoZero"/>
        <c:auto val="1"/>
        <c:lblAlgn val="ctr"/>
        <c:lblOffset val="100"/>
        <c:noMultiLvlLbl val="0"/>
      </c:catAx>
      <c:valAx>
        <c:axId val="14182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1824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'2'!$B$15</c:f>
              <c:strCache>
                <c:ptCount val="1"/>
                <c:pt idx="0">
                  <c:v>Resultados Economicos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'2'!$A$16:$A$21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'2'!$B$16:$B$21</c:f>
              <c:numCache>
                <c:formatCode>#,##0</c:formatCode>
                <c:ptCount val="6"/>
                <c:pt idx="0">
                  <c:v>1925</c:v>
                </c:pt>
                <c:pt idx="1">
                  <c:v>2056</c:v>
                </c:pt>
                <c:pt idx="2">
                  <c:v>2301</c:v>
                </c:pt>
                <c:pt idx="3">
                  <c:v>2587</c:v>
                </c:pt>
                <c:pt idx="4">
                  <c:v>2779</c:v>
                </c:pt>
                <c:pt idx="5">
                  <c:v>2769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D-4A02-93AE-39F1615688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3137711"/>
        <c:axId val="543130639"/>
      </c:lineChart>
      <c:catAx>
        <c:axId val="54313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130639"/>
        <c:crosses val="autoZero"/>
        <c:auto val="1"/>
        <c:lblAlgn val="ctr"/>
        <c:lblOffset val="100"/>
        <c:noMultiLvlLbl val="0"/>
      </c:catAx>
      <c:valAx>
        <c:axId val="543130639"/>
        <c:scaling>
          <c:orientation val="minMax"/>
          <c:min val="1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13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'2'!$B$24</c:f>
              <c:strCache>
                <c:ptCount val="1"/>
                <c:pt idx="0">
                  <c:v>Patrimonio - Solvencia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'2'!$A$25:$A$30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'2'!$B$25:$B$30</c:f>
              <c:numCache>
                <c:formatCode>General</c:formatCode>
                <c:ptCount val="6"/>
                <c:pt idx="0">
                  <c:v>272</c:v>
                </c:pt>
                <c:pt idx="1">
                  <c:v>245</c:v>
                </c:pt>
                <c:pt idx="2">
                  <c:v>247</c:v>
                </c:pt>
                <c:pt idx="3">
                  <c:v>275</c:v>
                </c:pt>
                <c:pt idx="4">
                  <c:v>278</c:v>
                </c:pt>
                <c:pt idx="5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2-4CA6-AA32-1D4094B47F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6264543"/>
        <c:axId val="576260799"/>
      </c:lineChart>
      <c:catAx>
        <c:axId val="57626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60799"/>
        <c:crosses val="autoZero"/>
        <c:auto val="1"/>
        <c:lblAlgn val="ctr"/>
        <c:lblOffset val="100"/>
        <c:noMultiLvlLbl val="0"/>
      </c:catAx>
      <c:valAx>
        <c:axId val="576260799"/>
        <c:scaling>
          <c:orientation val="minMax"/>
          <c:min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6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'2'!$B$33</c:f>
              <c:strCache>
                <c:ptCount val="1"/>
                <c:pt idx="0">
                  <c:v>Participacion de Mercado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'2'!$A$34:$A$39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'2'!$B$34:$B$39</c:f>
              <c:numCache>
                <c:formatCode>General</c:formatCode>
                <c:ptCount val="6"/>
                <c:pt idx="0">
                  <c:v>458</c:v>
                </c:pt>
                <c:pt idx="1">
                  <c:v>462</c:v>
                </c:pt>
                <c:pt idx="2">
                  <c:v>467</c:v>
                </c:pt>
                <c:pt idx="3">
                  <c:v>470</c:v>
                </c:pt>
                <c:pt idx="4">
                  <c:v>478</c:v>
                </c:pt>
                <c:pt idx="5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7-4F98-8D6E-D78AD27F43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41900383"/>
        <c:axId val="341900799"/>
      </c:lineChart>
      <c:catAx>
        <c:axId val="34190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900799"/>
        <c:crosses val="autoZero"/>
        <c:auto val="1"/>
        <c:lblAlgn val="ctr"/>
        <c:lblOffset val="100"/>
        <c:noMultiLvlLbl val="0"/>
      </c:catAx>
      <c:valAx>
        <c:axId val="3419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9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'2'!$B$42</c:f>
              <c:strCache>
                <c:ptCount val="1"/>
                <c:pt idx="0">
                  <c:v>Valor de Marca       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'2'!$A$43:$A$48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'2'!$B$43:$B$48</c:f>
              <c:numCache>
                <c:formatCode>General</c:formatCode>
                <c:ptCount val="6"/>
                <c:pt idx="0">
                  <c:v>408</c:v>
                </c:pt>
                <c:pt idx="1">
                  <c:v>444</c:v>
                </c:pt>
                <c:pt idx="2">
                  <c:v>435</c:v>
                </c:pt>
                <c:pt idx="3">
                  <c:v>443</c:v>
                </c:pt>
                <c:pt idx="4">
                  <c:v>441</c:v>
                </c:pt>
                <c:pt idx="5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F-4946-B44D-081D1A8657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2083071"/>
        <c:axId val="413999375"/>
      </c:lineChart>
      <c:catAx>
        <c:axId val="42208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3999375"/>
        <c:crosses val="autoZero"/>
        <c:auto val="1"/>
        <c:lblAlgn val="ctr"/>
        <c:lblOffset val="100"/>
        <c:noMultiLvlLbl val="0"/>
      </c:catAx>
      <c:valAx>
        <c:axId val="4139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2208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'2'!$B$51</c:f>
              <c:strCache>
                <c:ptCount val="1"/>
                <c:pt idx="0">
                  <c:v>Valor de Producto    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'2'!$A$52:$A$57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'2'!$B$52:$B$57</c:f>
              <c:numCache>
                <c:formatCode>General</c:formatCode>
                <c:ptCount val="6"/>
                <c:pt idx="0">
                  <c:v>495</c:v>
                </c:pt>
                <c:pt idx="1">
                  <c:v>500</c:v>
                </c:pt>
                <c:pt idx="2">
                  <c:v>504</c:v>
                </c:pt>
                <c:pt idx="3">
                  <c:v>513</c:v>
                </c:pt>
                <c:pt idx="4">
                  <c:v>521</c:v>
                </c:pt>
                <c:pt idx="5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E-45DA-B9AA-A7B3A11114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41302415"/>
        <c:axId val="341302831"/>
      </c:lineChart>
      <c:catAx>
        <c:axId val="34130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302831"/>
        <c:crosses val="autoZero"/>
        <c:auto val="1"/>
        <c:lblAlgn val="ctr"/>
        <c:lblOffset val="100"/>
        <c:noMultiLvlLbl val="0"/>
      </c:catAx>
      <c:valAx>
        <c:axId val="341302831"/>
        <c:scaling>
          <c:orientation val="minMax"/>
          <c:min val="4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30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'2'!$B$61</c:f>
              <c:strCache>
                <c:ptCount val="1"/>
                <c:pt idx="0">
                  <c:v>Cobertura de Distribucion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'2'!$A$62:$A$67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'2'!$B$62:$B$67</c:f>
              <c:numCache>
                <c:formatCode>General</c:formatCode>
                <c:ptCount val="6"/>
                <c:pt idx="0">
                  <c:v>296</c:v>
                </c:pt>
                <c:pt idx="1">
                  <c:v>295</c:v>
                </c:pt>
                <c:pt idx="2">
                  <c:v>296</c:v>
                </c:pt>
                <c:pt idx="3">
                  <c:v>295</c:v>
                </c:pt>
                <c:pt idx="4">
                  <c:v>298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F-416B-B780-61F689B07D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4002287"/>
        <c:axId val="413998959"/>
      </c:lineChart>
      <c:catAx>
        <c:axId val="41400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3998959"/>
        <c:crosses val="autoZero"/>
        <c:auto val="1"/>
        <c:lblAlgn val="ctr"/>
        <c:lblOffset val="100"/>
        <c:noMultiLvlLbl val="0"/>
      </c:catAx>
      <c:valAx>
        <c:axId val="4139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400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'2'!$B$70</c:f>
              <c:strCache>
                <c:ptCount val="1"/>
                <c:pt idx="0">
                  <c:v>Tecnologia Industrial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'2'!$A$71:$A$76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'2'!$B$71:$B$76</c:f>
              <c:numCache>
                <c:formatCode>General</c:formatCode>
                <c:ptCount val="6"/>
                <c:pt idx="0">
                  <c:v>264</c:v>
                </c:pt>
                <c:pt idx="1">
                  <c:v>280</c:v>
                </c:pt>
                <c:pt idx="2">
                  <c:v>304</c:v>
                </c:pt>
                <c:pt idx="3">
                  <c:v>337</c:v>
                </c:pt>
                <c:pt idx="4">
                  <c:v>365</c:v>
                </c:pt>
                <c:pt idx="5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E-40C1-9D49-0FA05B3550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6036895"/>
        <c:axId val="506033567"/>
      </c:lineChart>
      <c:catAx>
        <c:axId val="50603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6033567"/>
        <c:crosses val="autoZero"/>
        <c:auto val="1"/>
        <c:lblAlgn val="ctr"/>
        <c:lblOffset val="100"/>
        <c:noMultiLvlLbl val="0"/>
      </c:catAx>
      <c:valAx>
        <c:axId val="506033567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603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Resultados Económicos Promedio y Crecimiento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'2'!$B$15</c:f>
              <c:strCache>
                <c:ptCount val="1"/>
                <c:pt idx="0">
                  <c:v>Resultados Economicos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'2'!$A$16:$A$21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'2'!$B$16:$B$21</c:f>
              <c:numCache>
                <c:formatCode>#,##0</c:formatCode>
                <c:ptCount val="6"/>
                <c:pt idx="0">
                  <c:v>1925</c:v>
                </c:pt>
                <c:pt idx="1">
                  <c:v>2056</c:v>
                </c:pt>
                <c:pt idx="2">
                  <c:v>2301</c:v>
                </c:pt>
                <c:pt idx="3">
                  <c:v>2587</c:v>
                </c:pt>
                <c:pt idx="4">
                  <c:v>2779</c:v>
                </c:pt>
                <c:pt idx="5">
                  <c:v>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2-42D5-8EA8-681CBA8392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415979807"/>
        <c:axId val="41597772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'2'!$A$16:$A$21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'2'!$D$16:$D$21</c:f>
              <c:numCache>
                <c:formatCode>0.0%</c:formatCode>
                <c:ptCount val="6"/>
                <c:pt idx="0">
                  <c:v>7.6425596167385701E-2</c:v>
                </c:pt>
                <c:pt idx="1">
                  <c:v>7.6425596167385701E-2</c:v>
                </c:pt>
                <c:pt idx="2">
                  <c:v>7.6425596167385701E-2</c:v>
                </c:pt>
                <c:pt idx="3">
                  <c:v>7.6425596167385701E-2</c:v>
                </c:pt>
                <c:pt idx="4">
                  <c:v>7.6425596167385701E-2</c:v>
                </c:pt>
                <c:pt idx="5">
                  <c:v>7.6425596167385701E-2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30-48C8-8D0D-06CC32E17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510351"/>
        <c:axId val="386407247"/>
      </c:lineChart>
      <c:catAx>
        <c:axId val="41597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5977727"/>
        <c:crosses val="autoZero"/>
        <c:auto val="1"/>
        <c:lblAlgn val="ctr"/>
        <c:lblOffset val="100"/>
        <c:noMultiLvlLbl val="0"/>
      </c:catAx>
      <c:valAx>
        <c:axId val="41597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Resultados Economicos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5979807"/>
        <c:crosses val="autoZero"/>
        <c:crossBetween val="between"/>
      </c:valAx>
      <c:valAx>
        <c:axId val="38640724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78510351"/>
        <c:crosses val="max"/>
        <c:crossBetween val="between"/>
      </c:valAx>
      <c:catAx>
        <c:axId val="378510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407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'2'!$B$24</c:f>
              <c:strCache>
                <c:ptCount val="1"/>
                <c:pt idx="0">
                  <c:v>Patrimonio - Solvencia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'2'!$A$25:$A$30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'2'!$B$25:$B$30</c:f>
              <c:numCache>
                <c:formatCode>General</c:formatCode>
                <c:ptCount val="6"/>
                <c:pt idx="0">
                  <c:v>272</c:v>
                </c:pt>
                <c:pt idx="1">
                  <c:v>245</c:v>
                </c:pt>
                <c:pt idx="2">
                  <c:v>247</c:v>
                </c:pt>
                <c:pt idx="3">
                  <c:v>275</c:v>
                </c:pt>
                <c:pt idx="4">
                  <c:v>278</c:v>
                </c:pt>
                <c:pt idx="5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E-4D0E-8036-643298EE1B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76261631"/>
        <c:axId val="576250399"/>
        <c:axId val="0"/>
      </c:bar3DChart>
      <c:catAx>
        <c:axId val="576261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50399"/>
        <c:crosses val="autoZero"/>
        <c:auto val="1"/>
        <c:lblAlgn val="ctr"/>
        <c:lblOffset val="100"/>
        <c:noMultiLvlLbl val="0"/>
      </c:catAx>
      <c:valAx>
        <c:axId val="5762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6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'2'!$B$33</c:f>
              <c:strCache>
                <c:ptCount val="1"/>
                <c:pt idx="0">
                  <c:v>Participacion de Mercado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'2'!$A$34:$A$39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'2'!$B$34:$B$39</c:f>
              <c:numCache>
                <c:formatCode>General</c:formatCode>
                <c:ptCount val="6"/>
                <c:pt idx="0">
                  <c:v>458</c:v>
                </c:pt>
                <c:pt idx="1">
                  <c:v>462</c:v>
                </c:pt>
                <c:pt idx="2">
                  <c:v>467</c:v>
                </c:pt>
                <c:pt idx="3">
                  <c:v>470</c:v>
                </c:pt>
                <c:pt idx="4">
                  <c:v>478</c:v>
                </c:pt>
                <c:pt idx="5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0-45F8-A8BD-C0D9C3B669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9552495"/>
        <c:axId val="509554159"/>
        <c:axId val="0"/>
      </c:bar3DChart>
      <c:catAx>
        <c:axId val="50955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554159"/>
        <c:crosses val="autoZero"/>
        <c:auto val="1"/>
        <c:lblAlgn val="ctr"/>
        <c:lblOffset val="100"/>
        <c:noMultiLvlLbl val="0"/>
      </c:catAx>
      <c:valAx>
        <c:axId val="5095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55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'2'!$B$42</c:f>
              <c:strCache>
                <c:ptCount val="1"/>
                <c:pt idx="0">
                  <c:v>Valor de Marca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'2'!$A$43:$A$48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'2'!$B$43:$B$48</c:f>
              <c:numCache>
                <c:formatCode>General</c:formatCode>
                <c:ptCount val="6"/>
                <c:pt idx="0">
                  <c:v>408</c:v>
                </c:pt>
                <c:pt idx="1">
                  <c:v>444</c:v>
                </c:pt>
                <c:pt idx="2">
                  <c:v>435</c:v>
                </c:pt>
                <c:pt idx="3">
                  <c:v>443</c:v>
                </c:pt>
                <c:pt idx="4">
                  <c:v>441</c:v>
                </c:pt>
                <c:pt idx="5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1-41F4-88D6-75C5FCDF2B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3375455"/>
        <c:axId val="643360063"/>
        <c:axId val="0"/>
      </c:bar3DChart>
      <c:catAx>
        <c:axId val="64337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60063"/>
        <c:crosses val="autoZero"/>
        <c:auto val="1"/>
        <c:lblAlgn val="ctr"/>
        <c:lblOffset val="100"/>
        <c:noMultiLvlLbl val="0"/>
      </c:catAx>
      <c:valAx>
        <c:axId val="64336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7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'2'!$B$51</c:f>
              <c:strCache>
                <c:ptCount val="1"/>
                <c:pt idx="0">
                  <c:v>Valor de Producto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'2'!$A$52:$A$57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'2'!$B$52:$B$57</c:f>
              <c:numCache>
                <c:formatCode>General</c:formatCode>
                <c:ptCount val="6"/>
                <c:pt idx="0">
                  <c:v>495</c:v>
                </c:pt>
                <c:pt idx="1">
                  <c:v>500</c:v>
                </c:pt>
                <c:pt idx="2">
                  <c:v>504</c:v>
                </c:pt>
                <c:pt idx="3">
                  <c:v>513</c:v>
                </c:pt>
                <c:pt idx="4">
                  <c:v>521</c:v>
                </c:pt>
                <c:pt idx="5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1-4388-80D3-95FFF2D89B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1473487"/>
        <c:axId val="351493871"/>
        <c:axId val="0"/>
      </c:bar3DChart>
      <c:catAx>
        <c:axId val="35147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layout>
            <c:manualLayout>
              <c:xMode val="edge"/>
              <c:yMode val="edge"/>
              <c:x val="0.4495603674540683"/>
              <c:y val="0.8575408282298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51493871"/>
        <c:crosses val="autoZero"/>
        <c:auto val="1"/>
        <c:lblAlgn val="ctr"/>
        <c:lblOffset val="100"/>
        <c:noMultiLvlLbl val="0"/>
      </c:catAx>
      <c:valAx>
        <c:axId val="35149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5147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'2'!$B$61</c:f>
              <c:strCache>
                <c:ptCount val="1"/>
                <c:pt idx="0">
                  <c:v>Cobertura de Distribucion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'2'!$A$62:$A$67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'2'!$B$62:$B$67</c:f>
              <c:numCache>
                <c:formatCode>General</c:formatCode>
                <c:ptCount val="6"/>
                <c:pt idx="0">
                  <c:v>296</c:v>
                </c:pt>
                <c:pt idx="1">
                  <c:v>295</c:v>
                </c:pt>
                <c:pt idx="2">
                  <c:v>296</c:v>
                </c:pt>
                <c:pt idx="3">
                  <c:v>295</c:v>
                </c:pt>
                <c:pt idx="4">
                  <c:v>298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D-4322-886C-A2D5E2AC35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57870783"/>
        <c:axId val="557868287"/>
        <c:axId val="0"/>
      </c:bar3DChart>
      <c:catAx>
        <c:axId val="55787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57868287"/>
        <c:crosses val="autoZero"/>
        <c:auto val="1"/>
        <c:lblAlgn val="ctr"/>
        <c:lblOffset val="100"/>
        <c:noMultiLvlLbl val="0"/>
      </c:catAx>
      <c:valAx>
        <c:axId val="55786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578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'2'!$B$70</c:f>
              <c:strCache>
                <c:ptCount val="1"/>
                <c:pt idx="0">
                  <c:v>Tecnologia Industrial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'2'!$A$71:$A$76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'2'!$B$71:$B$76</c:f>
              <c:numCache>
                <c:formatCode>General</c:formatCode>
                <c:ptCount val="6"/>
                <c:pt idx="0">
                  <c:v>264</c:v>
                </c:pt>
                <c:pt idx="1">
                  <c:v>280</c:v>
                </c:pt>
                <c:pt idx="2">
                  <c:v>304</c:v>
                </c:pt>
                <c:pt idx="3">
                  <c:v>337</c:v>
                </c:pt>
                <c:pt idx="4">
                  <c:v>365</c:v>
                </c:pt>
                <c:pt idx="5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1-4B9A-AD4B-3170515DE3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57880767"/>
        <c:axId val="557875359"/>
        <c:axId val="0"/>
      </c:bar3DChart>
      <c:catAx>
        <c:axId val="55788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57875359"/>
        <c:crosses val="autoZero"/>
        <c:auto val="1"/>
        <c:lblAlgn val="ctr"/>
        <c:lblOffset val="100"/>
        <c:noMultiLvlLbl val="0"/>
      </c:catAx>
      <c:valAx>
        <c:axId val="5578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5788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Crecimiento Resultados Económicos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'2'!$A$17:$A$21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'2'!$C$17:$C$21</c:f>
              <c:numCache>
                <c:formatCode>0.0%</c:formatCode>
                <c:ptCount val="5"/>
                <c:pt idx="0">
                  <c:v>6.8051948051948058E-2</c:v>
                </c:pt>
                <c:pt idx="1">
                  <c:v>0.11916342412451363</c:v>
                </c:pt>
                <c:pt idx="2">
                  <c:v>0.12429378531073447</c:v>
                </c:pt>
                <c:pt idx="3">
                  <c:v>7.4217240046385774E-2</c:v>
                </c:pt>
                <c:pt idx="4">
                  <c:v>-3.5984166966534724E-3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A-4F5B-AF8C-4D2E8A4E3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622511"/>
        <c:axId val="1655647887"/>
      </c:lineChart>
      <c:catAx>
        <c:axId val="165562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47887"/>
        <c:crosses val="autoZero"/>
        <c:auto val="1"/>
        <c:lblAlgn val="ctr"/>
        <c:lblOffset val="100"/>
        <c:noMultiLvlLbl val="0"/>
      </c:catAx>
      <c:valAx>
        <c:axId val="165564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2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'3'!$B$27</c:f>
              <c:strCache>
                <c:ptCount val="1"/>
                <c:pt idx="0">
                  <c:v>FreshMarket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'3'!$A$28:$A$36</c:f>
              <c:strCache>
                <c:ptCount val="9"/>
                <c:pt idx="0">
                  <c:v>Resultados Economicos    </c:v>
                </c:pt>
                <c:pt idx="1">
                  <c:v>Patrimonio - Solvencia   </c:v>
                </c:pt>
                <c:pt idx="2">
                  <c:v>Participacion de Mercado </c:v>
                </c:pt>
                <c:pt idx="3">
                  <c:v>Valor de Marca           </c:v>
                </c:pt>
                <c:pt idx="4">
                  <c:v>Valor de Producto        </c:v>
                </c:pt>
                <c:pt idx="5">
                  <c:v>Capacidad - Cobertura    </c:v>
                </c:pt>
                <c:pt idx="6">
                  <c:v>Desarrollo Tecno - Eficiencia Prod</c:v>
                </c:pt>
                <c:pt idx="7">
                  <c:v>No Decision              </c:v>
                </c:pt>
                <c:pt idx="8">
                  <c:v>Valor Compania           </c:v>
                </c:pt>
              </c:strCache>
            </c:strRef>
          </c:cat>
          <c:val>
            <c:numRef>
              <c:f>'3'!$B$28:$B$36</c:f>
              <c:numCache>
                <c:formatCode>#,##0</c:formatCode>
                <c:ptCount val="9"/>
                <c:pt idx="0">
                  <c:v>3056</c:v>
                </c:pt>
                <c:pt idx="1">
                  <c:v>229</c:v>
                </c:pt>
                <c:pt idx="2">
                  <c:v>467</c:v>
                </c:pt>
                <c:pt idx="3">
                  <c:v>525</c:v>
                </c:pt>
                <c:pt idx="4">
                  <c:v>529</c:v>
                </c:pt>
                <c:pt idx="5">
                  <c:v>305</c:v>
                </c:pt>
                <c:pt idx="6">
                  <c:v>352</c:v>
                </c:pt>
                <c:pt idx="7">
                  <c:v>100</c:v>
                </c:pt>
                <c:pt idx="8">
                  <c:v>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6-4DE6-8734-AFFE90F720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4488463"/>
        <c:axId val="414491791"/>
        <c:axId val="0"/>
      </c:bar3DChart>
      <c:catAx>
        <c:axId val="414488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4491791"/>
        <c:crosses val="autoZero"/>
        <c:auto val="1"/>
        <c:lblAlgn val="ctr"/>
        <c:lblOffset val="100"/>
        <c:noMultiLvlLbl val="0"/>
      </c:catAx>
      <c:valAx>
        <c:axId val="41449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448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'3'!$B$39</c:f>
              <c:strCache>
                <c:ptCount val="1"/>
                <c:pt idx="0">
                  <c:v>SparklingCo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'3'!$A$40:$A$48</c:f>
              <c:strCache>
                <c:ptCount val="9"/>
                <c:pt idx="0">
                  <c:v>Resultados Economicos    </c:v>
                </c:pt>
                <c:pt idx="1">
                  <c:v>Patrimonio - Solvencia   </c:v>
                </c:pt>
                <c:pt idx="2">
                  <c:v>Participacion de Mercado </c:v>
                </c:pt>
                <c:pt idx="3">
                  <c:v>Valor de Marca           </c:v>
                </c:pt>
                <c:pt idx="4">
                  <c:v>Valor de Producto        </c:v>
                </c:pt>
                <c:pt idx="5">
                  <c:v>Capacidad - Cobertura    </c:v>
                </c:pt>
                <c:pt idx="6">
                  <c:v>Desarrollo Tecno - Eficiencia Prod</c:v>
                </c:pt>
                <c:pt idx="7">
                  <c:v>No Decision              </c:v>
                </c:pt>
                <c:pt idx="8">
                  <c:v>Valor Compania           </c:v>
                </c:pt>
              </c:strCache>
            </c:strRef>
          </c:cat>
          <c:val>
            <c:numRef>
              <c:f>'3'!$B$40:$B$48</c:f>
              <c:numCache>
                <c:formatCode>General</c:formatCode>
                <c:ptCount val="9"/>
                <c:pt idx="0" formatCode="#,##0">
                  <c:v>2626</c:v>
                </c:pt>
                <c:pt idx="1">
                  <c:v>358</c:v>
                </c:pt>
                <c:pt idx="2">
                  <c:v>472</c:v>
                </c:pt>
                <c:pt idx="3">
                  <c:v>405</c:v>
                </c:pt>
                <c:pt idx="4">
                  <c:v>520</c:v>
                </c:pt>
                <c:pt idx="5">
                  <c:v>327</c:v>
                </c:pt>
                <c:pt idx="6">
                  <c:v>395</c:v>
                </c:pt>
                <c:pt idx="7">
                  <c:v>100</c:v>
                </c:pt>
                <c:pt idx="8" formatCode="#,##0">
                  <c:v>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E-4F8E-9151-15E29C4FED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9551663"/>
        <c:axId val="509561231"/>
        <c:axId val="0"/>
      </c:bar3DChart>
      <c:catAx>
        <c:axId val="50955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561231"/>
        <c:crosses val="autoZero"/>
        <c:auto val="1"/>
        <c:lblAlgn val="ctr"/>
        <c:lblOffset val="100"/>
        <c:noMultiLvlLbl val="0"/>
      </c:catAx>
      <c:valAx>
        <c:axId val="50956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55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'3'!$B$51</c:f>
              <c:strCache>
                <c:ptCount val="1"/>
                <c:pt idx="0">
                  <c:v>QualityMax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'3'!$A$52:$A$60</c:f>
              <c:strCache>
                <c:ptCount val="9"/>
                <c:pt idx="0">
                  <c:v>Resultados Economicos    </c:v>
                </c:pt>
                <c:pt idx="1">
                  <c:v>Patrimonio - Solvencia   </c:v>
                </c:pt>
                <c:pt idx="2">
                  <c:v>Participacion de Mercado </c:v>
                </c:pt>
                <c:pt idx="3">
                  <c:v>Valor de Marca           </c:v>
                </c:pt>
                <c:pt idx="4">
                  <c:v>Valor de Producto        </c:v>
                </c:pt>
                <c:pt idx="5">
                  <c:v>Capacidad - Cobertura    </c:v>
                </c:pt>
                <c:pt idx="6">
                  <c:v>Desarrollo Tecno - Eficiencia Prod</c:v>
                </c:pt>
                <c:pt idx="7">
                  <c:v>No Decision              </c:v>
                </c:pt>
                <c:pt idx="8">
                  <c:v>Valor Compania           </c:v>
                </c:pt>
              </c:strCache>
            </c:strRef>
          </c:cat>
          <c:val>
            <c:numRef>
              <c:f>'3'!$B$52:$B$60</c:f>
              <c:numCache>
                <c:formatCode>General</c:formatCode>
                <c:ptCount val="9"/>
                <c:pt idx="0" formatCode="#,##0">
                  <c:v>2984</c:v>
                </c:pt>
                <c:pt idx="1">
                  <c:v>309</c:v>
                </c:pt>
                <c:pt idx="2">
                  <c:v>477</c:v>
                </c:pt>
                <c:pt idx="3">
                  <c:v>405</c:v>
                </c:pt>
                <c:pt idx="4">
                  <c:v>520</c:v>
                </c:pt>
                <c:pt idx="5">
                  <c:v>254</c:v>
                </c:pt>
                <c:pt idx="6">
                  <c:v>395</c:v>
                </c:pt>
                <c:pt idx="7">
                  <c:v>100</c:v>
                </c:pt>
                <c:pt idx="8" formatCode="#,##0">
                  <c:v>5344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A-484C-8290-EBC0F29D50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57886175"/>
        <c:axId val="557884095"/>
        <c:axId val="0"/>
      </c:bar3DChart>
      <c:catAx>
        <c:axId val="557886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57884095"/>
        <c:crosses val="autoZero"/>
        <c:auto val="1"/>
        <c:lblAlgn val="ctr"/>
        <c:lblOffset val="100"/>
        <c:noMultiLvlLbl val="0"/>
      </c:catAx>
      <c:valAx>
        <c:axId val="55788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5788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'3'!$B$15</c:f>
              <c:strCache>
                <c:ptCount val="1"/>
                <c:pt idx="0">
                  <c:v>GlobalBiz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'3'!$A$16:$A$24</c:f>
              <c:strCache>
                <c:ptCount val="9"/>
                <c:pt idx="0">
                  <c:v>Resultados Economicos    </c:v>
                </c:pt>
                <c:pt idx="1">
                  <c:v>Patrimonio - Solvencia   </c:v>
                </c:pt>
                <c:pt idx="2">
                  <c:v>Participacion de Mercado </c:v>
                </c:pt>
                <c:pt idx="3">
                  <c:v>Valor de Marca           </c:v>
                </c:pt>
                <c:pt idx="4">
                  <c:v>Valor de Producto        </c:v>
                </c:pt>
                <c:pt idx="5">
                  <c:v>Capacidad - Cobertura    </c:v>
                </c:pt>
                <c:pt idx="6">
                  <c:v>Desarrollo Tecno - Eficiencia Prod</c:v>
                </c:pt>
                <c:pt idx="7">
                  <c:v>No Decision              </c:v>
                </c:pt>
                <c:pt idx="8">
                  <c:v>Valor Compania           </c:v>
                </c:pt>
              </c:strCache>
            </c:strRef>
          </c:cat>
          <c:val>
            <c:numRef>
              <c:f>'3'!$B$16:$B$24</c:f>
              <c:numCache>
                <c:formatCode>#,##0</c:formatCode>
                <c:ptCount val="9"/>
                <c:pt idx="0">
                  <c:v>3021</c:v>
                </c:pt>
                <c:pt idx="1">
                  <c:v>229</c:v>
                </c:pt>
                <c:pt idx="2">
                  <c:v>501</c:v>
                </c:pt>
                <c:pt idx="3">
                  <c:v>448</c:v>
                </c:pt>
                <c:pt idx="4">
                  <c:v>539</c:v>
                </c:pt>
                <c:pt idx="5">
                  <c:v>273</c:v>
                </c:pt>
                <c:pt idx="6">
                  <c:v>395</c:v>
                </c:pt>
                <c:pt idx="7">
                  <c:v>100</c:v>
                </c:pt>
                <c:pt idx="8">
                  <c:v>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7-4185-97FD-EA2A55E200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43143119"/>
        <c:axId val="543145199"/>
        <c:axId val="0"/>
      </c:bar3DChart>
      <c:catAx>
        <c:axId val="54314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145199"/>
        <c:crosses val="autoZero"/>
        <c:auto val="1"/>
        <c:lblAlgn val="ctr"/>
        <c:lblOffset val="100"/>
        <c:noMultiLvlLbl val="0"/>
      </c:catAx>
      <c:valAx>
        <c:axId val="5431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4314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'3'!$B$63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'3'!$A$64:$A$72</c:f>
              <c:strCache>
                <c:ptCount val="9"/>
                <c:pt idx="0">
                  <c:v>Resultados Economicos    </c:v>
                </c:pt>
                <c:pt idx="1">
                  <c:v>Patrimonio - Solvencia   </c:v>
                </c:pt>
                <c:pt idx="2">
                  <c:v>Participacion de Mercado </c:v>
                </c:pt>
                <c:pt idx="3">
                  <c:v>Valor de Marca           </c:v>
                </c:pt>
                <c:pt idx="4">
                  <c:v>Valor de Producto        </c:v>
                </c:pt>
                <c:pt idx="5">
                  <c:v>Capacidad - Cobertura    </c:v>
                </c:pt>
                <c:pt idx="6">
                  <c:v>Desarrollo Tecno - Eficiencia Prod</c:v>
                </c:pt>
                <c:pt idx="7">
                  <c:v>No Decision              </c:v>
                </c:pt>
                <c:pt idx="8">
                  <c:v>Valor Compania           </c:v>
                </c:pt>
              </c:strCache>
            </c:strRef>
          </c:cat>
          <c:val>
            <c:numRef>
              <c:f>'3'!$B$64:$B$72</c:f>
              <c:numCache>
                <c:formatCode>General</c:formatCode>
                <c:ptCount val="9"/>
                <c:pt idx="0" formatCode="#,##0">
                  <c:v>2156</c:v>
                </c:pt>
                <c:pt idx="1">
                  <c:v>263</c:v>
                </c:pt>
                <c:pt idx="2">
                  <c:v>491</c:v>
                </c:pt>
                <c:pt idx="3">
                  <c:v>525</c:v>
                </c:pt>
                <c:pt idx="4">
                  <c:v>529</c:v>
                </c:pt>
                <c:pt idx="5">
                  <c:v>337</c:v>
                </c:pt>
                <c:pt idx="6">
                  <c:v>395</c:v>
                </c:pt>
                <c:pt idx="7">
                  <c:v>100</c:v>
                </c:pt>
                <c:pt idx="8" formatCode="#,##0">
                  <c:v>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D-4B54-9160-51F84890D7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9844047"/>
        <c:axId val="509835311"/>
        <c:axId val="0"/>
      </c:bar3DChart>
      <c:catAx>
        <c:axId val="50984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835311"/>
        <c:crosses val="autoZero"/>
        <c:auto val="1"/>
        <c:lblAlgn val="ctr"/>
        <c:lblOffset val="100"/>
        <c:noMultiLvlLbl val="0"/>
      </c:catAx>
      <c:valAx>
        <c:axId val="50983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984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'3'!$M$3</c:f>
              <c:strCache>
                <c:ptCount val="1"/>
                <c:pt idx="0">
                  <c:v>Resultados Economicos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'3'!$L$4:$L$8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'3'!$M$4:$M$8</c:f>
              <c:numCache>
                <c:formatCode>#,##0</c:formatCode>
                <c:ptCount val="5"/>
                <c:pt idx="0">
                  <c:v>3021</c:v>
                </c:pt>
                <c:pt idx="1">
                  <c:v>3056</c:v>
                </c:pt>
                <c:pt idx="2">
                  <c:v>2626</c:v>
                </c:pt>
                <c:pt idx="3">
                  <c:v>2984</c:v>
                </c:pt>
                <c:pt idx="4">
                  <c:v>2156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1-45C1-97C4-4A8ACC7F09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3440031"/>
        <c:axId val="413442943"/>
        <c:axId val="0"/>
      </c:bar3DChart>
      <c:catAx>
        <c:axId val="41344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3442943"/>
        <c:crosses val="autoZero"/>
        <c:auto val="1"/>
        <c:lblAlgn val="ctr"/>
        <c:lblOffset val="100"/>
        <c:noMultiLvlLbl val="0"/>
      </c:catAx>
      <c:valAx>
        <c:axId val="4134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344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'3'!$M$16</c:f>
              <c:strCache>
                <c:ptCount val="1"/>
                <c:pt idx="0">
                  <c:v>Patrimonio - Solvencia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'3'!$L$17:$L$21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'3'!$M$17:$M$21</c:f>
              <c:numCache>
                <c:formatCode>General</c:formatCode>
                <c:ptCount val="5"/>
                <c:pt idx="0">
                  <c:v>229</c:v>
                </c:pt>
                <c:pt idx="1">
                  <c:v>229</c:v>
                </c:pt>
                <c:pt idx="2">
                  <c:v>358</c:v>
                </c:pt>
                <c:pt idx="3">
                  <c:v>309</c:v>
                </c:pt>
                <c:pt idx="4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B-4C70-984F-B0EAFFA754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8273311"/>
        <c:axId val="508267487"/>
        <c:axId val="0"/>
      </c:bar3DChart>
      <c:catAx>
        <c:axId val="5082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267487"/>
        <c:crosses val="autoZero"/>
        <c:auto val="1"/>
        <c:lblAlgn val="ctr"/>
        <c:lblOffset val="100"/>
        <c:noMultiLvlLbl val="0"/>
      </c:catAx>
      <c:valAx>
        <c:axId val="50826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82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'3'!$M$30</c:f>
              <c:strCache>
                <c:ptCount val="1"/>
                <c:pt idx="0">
                  <c:v>Participacion de Mercado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'3'!$L$31:$L$35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'3'!$M$31:$M$35</c:f>
              <c:numCache>
                <c:formatCode>General</c:formatCode>
                <c:ptCount val="5"/>
                <c:pt idx="0">
                  <c:v>501</c:v>
                </c:pt>
                <c:pt idx="1">
                  <c:v>467</c:v>
                </c:pt>
                <c:pt idx="2">
                  <c:v>472</c:v>
                </c:pt>
                <c:pt idx="3">
                  <c:v>477</c:v>
                </c:pt>
                <c:pt idx="4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B-441F-8BDB-1105D9620C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76262047"/>
        <c:axId val="576251647"/>
        <c:axId val="0"/>
      </c:bar3DChart>
      <c:catAx>
        <c:axId val="5762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51647"/>
        <c:crosses val="autoZero"/>
        <c:auto val="1"/>
        <c:lblAlgn val="ctr"/>
        <c:lblOffset val="100"/>
        <c:noMultiLvlLbl val="0"/>
      </c:catAx>
      <c:valAx>
        <c:axId val="57625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6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'3'!$M$44</c:f>
              <c:strCache>
                <c:ptCount val="1"/>
                <c:pt idx="0">
                  <c:v>Valor de Marca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'3'!$L$45:$L$49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'3'!$M$45:$M$49</c:f>
              <c:numCache>
                <c:formatCode>General</c:formatCode>
                <c:ptCount val="5"/>
                <c:pt idx="0">
                  <c:v>448</c:v>
                </c:pt>
                <c:pt idx="1">
                  <c:v>525</c:v>
                </c:pt>
                <c:pt idx="2">
                  <c:v>405</c:v>
                </c:pt>
                <c:pt idx="3">
                  <c:v>405</c:v>
                </c:pt>
                <c:pt idx="4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2-48CA-8609-DE40B427BA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76254975"/>
        <c:axId val="576262879"/>
        <c:axId val="0"/>
      </c:bar3DChart>
      <c:catAx>
        <c:axId val="57625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62879"/>
        <c:crosses val="autoZero"/>
        <c:auto val="1"/>
        <c:lblAlgn val="ctr"/>
        <c:lblOffset val="100"/>
        <c:noMultiLvlLbl val="0"/>
      </c:catAx>
      <c:valAx>
        <c:axId val="5762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62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'3'!$M$55</c:f>
              <c:strCache>
                <c:ptCount val="1"/>
                <c:pt idx="0">
                  <c:v>Valor de Producto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'3'!$L$56:$L$60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'3'!$M$56:$M$60</c:f>
              <c:numCache>
                <c:formatCode>General</c:formatCode>
                <c:ptCount val="5"/>
                <c:pt idx="0">
                  <c:v>539</c:v>
                </c:pt>
                <c:pt idx="1">
                  <c:v>529</c:v>
                </c:pt>
                <c:pt idx="2">
                  <c:v>520</c:v>
                </c:pt>
                <c:pt idx="3">
                  <c:v>520</c:v>
                </c:pt>
                <c:pt idx="4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7-4C38-85B3-FF4B0ECCCA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51750959"/>
        <c:axId val="651765103"/>
        <c:axId val="0"/>
      </c:bar3DChart>
      <c:catAx>
        <c:axId val="65175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1765103"/>
        <c:crosses val="autoZero"/>
        <c:auto val="1"/>
        <c:lblAlgn val="ctr"/>
        <c:lblOffset val="100"/>
        <c:noMultiLvlLbl val="0"/>
      </c:catAx>
      <c:valAx>
        <c:axId val="6517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175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'3'!$M$67</c:f>
              <c:strCache>
                <c:ptCount val="1"/>
                <c:pt idx="0">
                  <c:v>Capacidad - Cobertura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'3'!$L$68:$L$72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'3'!$M$68:$M$72</c:f>
              <c:numCache>
                <c:formatCode>General</c:formatCode>
                <c:ptCount val="5"/>
                <c:pt idx="0">
                  <c:v>273</c:v>
                </c:pt>
                <c:pt idx="1">
                  <c:v>305</c:v>
                </c:pt>
                <c:pt idx="2">
                  <c:v>327</c:v>
                </c:pt>
                <c:pt idx="3">
                  <c:v>254</c:v>
                </c:pt>
                <c:pt idx="4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0-42BF-8C5B-134D2147E7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7252783"/>
        <c:axId val="587257775"/>
        <c:axId val="0"/>
      </c:bar3DChart>
      <c:catAx>
        <c:axId val="58725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257775"/>
        <c:crosses val="autoZero"/>
        <c:auto val="1"/>
        <c:lblAlgn val="ctr"/>
        <c:lblOffset val="100"/>
        <c:noMultiLvlLbl val="0"/>
      </c:catAx>
      <c:valAx>
        <c:axId val="58725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25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'3'!$M$79</c:f>
              <c:strCache>
                <c:ptCount val="1"/>
                <c:pt idx="0">
                  <c:v>Desarrollo Tecno - Eficiencia Prod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'3'!$L$80:$L$84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'3'!$M$80:$M$84</c:f>
              <c:numCache>
                <c:formatCode>General</c:formatCode>
                <c:ptCount val="5"/>
                <c:pt idx="0">
                  <c:v>395</c:v>
                </c:pt>
                <c:pt idx="1">
                  <c:v>352</c:v>
                </c:pt>
                <c:pt idx="2">
                  <c:v>395</c:v>
                </c:pt>
                <c:pt idx="3">
                  <c:v>395</c:v>
                </c:pt>
                <c:pt idx="4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9-441C-9C19-03879D4624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51758031"/>
        <c:axId val="651753039"/>
        <c:axId val="0"/>
      </c:bar3DChart>
      <c:catAx>
        <c:axId val="65175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1753039"/>
        <c:crosses val="autoZero"/>
        <c:auto val="1"/>
        <c:lblAlgn val="ctr"/>
        <c:lblOffset val="100"/>
        <c:noMultiLvlLbl val="0"/>
      </c:catAx>
      <c:valAx>
        <c:axId val="6517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175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'3'!$M$103</c:f>
              <c:strCache>
                <c:ptCount val="1"/>
                <c:pt idx="0">
                  <c:v>Valor Compania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'3'!$L$104:$L$108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'3'!$M$104:$M$108</c:f>
              <c:numCache>
                <c:formatCode>#,##0</c:formatCode>
                <c:ptCount val="5"/>
                <c:pt idx="0">
                  <c:v>5406</c:v>
                </c:pt>
                <c:pt idx="1">
                  <c:v>5463</c:v>
                </c:pt>
                <c:pt idx="2">
                  <c:v>5104</c:v>
                </c:pt>
                <c:pt idx="3">
                  <c:v>5344</c:v>
                </c:pt>
                <c:pt idx="4">
                  <c:v>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4-45A5-89F1-22E0D3A46E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2059183"/>
        <c:axId val="812073327"/>
        <c:axId val="0"/>
      </c:bar3DChart>
      <c:catAx>
        <c:axId val="81205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2073327"/>
        <c:crosses val="autoZero"/>
        <c:auto val="1"/>
        <c:lblAlgn val="ctr"/>
        <c:lblOffset val="100"/>
        <c:noMultiLvlLbl val="0"/>
      </c:catAx>
      <c:valAx>
        <c:axId val="81207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205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'3'!$M$91</c:f>
              <c:strCache>
                <c:ptCount val="1"/>
                <c:pt idx="0">
                  <c:v>No Decision 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'3'!$L$92:$L$96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'3'!$M$92:$M$96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6-475C-A4FC-822ABDF8C7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3371711"/>
        <c:axId val="643374207"/>
        <c:axId val="0"/>
      </c:bar3DChart>
      <c:catAx>
        <c:axId val="64337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74207"/>
        <c:crosses val="autoZero"/>
        <c:auto val="1"/>
        <c:lblAlgn val="ctr"/>
        <c:lblOffset val="100"/>
        <c:noMultiLvlLbl val="0"/>
      </c:catAx>
      <c:valAx>
        <c:axId val="6433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7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'4'!$C$3</c:f>
              <c:strCache>
                <c:ptCount val="1"/>
                <c:pt idx="0">
                  <c:v>Periodo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'4'!$A$4:$B$10</c:f>
              <c:multiLvlStrCache>
                <c:ptCount val="7"/>
                <c:lvl>
                  <c:pt idx="0">
                    <c:v>España              </c:v>
                  </c:pt>
                  <c:pt idx="1">
                    <c:v>Portugal            </c:v>
                  </c:pt>
                  <c:pt idx="2">
                    <c:v>Francia             </c:v>
                  </c:pt>
                  <c:pt idx="3">
                    <c:v>Italia              </c:v>
                  </c:pt>
                  <c:pt idx="4">
                    <c:v>Centro Europa       </c:v>
                  </c:pt>
                  <c:pt idx="5">
                    <c:v>Polonia             </c:v>
                  </c:pt>
                  <c:pt idx="6">
                    <c:v>Mexico              </c:v>
                  </c:pt>
                </c:lvl>
                <c:lvl>
                  <c:pt idx="0">
                    <c:v>Indice de Precios al Consumo</c:v>
                  </c:pt>
                </c:lvl>
              </c:multiLvlStrCache>
            </c:multiLvlStrRef>
          </c:cat>
          <c:val>
            <c:numRef>
              <c:f>'4'!$C$4:$C$10</c:f>
              <c:numCache>
                <c:formatCode>General</c:formatCode>
                <c:ptCount val="7"/>
                <c:pt idx="0">
                  <c:v>30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11</c:v>
                </c:pt>
                <c:pt idx="5">
                  <c:v>26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B-4352-BA85-F4783E9B8888}"/>
            </c:ext>
          </c:extLst>
        </c:ser>
        <c:ser>
          <c:idx val="1"/>
          <c:order val="1"/>
          <c:tx>
            <c:strRef>
              <c:f>'4'!$D$3</c:f>
              <c:strCache>
                <c:ptCount val="1"/>
                <c:pt idx="0">
                  <c:v>T+1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'4'!$A$4:$B$10</c:f>
              <c:multiLvlStrCache>
                <c:ptCount val="7"/>
                <c:lvl>
                  <c:pt idx="0">
                    <c:v>España              </c:v>
                  </c:pt>
                  <c:pt idx="1">
                    <c:v>Portugal            </c:v>
                  </c:pt>
                  <c:pt idx="2">
                    <c:v>Francia             </c:v>
                  </c:pt>
                  <c:pt idx="3">
                    <c:v>Italia              </c:v>
                  </c:pt>
                  <c:pt idx="4">
                    <c:v>Centro Europa       </c:v>
                  </c:pt>
                  <c:pt idx="5">
                    <c:v>Polonia             </c:v>
                  </c:pt>
                  <c:pt idx="6">
                    <c:v>Mexico              </c:v>
                  </c:pt>
                </c:lvl>
                <c:lvl>
                  <c:pt idx="0">
                    <c:v>Indice de Precios al Consumo</c:v>
                  </c:pt>
                </c:lvl>
              </c:multiLvlStrCache>
            </c:multiLvlStrRef>
          </c:cat>
          <c:val>
            <c:numRef>
              <c:f>'4'!$D$4:$D$10</c:f>
              <c:numCache>
                <c:formatCode>General</c:formatCode>
                <c:ptCount val="7"/>
                <c:pt idx="0">
                  <c:v>26</c:v>
                </c:pt>
                <c:pt idx="1">
                  <c:v>23</c:v>
                </c:pt>
                <c:pt idx="2">
                  <c:v>19</c:v>
                </c:pt>
                <c:pt idx="3">
                  <c:v>22</c:v>
                </c:pt>
                <c:pt idx="4">
                  <c:v>12</c:v>
                </c:pt>
                <c:pt idx="5">
                  <c:v>19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B-4352-BA85-F4783E9B8888}"/>
            </c:ext>
          </c:extLst>
        </c:ser>
        <c:ser>
          <c:idx val="2"/>
          <c:order val="2"/>
          <c:tx>
            <c:strRef>
              <c:f>'4'!$E$3</c:f>
              <c:strCache>
                <c:ptCount val="1"/>
                <c:pt idx="0">
                  <c:v>T+2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'4'!$A$4:$B$10</c:f>
              <c:multiLvlStrCache>
                <c:ptCount val="7"/>
                <c:lvl>
                  <c:pt idx="0">
                    <c:v>España              </c:v>
                  </c:pt>
                  <c:pt idx="1">
                    <c:v>Portugal            </c:v>
                  </c:pt>
                  <c:pt idx="2">
                    <c:v>Francia             </c:v>
                  </c:pt>
                  <c:pt idx="3">
                    <c:v>Italia              </c:v>
                  </c:pt>
                  <c:pt idx="4">
                    <c:v>Centro Europa       </c:v>
                  </c:pt>
                  <c:pt idx="5">
                    <c:v>Polonia             </c:v>
                  </c:pt>
                  <c:pt idx="6">
                    <c:v>Mexico              </c:v>
                  </c:pt>
                </c:lvl>
                <c:lvl>
                  <c:pt idx="0">
                    <c:v>Indice de Precios al Consumo</c:v>
                  </c:pt>
                </c:lvl>
              </c:multiLvlStrCache>
            </c:multiLvlStrRef>
          </c:cat>
          <c:val>
            <c:numRef>
              <c:f>'4'!$E$4:$E$10</c:f>
              <c:numCache>
                <c:formatCode>General</c:formatCode>
                <c:ptCount val="7"/>
                <c:pt idx="0">
                  <c:v>24</c:v>
                </c:pt>
                <c:pt idx="1">
                  <c:v>21</c:v>
                </c:pt>
                <c:pt idx="2">
                  <c:v>20</c:v>
                </c:pt>
                <c:pt idx="3">
                  <c:v>24</c:v>
                </c:pt>
                <c:pt idx="4">
                  <c:v>18</c:v>
                </c:pt>
                <c:pt idx="5">
                  <c:v>16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B-4352-BA85-F4783E9B88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7359279"/>
        <c:axId val="657360111"/>
      </c:barChart>
      <c:catAx>
        <c:axId val="65735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60111"/>
        <c:crosses val="autoZero"/>
        <c:auto val="1"/>
        <c:lblAlgn val="ctr"/>
        <c:lblOffset val="100"/>
        <c:noMultiLvlLbl val="0"/>
      </c:catAx>
      <c:valAx>
        <c:axId val="65736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5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'4'!$C$16</c:f>
              <c:strCache>
                <c:ptCount val="1"/>
                <c:pt idx="0">
                  <c:v>Periodo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'4'!$A$17:$B$23</c:f>
              <c:multiLvlStrCache>
                <c:ptCount val="7"/>
                <c:lvl>
                  <c:pt idx="0">
                    <c:v>España              </c:v>
                  </c:pt>
                  <c:pt idx="1">
                    <c:v>Portugal            </c:v>
                  </c:pt>
                  <c:pt idx="2">
                    <c:v>Francia             </c:v>
                  </c:pt>
                  <c:pt idx="3">
                    <c:v>Italia              </c:v>
                  </c:pt>
                  <c:pt idx="4">
                    <c:v>Centro Europa       </c:v>
                  </c:pt>
                  <c:pt idx="5">
                    <c:v>Polonia             </c:v>
                  </c:pt>
                  <c:pt idx="6">
                    <c:v>Mexico              </c:v>
                  </c:pt>
                </c:lvl>
                <c:lvl>
                  <c:pt idx="0">
                    <c:v>Producto Interior Bruto</c:v>
                  </c:pt>
                </c:lvl>
              </c:multiLvlStrCache>
            </c:multiLvlStrRef>
          </c:cat>
          <c:val>
            <c:numRef>
              <c:f>'4'!$C$17:$C$23</c:f>
              <c:numCache>
                <c:formatCode>General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22</c:v>
                </c:pt>
                <c:pt idx="3">
                  <c:v>24</c:v>
                </c:pt>
                <c:pt idx="4">
                  <c:v>9</c:v>
                </c:pt>
                <c:pt idx="5">
                  <c:v>31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D-4A0A-B380-8639118951D5}"/>
            </c:ext>
          </c:extLst>
        </c:ser>
        <c:ser>
          <c:idx val="1"/>
          <c:order val="1"/>
          <c:tx>
            <c:strRef>
              <c:f>'4'!$D$16</c:f>
              <c:strCache>
                <c:ptCount val="1"/>
                <c:pt idx="0">
                  <c:v>T+1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'4'!$A$17:$B$23</c:f>
              <c:multiLvlStrCache>
                <c:ptCount val="7"/>
                <c:lvl>
                  <c:pt idx="0">
                    <c:v>España              </c:v>
                  </c:pt>
                  <c:pt idx="1">
                    <c:v>Portugal            </c:v>
                  </c:pt>
                  <c:pt idx="2">
                    <c:v>Francia             </c:v>
                  </c:pt>
                  <c:pt idx="3">
                    <c:v>Italia              </c:v>
                  </c:pt>
                  <c:pt idx="4">
                    <c:v>Centro Europa       </c:v>
                  </c:pt>
                  <c:pt idx="5">
                    <c:v>Polonia             </c:v>
                  </c:pt>
                  <c:pt idx="6">
                    <c:v>Mexico              </c:v>
                  </c:pt>
                </c:lvl>
                <c:lvl>
                  <c:pt idx="0">
                    <c:v>Producto Interior Bruto</c:v>
                  </c:pt>
                </c:lvl>
              </c:multiLvlStrCache>
            </c:multiLvlStrRef>
          </c:cat>
          <c:val>
            <c:numRef>
              <c:f>'4'!$D$17:$D$23</c:f>
              <c:numCache>
                <c:formatCode>General</c:formatCode>
                <c:ptCount val="7"/>
                <c:pt idx="0">
                  <c:v>23</c:v>
                </c:pt>
                <c:pt idx="1">
                  <c:v>22</c:v>
                </c:pt>
                <c:pt idx="2">
                  <c:v>16</c:v>
                </c:pt>
                <c:pt idx="3">
                  <c:v>19</c:v>
                </c:pt>
                <c:pt idx="4">
                  <c:v>15</c:v>
                </c:pt>
                <c:pt idx="5">
                  <c:v>23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D-4A0A-B380-8639118951D5}"/>
            </c:ext>
          </c:extLst>
        </c:ser>
        <c:ser>
          <c:idx val="2"/>
          <c:order val="2"/>
          <c:tx>
            <c:strRef>
              <c:f>'4'!$E$16</c:f>
              <c:strCache>
                <c:ptCount val="1"/>
                <c:pt idx="0">
                  <c:v>T+2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'4'!$A$17:$B$23</c:f>
              <c:multiLvlStrCache>
                <c:ptCount val="7"/>
                <c:lvl>
                  <c:pt idx="0">
                    <c:v>España              </c:v>
                  </c:pt>
                  <c:pt idx="1">
                    <c:v>Portugal            </c:v>
                  </c:pt>
                  <c:pt idx="2">
                    <c:v>Francia             </c:v>
                  </c:pt>
                  <c:pt idx="3">
                    <c:v>Italia              </c:v>
                  </c:pt>
                  <c:pt idx="4">
                    <c:v>Centro Europa       </c:v>
                  </c:pt>
                  <c:pt idx="5">
                    <c:v>Polonia             </c:v>
                  </c:pt>
                  <c:pt idx="6">
                    <c:v>Mexico              </c:v>
                  </c:pt>
                </c:lvl>
                <c:lvl>
                  <c:pt idx="0">
                    <c:v>Producto Interior Bruto</c:v>
                  </c:pt>
                </c:lvl>
              </c:multiLvlStrCache>
            </c:multiLvlStrRef>
          </c:cat>
          <c:val>
            <c:numRef>
              <c:f>'4'!$E$17:$E$23</c:f>
              <c:numCache>
                <c:formatCode>General</c:formatCode>
                <c:ptCount val="7"/>
                <c:pt idx="0">
                  <c:v>21</c:v>
                </c:pt>
                <c:pt idx="1">
                  <c:v>18</c:v>
                </c:pt>
                <c:pt idx="2">
                  <c:v>21</c:v>
                </c:pt>
                <c:pt idx="3">
                  <c:v>23</c:v>
                </c:pt>
                <c:pt idx="4">
                  <c:v>22</c:v>
                </c:pt>
                <c:pt idx="5">
                  <c:v>18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3D-4A0A-B380-8639118951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7258607"/>
        <c:axId val="587246127"/>
      </c:barChart>
      <c:catAx>
        <c:axId val="58725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246127"/>
        <c:crosses val="autoZero"/>
        <c:auto val="1"/>
        <c:lblAlgn val="ctr"/>
        <c:lblOffset val="100"/>
        <c:noMultiLvlLbl val="0"/>
      </c:catAx>
      <c:valAx>
        <c:axId val="58724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25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'4'!$C$32</c:f>
              <c:strCache>
                <c:ptCount val="1"/>
                <c:pt idx="0">
                  <c:v>Periodo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'4'!$A$33:$B$36</c:f>
              <c:multiLvlStrCache>
                <c:ptCount val="4"/>
                <c:lvl>
                  <c:pt idx="0">
                    <c:v>España              </c:v>
                  </c:pt>
                  <c:pt idx="1">
                    <c:v>Marruecos           </c:v>
                  </c:pt>
                  <c:pt idx="2">
                    <c:v>Mexico              </c:v>
                  </c:pt>
                  <c:pt idx="3">
                    <c:v>China               </c:v>
                  </c:pt>
                </c:lvl>
                <c:lvl>
                  <c:pt idx="0">
                    <c:v>Tipo de Interes</c:v>
                  </c:pt>
                </c:lvl>
              </c:multiLvlStrCache>
            </c:multiLvlStrRef>
          </c:cat>
          <c:val>
            <c:numRef>
              <c:f>'4'!$C$33:$C$36</c:f>
              <c:numCache>
                <c:formatCode>General</c:formatCode>
                <c:ptCount val="4"/>
                <c:pt idx="0">
                  <c:v>24</c:v>
                </c:pt>
                <c:pt idx="1">
                  <c:v>36</c:v>
                </c:pt>
                <c:pt idx="2">
                  <c:v>52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5-4AA9-975E-3F0F60A8F0B3}"/>
            </c:ext>
          </c:extLst>
        </c:ser>
        <c:ser>
          <c:idx val="1"/>
          <c:order val="1"/>
          <c:tx>
            <c:strRef>
              <c:f>'4'!$D$32</c:f>
              <c:strCache>
                <c:ptCount val="1"/>
                <c:pt idx="0">
                  <c:v>T+1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'4'!$A$33:$B$36</c:f>
              <c:multiLvlStrCache>
                <c:ptCount val="4"/>
                <c:lvl>
                  <c:pt idx="0">
                    <c:v>España              </c:v>
                  </c:pt>
                  <c:pt idx="1">
                    <c:v>Marruecos           </c:v>
                  </c:pt>
                  <c:pt idx="2">
                    <c:v>Mexico              </c:v>
                  </c:pt>
                  <c:pt idx="3">
                    <c:v>China               </c:v>
                  </c:pt>
                </c:lvl>
                <c:lvl>
                  <c:pt idx="0">
                    <c:v>Tipo de Interes</c:v>
                  </c:pt>
                </c:lvl>
              </c:multiLvlStrCache>
            </c:multiLvlStrRef>
          </c:cat>
          <c:val>
            <c:numRef>
              <c:f>'4'!$D$33:$D$36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5-4AA9-975E-3F0F60A8F0B3}"/>
            </c:ext>
          </c:extLst>
        </c:ser>
        <c:ser>
          <c:idx val="2"/>
          <c:order val="2"/>
          <c:tx>
            <c:strRef>
              <c:f>'4'!$E$32</c:f>
              <c:strCache>
                <c:ptCount val="1"/>
                <c:pt idx="0">
                  <c:v>T+2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'4'!$A$33:$B$36</c:f>
              <c:multiLvlStrCache>
                <c:ptCount val="4"/>
                <c:lvl>
                  <c:pt idx="0">
                    <c:v>España              </c:v>
                  </c:pt>
                  <c:pt idx="1">
                    <c:v>Marruecos           </c:v>
                  </c:pt>
                  <c:pt idx="2">
                    <c:v>Mexico              </c:v>
                  </c:pt>
                  <c:pt idx="3">
                    <c:v>China               </c:v>
                  </c:pt>
                </c:lvl>
                <c:lvl>
                  <c:pt idx="0">
                    <c:v>Tipo de Interes</c:v>
                  </c:pt>
                </c:lvl>
              </c:multiLvlStrCache>
            </c:multiLvlStrRef>
          </c:cat>
          <c:val>
            <c:numRef>
              <c:f>'4'!$E$33:$E$36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5-4AA9-975E-3F0F60A8F0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4001455"/>
        <c:axId val="413999791"/>
      </c:barChart>
      <c:catAx>
        <c:axId val="41400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3999791"/>
        <c:crosses val="autoZero"/>
        <c:auto val="1"/>
        <c:lblAlgn val="ctr"/>
        <c:lblOffset val="100"/>
        <c:noMultiLvlLbl val="0"/>
      </c:catAx>
      <c:valAx>
        <c:axId val="41399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1400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536323969972544"/>
          <c:y val="4.2961455855182067E-2"/>
          <c:w val="0.81988134867560503"/>
          <c:h val="0.6722960422566051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'5'!$B$3</c:f>
              <c:strCache>
                <c:ptCount val="1"/>
                <c:pt idx="0">
                  <c:v>Ano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('5'!$A$4,'5'!$A$6:$A$7,'5'!$A$9)</c:f>
              <c:strCache>
                <c:ptCount val="4"/>
                <c:pt idx="0">
                  <c:v>Unidades Vendidas        </c:v>
                </c:pt>
                <c:pt idx="1">
                  <c:v>Ingresos                 </c:v>
                </c:pt>
                <c:pt idx="2">
                  <c:v>Resultado Bruto          </c:v>
                </c:pt>
                <c:pt idx="3">
                  <c:v>Resultado Neto           </c:v>
                </c:pt>
              </c:strCache>
            </c:strRef>
          </c:cat>
          <c:val>
            <c:numRef>
              <c:f>('5'!$B$4,'5'!$B$6:$B$7,'5'!$B$9)</c:f>
              <c:numCache>
                <c:formatCode>#,##0</c:formatCode>
                <c:ptCount val="4"/>
                <c:pt idx="0">
                  <c:v>10555331</c:v>
                </c:pt>
                <c:pt idx="1">
                  <c:v>21517990</c:v>
                </c:pt>
                <c:pt idx="2">
                  <c:v>-188802</c:v>
                </c:pt>
                <c:pt idx="3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4D35-8E9F-07E85103BD8D}"/>
            </c:ext>
          </c:extLst>
        </c:ser>
        <c:ser>
          <c:idx val="1"/>
          <c:order val="1"/>
          <c:tx>
            <c:strRef>
              <c:f>'5'!$C$3</c:f>
              <c:strCache>
                <c:ptCount val="1"/>
                <c:pt idx="0">
                  <c:v>Ano 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('5'!$A$4,'5'!$A$6:$A$7,'5'!$A$9)</c:f>
              <c:strCache>
                <c:ptCount val="4"/>
                <c:pt idx="0">
                  <c:v>Unidades Vendidas        </c:v>
                </c:pt>
                <c:pt idx="1">
                  <c:v>Ingresos                 </c:v>
                </c:pt>
                <c:pt idx="2">
                  <c:v>Resultado Bruto          </c:v>
                </c:pt>
                <c:pt idx="3">
                  <c:v>Resultado Neto           </c:v>
                </c:pt>
              </c:strCache>
            </c:strRef>
          </c:cat>
          <c:val>
            <c:numRef>
              <c:f>('5'!$C$4,'5'!$C$6:$C$7,'5'!$C$9)</c:f>
              <c:numCache>
                <c:formatCode>#,##0</c:formatCode>
                <c:ptCount val="4"/>
                <c:pt idx="0">
                  <c:v>10146898</c:v>
                </c:pt>
                <c:pt idx="1">
                  <c:v>19829118</c:v>
                </c:pt>
                <c:pt idx="2">
                  <c:v>2403283</c:v>
                </c:pt>
                <c:pt idx="3">
                  <c:v>1244268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D-4D35-8E9F-07E85103BD8D}"/>
            </c:ext>
          </c:extLst>
        </c:ser>
        <c:ser>
          <c:idx val="2"/>
          <c:order val="2"/>
          <c:tx>
            <c:strRef>
              <c:f>'5'!$D$3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('5'!$A$4,'5'!$A$6:$A$7,'5'!$A$9)</c:f>
              <c:strCache>
                <c:ptCount val="4"/>
                <c:pt idx="0">
                  <c:v>Unidades Vendidas        </c:v>
                </c:pt>
                <c:pt idx="1">
                  <c:v>Ingresos                 </c:v>
                </c:pt>
                <c:pt idx="2">
                  <c:v>Resultado Bruto          </c:v>
                </c:pt>
                <c:pt idx="3">
                  <c:v>Resultado Neto           </c:v>
                </c:pt>
              </c:strCache>
            </c:strRef>
          </c:cat>
          <c:val>
            <c:numRef>
              <c:f>('5'!$D$4,'5'!$D$6:$D$7,'5'!$D$9)</c:f>
              <c:numCache>
                <c:formatCode>#,##0</c:formatCode>
                <c:ptCount val="4"/>
                <c:pt idx="0">
                  <c:v>408433</c:v>
                </c:pt>
                <c:pt idx="1">
                  <c:v>1688872</c:v>
                </c:pt>
                <c:pt idx="2">
                  <c:v>-2592084</c:v>
                </c:pt>
                <c:pt idx="3">
                  <c:v>-2723291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D-4D35-8E9F-07E85103BD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2806016"/>
        <c:axId val="322809344"/>
        <c:axId val="0"/>
      </c:bar3DChart>
      <c:catAx>
        <c:axId val="3228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809344"/>
        <c:crosses val="autoZero"/>
        <c:auto val="1"/>
        <c:lblAlgn val="ctr"/>
        <c:lblOffset val="100"/>
        <c:noMultiLvlLbl val="0"/>
      </c:catAx>
      <c:valAx>
        <c:axId val="3228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806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'5'!$B$3</c:f>
              <c:strCache>
                <c:ptCount val="1"/>
                <c:pt idx="0">
                  <c:v>Ano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'5'!$A$16:$A$19</c15:sqref>
                  </c15:fullRef>
                </c:ext>
              </c:extLst>
              <c:f>'5'!$A$16:$A$18</c:f>
              <c:strCache>
                <c:ptCount val="3"/>
                <c:pt idx="0">
                  <c:v>Valor de Marca - escala 1 a 100-</c:v>
                </c:pt>
                <c:pt idx="1">
                  <c:v>Valor de Producto - escala 1 a 10-</c:v>
                </c:pt>
                <c:pt idx="2">
                  <c:v>Tecnologia Industrial - escala 1 a 10-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'5'!$B$16:$B$19</c15:sqref>
                  </c15:fullRef>
                </c:ext>
              </c:extLst>
              <c:f>'5'!$B$16:$B$18</c:f>
              <c:numCache>
                <c:formatCode>#,##0</c:formatCode>
                <c:ptCount val="3"/>
                <c:pt idx="0">
                  <c:v>49</c:v>
                </c:pt>
                <c:pt idx="1">
                  <c:v>79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4-4B7F-81E3-A6F8DFF77E26}"/>
            </c:ext>
          </c:extLst>
        </c:ser>
        <c:ser>
          <c:idx val="1"/>
          <c:order val="1"/>
          <c:tx>
            <c:strRef>
              <c:f>'5'!$C$3</c:f>
              <c:strCache>
                <c:ptCount val="1"/>
                <c:pt idx="0">
                  <c:v>Ano 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'5'!$A$16:$A$19</c15:sqref>
                  </c15:fullRef>
                </c:ext>
              </c:extLst>
              <c:f>'5'!$A$16:$A$18</c:f>
              <c:strCache>
                <c:ptCount val="3"/>
                <c:pt idx="0">
                  <c:v>Valor de Marca - escala 1 a 100-</c:v>
                </c:pt>
                <c:pt idx="1">
                  <c:v>Valor de Producto - escala 1 a 10-</c:v>
                </c:pt>
                <c:pt idx="2">
                  <c:v>Tecnologia Industrial - escala 1 a 10-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'5'!$C$16:$C$19</c15:sqref>
                  </c15:fullRef>
                </c:ext>
              </c:extLst>
              <c:f>'5'!$C$16:$C$18</c:f>
              <c:numCache>
                <c:formatCode>#,##0</c:formatCode>
                <c:ptCount val="3"/>
                <c:pt idx="0">
                  <c:v>30</c:v>
                </c:pt>
                <c:pt idx="1">
                  <c:v>79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4-4B7F-81E3-A6F8DFF77E26}"/>
            </c:ext>
          </c:extLst>
        </c:ser>
        <c:ser>
          <c:idx val="2"/>
          <c:order val="2"/>
          <c:tx>
            <c:strRef>
              <c:f>'5'!$D$3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'5'!$A$16:$A$19</c15:sqref>
                  </c15:fullRef>
                </c:ext>
              </c:extLst>
              <c:f>'5'!$A$16:$A$18</c:f>
              <c:strCache>
                <c:ptCount val="3"/>
                <c:pt idx="0">
                  <c:v>Valor de Marca - escala 1 a 100-</c:v>
                </c:pt>
                <c:pt idx="1">
                  <c:v>Valor de Producto - escala 1 a 10-</c:v>
                </c:pt>
                <c:pt idx="2">
                  <c:v>Tecnologia Industrial - escala 1 a 10-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'5'!$D$16:$D$19</c15:sqref>
                  </c15:fullRef>
                </c:ext>
              </c:extLst>
              <c:f>'5'!$D$16:$D$18</c:f>
              <c:numCache>
                <c:formatCode>#,##0</c:formatCode>
                <c:ptCount val="3"/>
                <c:pt idx="0">
                  <c:v>19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4-4B7F-81E3-A6F8DFF77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1709136"/>
        <c:axId val="341714128"/>
        <c:axId val="0"/>
      </c:bar3DChart>
      <c:catAx>
        <c:axId val="34170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14128"/>
        <c:crosses val="autoZero"/>
        <c:auto val="1"/>
        <c:lblAlgn val="ctr"/>
        <c:lblOffset val="100"/>
        <c:noMultiLvlLbl val="0"/>
      </c:catAx>
      <c:valAx>
        <c:axId val="3417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09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'6'!$A$4</c:f>
              <c:strCache>
                <c:ptCount val="1"/>
                <c:pt idx="0">
                  <c:v>Unidades Vendidas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'6'!$B$4:$F$4</c:f>
              <c:numCache>
                <c:formatCode>#,##0</c:formatCode>
                <c:ptCount val="5"/>
                <c:pt idx="0">
                  <c:v>13710419</c:v>
                </c:pt>
                <c:pt idx="1">
                  <c:v>14426726</c:v>
                </c:pt>
                <c:pt idx="2">
                  <c:v>13502462</c:v>
                </c:pt>
                <c:pt idx="3">
                  <c:v>10643463</c:v>
                </c:pt>
                <c:pt idx="4">
                  <c:v>10555331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424-8107-64EF74D107FF}"/>
            </c:ext>
          </c:extLst>
        </c:ser>
        <c:ser>
          <c:idx val="1"/>
          <c:order val="1"/>
          <c:tx>
            <c:strRef>
              <c:f>'6'!$A$6</c:f>
              <c:strCache>
                <c:ptCount val="1"/>
                <c:pt idx="0">
                  <c:v>Ingresos        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'6'!$B$6:$F$6</c:f>
              <c:numCache>
                <c:formatCode>#,##0</c:formatCode>
                <c:ptCount val="5"/>
                <c:pt idx="0">
                  <c:v>27027948</c:v>
                </c:pt>
                <c:pt idx="1">
                  <c:v>23052926</c:v>
                </c:pt>
                <c:pt idx="2">
                  <c:v>20193200</c:v>
                </c:pt>
                <c:pt idx="3">
                  <c:v>20913542</c:v>
                </c:pt>
                <c:pt idx="4">
                  <c:v>21517990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424-8107-64EF74D107FF}"/>
            </c:ext>
          </c:extLst>
        </c:ser>
        <c:ser>
          <c:idx val="2"/>
          <c:order val="2"/>
          <c:tx>
            <c:strRef>
              <c:f>'6'!$A$7</c:f>
              <c:strCache>
                <c:ptCount val="1"/>
                <c:pt idx="0">
                  <c:v>Resultado Bruto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'6'!$B$7:$F$7</c:f>
              <c:numCache>
                <c:formatCode>#,##0</c:formatCode>
                <c:ptCount val="5"/>
                <c:pt idx="0">
                  <c:v>8648527</c:v>
                </c:pt>
                <c:pt idx="1">
                  <c:v>6561048</c:v>
                </c:pt>
                <c:pt idx="2">
                  <c:v>5140601</c:v>
                </c:pt>
                <c:pt idx="3">
                  <c:v>7171972</c:v>
                </c:pt>
                <c:pt idx="4">
                  <c:v>-188802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3-4424-8107-64EF74D107FF}"/>
            </c:ext>
          </c:extLst>
        </c:ser>
        <c:ser>
          <c:idx val="3"/>
          <c:order val="3"/>
          <c:tx>
            <c:strRef>
              <c:f>'6'!$A$9</c:f>
              <c:strCache>
                <c:ptCount val="1"/>
                <c:pt idx="0">
                  <c:v>Resultado Neto 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'6'!$B$9:$F$9</c:f>
              <c:numCache>
                <c:formatCode>#,##0</c:formatCode>
                <c:ptCount val="5"/>
                <c:pt idx="0">
                  <c:v>6991802</c:v>
                </c:pt>
                <c:pt idx="1">
                  <c:v>4827083</c:v>
                </c:pt>
                <c:pt idx="2">
                  <c:v>3309868</c:v>
                </c:pt>
                <c:pt idx="3">
                  <c:v>6033841</c:v>
                </c:pt>
                <c:pt idx="4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D3-4424-8107-64EF74D10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1705808"/>
        <c:axId val="341724528"/>
        <c:axId val="0"/>
      </c:bar3DChart>
      <c:catAx>
        <c:axId val="3417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24528"/>
        <c:crosses val="autoZero"/>
        <c:auto val="1"/>
        <c:lblAlgn val="ctr"/>
        <c:lblOffset val="100"/>
        <c:noMultiLvlLbl val="0"/>
      </c:catAx>
      <c:valAx>
        <c:axId val="3417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058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6038308580808293"/>
          <c:y val="4.160755881572438E-2"/>
          <c:w val="0.62383782289008349"/>
          <c:h val="0.628306899974773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'6'!$A$5</c:f>
              <c:strCache>
                <c:ptCount val="1"/>
                <c:pt idx="0">
                  <c:v>Cuota de Mercado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'6'!$B$5:$F$5</c:f>
              <c:numCache>
                <c:formatCode>0%</c:formatCode>
                <c:ptCount val="5"/>
                <c:pt idx="0">
                  <c:v>2.1800000000000002</c:v>
                </c:pt>
                <c:pt idx="1">
                  <c:v>2.2999999999999998</c:v>
                </c:pt>
                <c:pt idx="2">
                  <c:v>2.15</c:v>
                </c:pt>
                <c:pt idx="3">
                  <c:v>1.69</c:v>
                </c:pt>
                <c:pt idx="4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B-47F3-9E7B-77FC550E7156}"/>
            </c:ext>
          </c:extLst>
        </c:ser>
        <c:ser>
          <c:idx val="1"/>
          <c:order val="1"/>
          <c:tx>
            <c:strRef>
              <c:f>'6'!$A$8</c:f>
              <c:strCache>
                <c:ptCount val="1"/>
                <c:pt idx="0">
                  <c:v>Ratio Beneficio Bruto sobre Ingresos-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'6'!$B$8:$F$8</c:f>
              <c:numCache>
                <c:formatCode>0%</c:formatCode>
                <c:ptCount val="5"/>
                <c:pt idx="0">
                  <c:v>3.2</c:v>
                </c:pt>
                <c:pt idx="1">
                  <c:v>2.85</c:v>
                </c:pt>
                <c:pt idx="2">
                  <c:v>2.5499999999999998</c:v>
                </c:pt>
                <c:pt idx="3">
                  <c:v>3.43</c:v>
                </c:pt>
                <c:pt idx="4">
                  <c:v>-0.09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B-47F3-9E7B-77FC550E7156}"/>
            </c:ext>
          </c:extLst>
        </c:ser>
        <c:ser>
          <c:idx val="2"/>
          <c:order val="2"/>
          <c:tx>
            <c:strRef>
              <c:f>'6'!$A$10</c:f>
              <c:strCache>
                <c:ptCount val="1"/>
                <c:pt idx="0">
                  <c:v>Rentabilidad sobre Patrimonio Neto -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'6'!$B$10:$F$10</c:f>
              <c:numCache>
                <c:formatCode>0%</c:formatCode>
                <c:ptCount val="5"/>
                <c:pt idx="0">
                  <c:v>1.7</c:v>
                </c:pt>
                <c:pt idx="1">
                  <c:v>1.19</c:v>
                </c:pt>
                <c:pt idx="2">
                  <c:v>1.26</c:v>
                </c:pt>
                <c:pt idx="3">
                  <c:v>1.49</c:v>
                </c:pt>
                <c:pt idx="4">
                  <c:v>-0.78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B-47F3-9E7B-77FC550E7156}"/>
            </c:ext>
          </c:extLst>
        </c:ser>
        <c:ser>
          <c:idx val="3"/>
          <c:order val="3"/>
          <c:tx>
            <c:strRef>
              <c:f>'6'!$A$11</c:f>
              <c:strCache>
                <c:ptCount val="1"/>
                <c:pt idx="0">
                  <c:v>Rendimiento del Activo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'6'!$B$3:$F$3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'6'!$B$11:$F$11</c:f>
              <c:numCache>
                <c:formatCode>0%</c:formatCode>
                <c:ptCount val="5"/>
                <c:pt idx="0">
                  <c:v>1.91</c:v>
                </c:pt>
                <c:pt idx="1">
                  <c:v>1.46</c:v>
                </c:pt>
                <c:pt idx="2">
                  <c:v>1.43</c:v>
                </c:pt>
                <c:pt idx="3">
                  <c:v>1.87</c:v>
                </c:pt>
                <c:pt idx="4">
                  <c:v>-7.0000000000000007E-2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8B-47F3-9E7B-77FC550E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2832224"/>
        <c:axId val="322829728"/>
        <c:axId val="0"/>
      </c:bar3DChart>
      <c:catAx>
        <c:axId val="32283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829728"/>
        <c:crosses val="autoZero"/>
        <c:auto val="1"/>
        <c:lblAlgn val="ctr"/>
        <c:lblOffset val="100"/>
        <c:noMultiLvlLbl val="0"/>
      </c:catAx>
      <c:valAx>
        <c:axId val="3228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832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VENDIDAS</a:t>
            </a:r>
          </a:p>
          <a:p>
            <a:pPr>
              <a:defRPr/>
            </a:pPr>
            <a:r>
              <a:rPr lang="en-US"/>
              <a:t>             2023 - 2028       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'7'!$A$4</c:f>
              <c:strCache>
                <c:ptCount val="1"/>
                <c:pt idx="0">
                  <c:v>Unidades Vendidas         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'7'!$B$4:$G$4</c:f>
              <c:numCache>
                <c:formatCode>#,##0</c:formatCode>
                <c:ptCount val="6"/>
                <c:pt idx="0">
                  <c:v>6641121</c:v>
                </c:pt>
                <c:pt idx="1">
                  <c:v>6841045</c:v>
                </c:pt>
                <c:pt idx="2">
                  <c:v>8078565</c:v>
                </c:pt>
                <c:pt idx="3">
                  <c:v>8686200</c:v>
                </c:pt>
                <c:pt idx="4">
                  <c:v>10146898</c:v>
                </c:pt>
                <c:pt idx="5">
                  <c:v>10555331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6-4A49-B462-D7C2B4A5A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610031"/>
        <c:axId val="1655615855"/>
      </c:lineChart>
      <c:catAx>
        <c:axId val="165561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15855"/>
        <c:crosses val="autoZero"/>
        <c:auto val="1"/>
        <c:lblAlgn val="ctr"/>
        <c:lblOffset val="100"/>
        <c:noMultiLvlLbl val="0"/>
      </c:catAx>
      <c:valAx>
        <c:axId val="165561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1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VENDIDAS Y CRECIMIENTO PORCENTUAL</a:t>
            </a:r>
          </a:p>
          <a:p>
            <a:pPr>
              <a:defRPr/>
            </a:pPr>
            <a:r>
              <a:rPr lang="en-US"/>
              <a:t>2023 - 2028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'7'!$A$71</c:f>
              <c:strCache>
                <c:ptCount val="1"/>
                <c:pt idx="0">
                  <c:v>Unidades Vendidas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'7'!$B$70:$G$70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'7'!$B$71:$G$71</c:f>
              <c:numCache>
                <c:formatCode>_-* #,##0_-;\-* #,##0_-;_-* "-"??_-;_-@_-</c:formatCode>
                <c:ptCount val="6"/>
                <c:pt idx="0">
                  <c:v>6641121</c:v>
                </c:pt>
                <c:pt idx="1">
                  <c:v>6841045</c:v>
                </c:pt>
                <c:pt idx="2">
                  <c:v>8078565</c:v>
                </c:pt>
                <c:pt idx="3">
                  <c:v>8686200</c:v>
                </c:pt>
                <c:pt idx="4">
                  <c:v>10146898</c:v>
                </c:pt>
                <c:pt idx="5">
                  <c:v>10555331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0-4742-B8BA-FEE01DFD1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652463"/>
        <c:axId val="1655656623"/>
      </c:barChart>
      <c:lineChart>
        <c:grouping val="standard"/>
        <c:varyColors val="0"/>
        <c:ser>
          <c:idx val="1"/>
          <c:order val="1"/>
          <c:tx>
            <c:strRef>
              <c:f>'7'!$A$72</c:f>
              <c:strCache>
                <c:ptCount val="1"/>
                <c:pt idx="0">
                  <c:v>Porcentaje de Crecimiento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'7'!$B$70:$G$70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'7'!$B$72:$G$72</c:f>
              <c:numCache>
                <c:formatCode>0.0%</c:formatCode>
                <c:ptCount val="6"/>
                <c:pt idx="1">
                  <c:v>2.9224190163929634E-2</c:v>
                </c:pt>
                <c:pt idx="2">
                  <c:v>0.15318562145628586</c:v>
                </c:pt>
                <c:pt idx="3">
                  <c:v>6.9954065068729712E-2</c:v>
                </c:pt>
                <c:pt idx="4">
                  <c:v>0.14395512796127446</c:v>
                </c:pt>
                <c:pt idx="5">
                  <c:v>3.869447580563793E-2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0-4742-B8BA-FEE01DFD1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649551"/>
        <c:axId val="1655649135"/>
      </c:lineChart>
      <c:valAx>
        <c:axId val="16556491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49551"/>
        <c:crosses val="max"/>
        <c:crossBetween val="between"/>
      </c:valAx>
      <c:catAx>
        <c:axId val="1655649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5649135"/>
        <c:crosses val="autoZero"/>
        <c:auto val="1"/>
        <c:lblAlgn val="ctr"/>
        <c:lblOffset val="100"/>
        <c:noMultiLvlLbl val="0"/>
      </c:catAx>
      <c:valAx>
        <c:axId val="1655656623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52463"/>
        <c:crosses val="autoZero"/>
        <c:crossBetween val="between"/>
      </c:valAx>
      <c:catAx>
        <c:axId val="1655652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565662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9273371032378"/>
          <c:y val="4.6515902311943566E-2"/>
          <c:w val="0.72237688512066367"/>
          <c:h val="0.630911798257501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'7'!$A$4</c:f>
              <c:strCache>
                <c:ptCount val="1"/>
                <c:pt idx="0">
                  <c:v>Unidades Vendidas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'7'!$B$4:$G$4</c:f>
              <c:numCache>
                <c:formatCode>#,##0</c:formatCode>
                <c:ptCount val="6"/>
                <c:pt idx="0">
                  <c:v>6641121</c:v>
                </c:pt>
                <c:pt idx="1">
                  <c:v>6841045</c:v>
                </c:pt>
                <c:pt idx="2">
                  <c:v>8078565</c:v>
                </c:pt>
                <c:pt idx="3">
                  <c:v>8686200</c:v>
                </c:pt>
                <c:pt idx="4">
                  <c:v>10146898</c:v>
                </c:pt>
                <c:pt idx="5">
                  <c:v>10555331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7-4448-84FC-54C2D1544965}"/>
            </c:ext>
          </c:extLst>
        </c:ser>
        <c:ser>
          <c:idx val="1"/>
          <c:order val="1"/>
          <c:tx>
            <c:strRef>
              <c:f>'7'!$A$6</c:f>
              <c:strCache>
                <c:ptCount val="1"/>
                <c:pt idx="0">
                  <c:v>Ingresos             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'7'!$B$6:$G$6</c:f>
              <c:numCache>
                <c:formatCode>#,##0</c:formatCode>
                <c:ptCount val="6"/>
                <c:pt idx="0">
                  <c:v>7976033</c:v>
                </c:pt>
                <c:pt idx="1">
                  <c:v>10787901</c:v>
                </c:pt>
                <c:pt idx="2">
                  <c:v>16607629</c:v>
                </c:pt>
                <c:pt idx="3">
                  <c:v>19958018</c:v>
                </c:pt>
                <c:pt idx="4">
                  <c:v>19829118</c:v>
                </c:pt>
                <c:pt idx="5">
                  <c:v>21517990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7-4448-84FC-54C2D1544965}"/>
            </c:ext>
          </c:extLst>
        </c:ser>
        <c:ser>
          <c:idx val="2"/>
          <c:order val="2"/>
          <c:tx>
            <c:strRef>
              <c:f>'7'!$A$7</c:f>
              <c:strCache>
                <c:ptCount val="1"/>
                <c:pt idx="0">
                  <c:v>Resultado Bruto     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'7'!$B$7:$G$7</c:f>
              <c:numCache>
                <c:formatCode>#,##0</c:formatCode>
                <c:ptCount val="6"/>
                <c:pt idx="0">
                  <c:v>847700</c:v>
                </c:pt>
                <c:pt idx="1">
                  <c:v>3100303</c:v>
                </c:pt>
                <c:pt idx="2">
                  <c:v>3422755</c:v>
                </c:pt>
                <c:pt idx="3">
                  <c:v>4903309</c:v>
                </c:pt>
                <c:pt idx="4">
                  <c:v>2403283</c:v>
                </c:pt>
                <c:pt idx="5">
                  <c:v>-188802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7-4448-84FC-54C2D1544965}"/>
            </c:ext>
          </c:extLst>
        </c:ser>
        <c:ser>
          <c:idx val="3"/>
          <c:order val="3"/>
          <c:tx>
            <c:strRef>
              <c:f>'7'!$A$9</c:f>
              <c:strCache>
                <c:ptCount val="1"/>
                <c:pt idx="0">
                  <c:v>Resultado Neto      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'7'!$B$9:$G$9</c:f>
              <c:numCache>
                <c:formatCode>#,##0</c:formatCode>
                <c:ptCount val="6"/>
                <c:pt idx="0">
                  <c:v>184751</c:v>
                </c:pt>
                <c:pt idx="1">
                  <c:v>2217466</c:v>
                </c:pt>
                <c:pt idx="2">
                  <c:v>2182566</c:v>
                </c:pt>
                <c:pt idx="3">
                  <c:v>3699908</c:v>
                </c:pt>
                <c:pt idx="4">
                  <c:v>1244268</c:v>
                </c:pt>
                <c:pt idx="5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7-4448-84FC-54C2D1544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757712"/>
        <c:axId val="197753552"/>
        <c:axId val="0"/>
      </c:bar3DChart>
      <c:catAx>
        <c:axId val="19775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53552"/>
        <c:crosses val="autoZero"/>
        <c:auto val="1"/>
        <c:lblAlgn val="ctr"/>
        <c:lblOffset val="100"/>
        <c:noMultiLvlLbl val="0"/>
      </c:catAx>
      <c:valAx>
        <c:axId val="1977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57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4768793557618383"/>
          <c:y val="6.8699014614089934E-2"/>
          <c:w val="0.61705895147079071"/>
          <c:h val="0.5902284573583231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'7'!$A$8</c:f>
              <c:strCache>
                <c:ptCount val="1"/>
                <c:pt idx="0">
                  <c:v>Ratio Beneficio Bruto sobre Ingresos-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'7'!$B$8:$G$8</c:f>
              <c:numCache>
                <c:formatCode>0%</c:formatCode>
                <c:ptCount val="6"/>
                <c:pt idx="0">
                  <c:v>1.06</c:v>
                </c:pt>
                <c:pt idx="1">
                  <c:v>2.87</c:v>
                </c:pt>
                <c:pt idx="2">
                  <c:v>2.06</c:v>
                </c:pt>
                <c:pt idx="3">
                  <c:v>2.46</c:v>
                </c:pt>
                <c:pt idx="4">
                  <c:v>1.21</c:v>
                </c:pt>
                <c:pt idx="5">
                  <c:v>-0.09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A-4B45-B2D7-B68AD6122EC7}"/>
            </c:ext>
          </c:extLst>
        </c:ser>
        <c:ser>
          <c:idx val="1"/>
          <c:order val="1"/>
          <c:tx>
            <c:strRef>
              <c:f>'7'!$A$10</c:f>
              <c:strCache>
                <c:ptCount val="1"/>
                <c:pt idx="0">
                  <c:v>Rentabilidad sobre Patrimonio Neto 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'7'!$B$10:$G$10</c:f>
              <c:numCache>
                <c:formatCode>0%</c:formatCode>
                <c:ptCount val="6"/>
                <c:pt idx="0">
                  <c:v>0.01</c:v>
                </c:pt>
                <c:pt idx="1">
                  <c:v>0.1</c:v>
                </c:pt>
                <c:pt idx="2">
                  <c:v>9.5000000000000001E-2</c:v>
                </c:pt>
                <c:pt idx="3">
                  <c:v>0.13600000000000001</c:v>
                </c:pt>
                <c:pt idx="4">
                  <c:v>4.4999999999999998E-2</c:v>
                </c:pt>
                <c:pt idx="5">
                  <c:v>-7.8E-2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A-4B45-B2D7-B68AD6122EC7}"/>
            </c:ext>
          </c:extLst>
        </c:ser>
        <c:ser>
          <c:idx val="2"/>
          <c:order val="2"/>
          <c:tx>
            <c:strRef>
              <c:f>'7'!$A$10</c:f>
              <c:strCache>
                <c:ptCount val="1"/>
                <c:pt idx="0">
                  <c:v>Rentabilidad sobre Patrimonio Neto -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'7'!$B$10:$G$10</c:f>
              <c:numCache>
                <c:formatCode>0%</c:formatCode>
                <c:ptCount val="6"/>
                <c:pt idx="0">
                  <c:v>0.01</c:v>
                </c:pt>
                <c:pt idx="1">
                  <c:v>0.1</c:v>
                </c:pt>
                <c:pt idx="2">
                  <c:v>9.5000000000000001E-2</c:v>
                </c:pt>
                <c:pt idx="3">
                  <c:v>0.13600000000000001</c:v>
                </c:pt>
                <c:pt idx="4">
                  <c:v>4.4999999999999998E-2</c:v>
                </c:pt>
                <c:pt idx="5">
                  <c:v>-7.8E-2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6A-4B45-B2D7-B68AD6122EC7}"/>
            </c:ext>
          </c:extLst>
        </c:ser>
        <c:ser>
          <c:idx val="3"/>
          <c:order val="3"/>
          <c:tx>
            <c:strRef>
              <c:f>'7'!$A$11</c:f>
              <c:strCache>
                <c:ptCount val="1"/>
                <c:pt idx="0">
                  <c:v>Rendimiento del Activo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'7'!$B$11:$G$11</c:f>
              <c:numCache>
                <c:formatCode>0%</c:formatCode>
                <c:ptCount val="6"/>
                <c:pt idx="0">
                  <c:v>4.4999999999999998E-2</c:v>
                </c:pt>
                <c:pt idx="1">
                  <c:v>0.126</c:v>
                </c:pt>
                <c:pt idx="2">
                  <c:v>0.11899999999999999</c:v>
                </c:pt>
                <c:pt idx="3">
                  <c:v>0.16200000000000001</c:v>
                </c:pt>
                <c:pt idx="4">
                  <c:v>8.3000000000000004E-2</c:v>
                </c:pt>
                <c:pt idx="5">
                  <c:v>-7.0000000000000001E-3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6A-4B45-B2D7-B68AD6122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1737840"/>
        <c:axId val="341734928"/>
        <c:axId val="0"/>
      </c:bar3DChart>
      <c:catAx>
        <c:axId val="34173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34928"/>
        <c:crosses val="autoZero"/>
        <c:auto val="1"/>
        <c:lblAlgn val="ctr"/>
        <c:lblOffset val="100"/>
        <c:noMultiLvlLbl val="0"/>
      </c:catAx>
      <c:valAx>
        <c:axId val="3417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37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Cuota de Mercado en % 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'7'!$A$5</c:f>
              <c:strCache>
                <c:ptCount val="1"/>
                <c:pt idx="0">
                  <c:v>Participacion de Mercado  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'7'!$B$5:$G$5</c:f>
              <c:numCache>
                <c:formatCode>0%</c:formatCode>
                <c:ptCount val="6"/>
                <c:pt idx="0">
                  <c:v>0.2</c:v>
                </c:pt>
                <c:pt idx="1">
                  <c:v>0.187</c:v>
                </c:pt>
                <c:pt idx="2">
                  <c:v>0.17</c:v>
                </c:pt>
                <c:pt idx="3">
                  <c:v>0.155</c:v>
                </c:pt>
                <c:pt idx="4">
                  <c:v>0.16500000000000001</c:v>
                </c:pt>
                <c:pt idx="5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2-4752-8BFC-CFA2F6F6C9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5706672"/>
        <c:axId val="505704592"/>
      </c:lineChart>
      <c:catAx>
        <c:axId val="50570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04592"/>
        <c:crosses val="autoZero"/>
        <c:auto val="1"/>
        <c:lblAlgn val="ctr"/>
        <c:lblOffset val="100"/>
        <c:noMultiLvlLbl val="0"/>
      </c:catAx>
      <c:valAx>
        <c:axId val="505704592"/>
        <c:scaling>
          <c:orientation val="minMax"/>
          <c:min val="0.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0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'7'!$A$16</c:f>
              <c:strCache>
                <c:ptCount val="1"/>
                <c:pt idx="0">
                  <c:v>Valor de Marca - escala 1 a 100-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'7'!$B$16:$G$16</c:f>
              <c:numCache>
                <c:formatCode>#,##0</c:formatCode>
                <c:ptCount val="6"/>
                <c:pt idx="0">
                  <c:v>35</c:v>
                </c:pt>
                <c:pt idx="1">
                  <c:v>28</c:v>
                </c:pt>
                <c:pt idx="2">
                  <c:v>49</c:v>
                </c:pt>
                <c:pt idx="3">
                  <c:v>36</c:v>
                </c:pt>
                <c:pt idx="4">
                  <c:v>30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A-4A9C-8983-379B6B21CA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5764080"/>
        <c:axId val="505762000"/>
      </c:lineChart>
      <c:catAx>
        <c:axId val="50576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62000"/>
        <c:crosses val="autoZero"/>
        <c:auto val="1"/>
        <c:lblAlgn val="ctr"/>
        <c:lblOffset val="100"/>
        <c:noMultiLvlLbl val="0"/>
      </c:catAx>
      <c:valAx>
        <c:axId val="5057620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6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'7'!$A$17</c:f>
              <c:strCache>
                <c:ptCount val="1"/>
                <c:pt idx="0">
                  <c:v>Valor de Producto - escala 1 a 10-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'7'!$B$17:$G$17</c:f>
              <c:numCache>
                <c:formatCode>#,##0</c:formatCode>
                <c:ptCount val="6"/>
                <c:pt idx="0">
                  <c:v>7.4</c:v>
                </c:pt>
                <c:pt idx="1">
                  <c:v>7.4</c:v>
                </c:pt>
                <c:pt idx="2">
                  <c:v>7.6</c:v>
                </c:pt>
                <c:pt idx="3">
                  <c:v>7.8</c:v>
                </c:pt>
                <c:pt idx="4">
                  <c:v>7.9</c:v>
                </c:pt>
                <c:pt idx="5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0-4AE9-89BC-6C56FC1000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8981248"/>
        <c:axId val="348975840"/>
        <c:axId val="0"/>
      </c:bar3DChart>
      <c:catAx>
        <c:axId val="34898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75840"/>
        <c:crosses val="autoZero"/>
        <c:auto val="1"/>
        <c:lblAlgn val="ctr"/>
        <c:lblOffset val="100"/>
        <c:noMultiLvlLbl val="0"/>
      </c:catAx>
      <c:valAx>
        <c:axId val="3489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8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'7'!$A$13</c:f>
              <c:strCache>
                <c:ptCount val="1"/>
                <c:pt idx="0">
                  <c:v>Capacidad Fabricacion Total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'7'!$B$13:$G$13</c:f>
              <c:numCache>
                <c:formatCode>#,##0</c:formatCode>
                <c:ptCount val="6"/>
                <c:pt idx="0">
                  <c:v>7334850</c:v>
                </c:pt>
                <c:pt idx="1">
                  <c:v>7471950</c:v>
                </c:pt>
                <c:pt idx="2">
                  <c:v>10145400</c:v>
                </c:pt>
                <c:pt idx="3">
                  <c:v>10328200</c:v>
                </c:pt>
                <c:pt idx="4">
                  <c:v>10511000</c:v>
                </c:pt>
                <c:pt idx="5">
                  <c:v>10785200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D-4811-B0C1-22367B3552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5824400"/>
        <c:axId val="505815664"/>
      </c:lineChart>
      <c:catAx>
        <c:axId val="50582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815664"/>
        <c:crosses val="autoZero"/>
        <c:auto val="1"/>
        <c:lblAlgn val="ctr"/>
        <c:lblOffset val="100"/>
        <c:noMultiLvlLbl val="0"/>
      </c:catAx>
      <c:valAx>
        <c:axId val="505815664"/>
        <c:scaling>
          <c:orientation val="minMax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82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Ocupacion Fabricas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'7'!$A$14</c:f>
              <c:strCache>
                <c:ptCount val="1"/>
                <c:pt idx="0">
                  <c:v>Tasa Ocupacion Fabricas - 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'7'!$B$14:$G$14</c:f>
              <c:numCache>
                <c:formatCode>0.00%</c:formatCode>
                <c:ptCount val="6"/>
                <c:pt idx="0">
                  <c:v>0.88700000000000001</c:v>
                </c:pt>
                <c:pt idx="1">
                  <c:v>0.96299999999999997</c:v>
                </c:pt>
                <c:pt idx="2">
                  <c:v>0.82099999999999995</c:v>
                </c:pt>
                <c:pt idx="3">
                  <c:v>0.86599999999999999</c:v>
                </c:pt>
                <c:pt idx="4">
                  <c:v>0.97699999999999998</c:v>
                </c:pt>
                <c:pt idx="5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F2-4728-85FD-59DB00BA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597551"/>
        <c:axId val="1655638319"/>
      </c:lineChart>
      <c:catAx>
        <c:axId val="165559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38319"/>
        <c:crosses val="autoZero"/>
        <c:auto val="1"/>
        <c:lblAlgn val="ctr"/>
        <c:lblOffset val="100"/>
        <c:noMultiLvlLbl val="0"/>
      </c:catAx>
      <c:valAx>
        <c:axId val="16556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59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Inventario sobre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'7'!$A$15</c:f>
              <c:strCache>
                <c:ptCount val="1"/>
                <c:pt idx="0">
                  <c:v>Unidades Inventario sobre Ventas 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'7'!$B$15:$G$15</c:f>
              <c:numCache>
                <c:formatCode>0.00%</c:formatCode>
                <c:ptCount val="6"/>
                <c:pt idx="0">
                  <c:v>2.1999999999999999E-2</c:v>
                </c:pt>
                <c:pt idx="1">
                  <c:v>7.2999999999999995E-2</c:v>
                </c:pt>
                <c:pt idx="2">
                  <c:v>9.2999999999999999E-2</c:v>
                </c:pt>
                <c:pt idx="3">
                  <c:v>0.11599999999999999</c:v>
                </c:pt>
                <c:pt idx="4">
                  <c:v>0.11100000000000002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C-4EA9-BE49-78B607B9D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606703"/>
        <c:axId val="1655607951"/>
      </c:barChart>
      <c:catAx>
        <c:axId val="165560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07951"/>
        <c:crosses val="autoZero"/>
        <c:auto val="1"/>
        <c:lblAlgn val="ctr"/>
        <c:lblOffset val="100"/>
        <c:noMultiLvlLbl val="0"/>
      </c:catAx>
      <c:valAx>
        <c:axId val="16556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560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'8'!$B$4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'8'!$C$4:$H$4</c:f>
              <c:numCache>
                <c:formatCode>General</c:formatCode>
                <c:ptCount val="6"/>
                <c:pt idx="0">
                  <c:v>12</c:v>
                </c:pt>
                <c:pt idx="1">
                  <c:v>16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0-4669-8CE1-9B5E76E93082}"/>
            </c:ext>
          </c:extLst>
        </c:ser>
        <c:ser>
          <c:idx val="1"/>
          <c:order val="1"/>
          <c:tx>
            <c:strRef>
              <c:f>'8'!$B$5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'8'!$C$5:$H$5</c:f>
              <c:numCache>
                <c:formatCode>General</c:formatCode>
                <c:ptCount val="6"/>
                <c:pt idx="0">
                  <c:v>18</c:v>
                </c:pt>
                <c:pt idx="1">
                  <c:v>24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0-4669-8CE1-9B5E76E93082}"/>
            </c:ext>
          </c:extLst>
        </c:ser>
        <c:ser>
          <c:idx val="2"/>
          <c:order val="2"/>
          <c:tx>
            <c:strRef>
              <c:f>'8'!$B$6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'8'!$C$6:$H$6</c:f>
              <c:numCache>
                <c:formatCode>General</c:formatCode>
                <c:ptCount val="6"/>
                <c:pt idx="0">
                  <c:v>22</c:v>
                </c:pt>
                <c:pt idx="1">
                  <c:v>30</c:v>
                </c:pt>
                <c:pt idx="2">
                  <c:v>35</c:v>
                </c:pt>
                <c:pt idx="3">
                  <c:v>35</c:v>
                </c:pt>
                <c:pt idx="4">
                  <c:v>30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E0-4669-8CE1-9B5E76E930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5203520"/>
        <c:axId val="1675206848"/>
      </c:barChart>
      <c:catAx>
        <c:axId val="167520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5206848"/>
        <c:crosses val="autoZero"/>
        <c:auto val="1"/>
        <c:lblAlgn val="ctr"/>
        <c:lblOffset val="100"/>
        <c:noMultiLvlLbl val="0"/>
      </c:catAx>
      <c:valAx>
        <c:axId val="16752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520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'8'!$B$7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'8'!$C$7:$H$7</c:f>
              <c:numCache>
                <c:formatCode>General</c:formatCode>
                <c:ptCount val="6"/>
                <c:pt idx="0">
                  <c:v>11</c:v>
                </c:pt>
                <c:pt idx="1">
                  <c:v>16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0-482F-93F0-09EEEB87BDA2}"/>
            </c:ext>
          </c:extLst>
        </c:ser>
        <c:ser>
          <c:idx val="1"/>
          <c:order val="1"/>
          <c:tx>
            <c:strRef>
              <c:f>'8'!$B$8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'8'!$C$8:$H$8</c:f>
              <c:numCache>
                <c:formatCode>General</c:formatCode>
                <c:ptCount val="6"/>
                <c:pt idx="0">
                  <c:v>17</c:v>
                </c:pt>
                <c:pt idx="1">
                  <c:v>23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0-482F-93F0-09EEEB87BDA2}"/>
            </c:ext>
          </c:extLst>
        </c:ser>
        <c:ser>
          <c:idx val="2"/>
          <c:order val="2"/>
          <c:tx>
            <c:strRef>
              <c:f>'8'!$B$9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'8'!$C$9:$H$9</c:f>
              <c:numCache>
                <c:formatCode>General</c:formatCode>
                <c:ptCount val="6"/>
                <c:pt idx="0">
                  <c:v>23</c:v>
                </c:pt>
                <c:pt idx="1">
                  <c:v>31</c:v>
                </c:pt>
                <c:pt idx="2">
                  <c:v>36</c:v>
                </c:pt>
                <c:pt idx="3">
                  <c:v>36</c:v>
                </c:pt>
                <c:pt idx="4">
                  <c:v>3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0-482F-93F0-09EEEB87B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1860224"/>
        <c:axId val="331866048"/>
      </c:barChart>
      <c:catAx>
        <c:axId val="331860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1866048"/>
        <c:crosses val="autoZero"/>
        <c:auto val="1"/>
        <c:lblAlgn val="ctr"/>
        <c:lblOffset val="100"/>
        <c:noMultiLvlLbl val="0"/>
      </c:catAx>
      <c:valAx>
        <c:axId val="3318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186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'8'!$B$10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'8'!$C$10:$H$10</c:f>
              <c:numCache>
                <c:formatCode>General</c:formatCode>
                <c:ptCount val="6"/>
                <c:pt idx="0">
                  <c:v>13</c:v>
                </c:pt>
                <c:pt idx="1">
                  <c:v>18</c:v>
                </c:pt>
                <c:pt idx="2">
                  <c:v>25</c:v>
                </c:pt>
                <c:pt idx="3">
                  <c:v>25</c:v>
                </c:pt>
                <c:pt idx="4">
                  <c:v>23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C-4694-B66D-F3FFD7EC8F6C}"/>
            </c:ext>
          </c:extLst>
        </c:ser>
        <c:ser>
          <c:idx val="1"/>
          <c:order val="1"/>
          <c:tx>
            <c:strRef>
              <c:f>'8'!$B$11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'8'!$C$11:$H$11</c:f>
              <c:numCache>
                <c:formatCode>General</c:formatCode>
                <c:ptCount val="6"/>
                <c:pt idx="0">
                  <c:v>19</c:v>
                </c:pt>
                <c:pt idx="1">
                  <c:v>26</c:v>
                </c:pt>
                <c:pt idx="2">
                  <c:v>30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C-4694-B66D-F3FFD7EC8F6C}"/>
            </c:ext>
          </c:extLst>
        </c:ser>
        <c:ser>
          <c:idx val="2"/>
          <c:order val="2"/>
          <c:tx>
            <c:strRef>
              <c:f>'8'!$B$12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'8'!$C$12:$H$12</c:f>
              <c:numCache>
                <c:formatCode>General</c:formatCode>
                <c:ptCount val="6"/>
                <c:pt idx="0">
                  <c:v>25</c:v>
                </c:pt>
                <c:pt idx="1">
                  <c:v>34</c:v>
                </c:pt>
                <c:pt idx="2">
                  <c:v>38</c:v>
                </c:pt>
                <c:pt idx="3">
                  <c:v>38</c:v>
                </c:pt>
                <c:pt idx="4">
                  <c:v>32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C-4694-B66D-F3FFD7EC8F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4585296"/>
        <c:axId val="1674567824"/>
      </c:barChart>
      <c:catAx>
        <c:axId val="167458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4567824"/>
        <c:crosses val="autoZero"/>
        <c:auto val="1"/>
        <c:lblAlgn val="ctr"/>
        <c:lblOffset val="100"/>
        <c:noMultiLvlLbl val="0"/>
      </c:catAx>
      <c:valAx>
        <c:axId val="167456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45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Italia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'8'!$B$13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'8'!$C$13:$H$13</c:f>
              <c:numCache>
                <c:formatCode>General</c:formatCode>
                <c:ptCount val="6"/>
                <c:pt idx="0">
                  <c:v>0</c:v>
                </c:pt>
                <c:pt idx="1">
                  <c:v>16</c:v>
                </c:pt>
                <c:pt idx="2">
                  <c:v>24</c:v>
                </c:pt>
                <c:pt idx="3">
                  <c:v>3</c:v>
                </c:pt>
                <c:pt idx="4">
                  <c:v>24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802-ACEA-BE87F25BA307}"/>
            </c:ext>
          </c:extLst>
        </c:ser>
        <c:ser>
          <c:idx val="1"/>
          <c:order val="1"/>
          <c:tx>
            <c:strRef>
              <c:f>'8'!$B$14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'8'!$C$14:$H$14</c:f>
              <c:numCache>
                <c:formatCode>General</c:formatCode>
                <c:ptCount val="6"/>
                <c:pt idx="0">
                  <c:v>0</c:v>
                </c:pt>
                <c:pt idx="1">
                  <c:v>24</c:v>
                </c:pt>
                <c:pt idx="2">
                  <c:v>36</c:v>
                </c:pt>
                <c:pt idx="3">
                  <c:v>40</c:v>
                </c:pt>
                <c:pt idx="4">
                  <c:v>30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3-4802-ACEA-BE87F25BA307}"/>
            </c:ext>
          </c:extLst>
        </c:ser>
        <c:ser>
          <c:idx val="2"/>
          <c:order val="2"/>
          <c:tx>
            <c:strRef>
              <c:f>'8'!$B$15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'8'!$C$15:$H$15</c:f>
              <c:numCache>
                <c:formatCode>General</c:formatCode>
                <c:ptCount val="6"/>
                <c:pt idx="0">
                  <c:v>0</c:v>
                </c:pt>
                <c:pt idx="1">
                  <c:v>30</c:v>
                </c:pt>
                <c:pt idx="2">
                  <c:v>45</c:v>
                </c:pt>
                <c:pt idx="3">
                  <c:v>56</c:v>
                </c:pt>
                <c:pt idx="4">
                  <c:v>34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3-4802-ACEA-BE87F25BA3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7873408"/>
        <c:axId val="317873824"/>
      </c:barChart>
      <c:catAx>
        <c:axId val="31787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17873824"/>
        <c:crosses val="autoZero"/>
        <c:auto val="1"/>
        <c:lblAlgn val="ctr"/>
        <c:lblOffset val="100"/>
        <c:noMultiLvlLbl val="0"/>
      </c:catAx>
      <c:valAx>
        <c:axId val="3178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178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Centro Europa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'8'!$B$16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B-4EC6-B8F9-091BA87FF2A8}"/>
            </c:ext>
          </c:extLst>
        </c:ser>
        <c:ser>
          <c:idx val="1"/>
          <c:order val="1"/>
          <c:tx>
            <c:strRef>
              <c:f>'8'!$B$17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B-4EC6-B8F9-091BA87FF2A8}"/>
            </c:ext>
          </c:extLst>
        </c:ser>
        <c:ser>
          <c:idx val="2"/>
          <c:order val="2"/>
          <c:tx>
            <c:strRef>
              <c:f>'8'!$B$18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'8'!$C$18:$H$18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FB-4EC6-B8F9-091BA87FF2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4397776"/>
        <c:axId val="2004373648"/>
      </c:barChart>
      <c:catAx>
        <c:axId val="200439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4373648"/>
        <c:crosses val="autoZero"/>
        <c:auto val="1"/>
        <c:lblAlgn val="ctr"/>
        <c:lblOffset val="100"/>
        <c:noMultiLvlLbl val="0"/>
      </c:catAx>
      <c:valAx>
        <c:axId val="20043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43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Polonia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'8'!$B$19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'8'!$C$19:$H$19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F-40E8-ACAD-22A901BE04B6}"/>
            </c:ext>
          </c:extLst>
        </c:ser>
        <c:ser>
          <c:idx val="1"/>
          <c:order val="1"/>
          <c:tx>
            <c:strRef>
              <c:f>'8'!$B$20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'8'!$C$20:$H$20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32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F-40E8-ACAD-22A901BE04B6}"/>
            </c:ext>
          </c:extLst>
        </c:ser>
        <c:ser>
          <c:idx val="2"/>
          <c:order val="2"/>
          <c:tx>
            <c:strRef>
              <c:f>'8'!$B$21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'8'!$C$21:$H$21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38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F-40E8-ACAD-22A901BE0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167520"/>
        <c:axId val="206180000"/>
      </c:barChart>
      <c:catAx>
        <c:axId val="2061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6180000"/>
        <c:crosses val="autoZero"/>
        <c:auto val="1"/>
        <c:lblAlgn val="ctr"/>
        <c:lblOffset val="100"/>
        <c:noMultiLvlLbl val="0"/>
      </c:catAx>
      <c:valAx>
        <c:axId val="2061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616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 Drink2Go - Mexico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'8'!$B$22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'8'!$C$22:$H$22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3</c:v>
                </c:pt>
                <c:pt idx="4">
                  <c:v>3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A-4689-B917-BBCABA4DDB6A}"/>
            </c:ext>
          </c:extLst>
        </c:ser>
        <c:ser>
          <c:idx val="1"/>
          <c:order val="1"/>
          <c:tx>
            <c:strRef>
              <c:f>'8'!$B$23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'8'!$C$23:$H$23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4</c:v>
                </c:pt>
                <c:pt idx="4">
                  <c:v>29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A-4689-B917-BBCABA4DDB6A}"/>
            </c:ext>
          </c:extLst>
        </c:ser>
        <c:ser>
          <c:idx val="2"/>
          <c:order val="2"/>
          <c:tx>
            <c:strRef>
              <c:f>'8'!$B$24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'8'!$C$24:$H$24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5</c:v>
                </c:pt>
                <c:pt idx="4">
                  <c:v>5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7A-4689-B917-BBCABA4DDB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1878528"/>
        <c:axId val="331876032"/>
      </c:barChart>
      <c:catAx>
        <c:axId val="3318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1876032"/>
        <c:crosses val="autoZero"/>
        <c:auto val="1"/>
        <c:lblAlgn val="ctr"/>
        <c:lblOffset val="100"/>
        <c:noMultiLvlLbl val="0"/>
      </c:catAx>
      <c:valAx>
        <c:axId val="3318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18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'9'!$B$4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'9'!$C$4:$G$4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20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8-4C75-B139-1E72338D3233}"/>
            </c:ext>
          </c:extLst>
        </c:ser>
        <c:ser>
          <c:idx val="1"/>
          <c:order val="1"/>
          <c:tx>
            <c:strRef>
              <c:f>'9'!$B$5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'9'!$C$5:$G$5</c:f>
              <c:numCache>
                <c:formatCode>General</c:formatCode>
                <c:ptCount val="5"/>
                <c:pt idx="0">
                  <c:v>28</c:v>
                </c:pt>
                <c:pt idx="1">
                  <c:v>26</c:v>
                </c:pt>
                <c:pt idx="2">
                  <c:v>24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8-4C75-B139-1E72338D3233}"/>
            </c:ext>
          </c:extLst>
        </c:ser>
        <c:ser>
          <c:idx val="2"/>
          <c:order val="2"/>
          <c:tx>
            <c:strRef>
              <c:f>'9'!$B$6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'9'!$C$6:$G$6</c:f>
              <c:numCache>
                <c:formatCode>General</c:formatCode>
                <c:ptCount val="5"/>
                <c:pt idx="0">
                  <c:v>31</c:v>
                </c:pt>
                <c:pt idx="1">
                  <c:v>3</c:v>
                </c:pt>
                <c:pt idx="2">
                  <c:v>27</c:v>
                </c:pt>
                <c:pt idx="3">
                  <c:v>32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8-4C75-B139-1E72338D3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1482064"/>
        <c:axId val="641463760"/>
        <c:axId val="0"/>
      </c:bar3DChart>
      <c:catAx>
        <c:axId val="6414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1463760"/>
        <c:crosses val="autoZero"/>
        <c:auto val="1"/>
        <c:lblAlgn val="ctr"/>
        <c:lblOffset val="100"/>
        <c:noMultiLvlLbl val="0"/>
      </c:catAx>
      <c:valAx>
        <c:axId val="6414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148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'9'!$B$7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'9'!$C$7:$G$7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19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4-4F24-8C04-957FDEE8B0D6}"/>
            </c:ext>
          </c:extLst>
        </c:ser>
        <c:ser>
          <c:idx val="1"/>
          <c:order val="1"/>
          <c:tx>
            <c:strRef>
              <c:f>'9'!$B$8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'9'!$C$8:$G$8</c:f>
              <c:numCache>
                <c:formatCode>General</c:formatCode>
                <c:ptCount val="5"/>
                <c:pt idx="0">
                  <c:v>26</c:v>
                </c:pt>
                <c:pt idx="1">
                  <c:v>25</c:v>
                </c:pt>
                <c:pt idx="2">
                  <c:v>23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4-4F24-8C04-957FDEE8B0D6}"/>
            </c:ext>
          </c:extLst>
        </c:ser>
        <c:ser>
          <c:idx val="2"/>
          <c:order val="2"/>
          <c:tx>
            <c:strRef>
              <c:f>'9'!$B$9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'9'!$C$9:$G$9</c:f>
              <c:numCache>
                <c:formatCode>General</c:formatCode>
                <c:ptCount val="5"/>
                <c:pt idx="0">
                  <c:v>31</c:v>
                </c:pt>
                <c:pt idx="1">
                  <c:v>3</c:v>
                </c:pt>
                <c:pt idx="2">
                  <c:v>27</c:v>
                </c:pt>
                <c:pt idx="3">
                  <c:v>34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24-4F24-8C04-957FDEE8B0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5789872"/>
        <c:axId val="505805680"/>
        <c:axId val="0"/>
      </c:bar3DChart>
      <c:catAx>
        <c:axId val="5057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805680"/>
        <c:crosses val="autoZero"/>
        <c:auto val="1"/>
        <c:lblAlgn val="ctr"/>
        <c:lblOffset val="100"/>
        <c:noMultiLvlLbl val="0"/>
      </c:catAx>
      <c:valAx>
        <c:axId val="5058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'9'!$B$10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'9'!$C$10:$G$10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21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9-4792-9076-0B63F7C41FD7}"/>
            </c:ext>
          </c:extLst>
        </c:ser>
        <c:ser>
          <c:idx val="1"/>
          <c:order val="1"/>
          <c:tx>
            <c:strRef>
              <c:f>'9'!$B$11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'9'!$C$11:$G$11</c:f>
              <c:numCache>
                <c:formatCode>General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27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9-4792-9076-0B63F7C41FD7}"/>
            </c:ext>
          </c:extLst>
        </c:ser>
        <c:ser>
          <c:idx val="2"/>
          <c:order val="2"/>
          <c:tx>
            <c:strRef>
              <c:f>'9'!$B$12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'9'!$C$12:$G$12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32</c:v>
                </c:pt>
                <c:pt idx="3">
                  <c:v>33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9-4792-9076-0B63F7C41F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5782800"/>
        <c:axId val="505768240"/>
        <c:axId val="0"/>
      </c:bar3DChart>
      <c:catAx>
        <c:axId val="5057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68240"/>
        <c:crosses val="autoZero"/>
        <c:auto val="1"/>
        <c:lblAlgn val="ctr"/>
        <c:lblOffset val="100"/>
        <c:noMultiLvlLbl val="0"/>
      </c:catAx>
      <c:valAx>
        <c:axId val="5057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Italia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'9'!$B$13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'9'!$C$13:$G$13</c:f>
              <c:numCache>
                <c:formatCode>General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17</c:v>
                </c:pt>
                <c:pt idx="3">
                  <c:v>22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0-4623-A493-2227E09503E4}"/>
            </c:ext>
          </c:extLst>
        </c:ser>
        <c:ser>
          <c:idx val="1"/>
          <c:order val="1"/>
          <c:tx>
            <c:strRef>
              <c:f>'9'!$B$14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'9'!$C$14:$G$14</c:f>
              <c:numCache>
                <c:formatCode>General</c:formatCode>
                <c:ptCount val="5"/>
                <c:pt idx="0">
                  <c:v>29</c:v>
                </c:pt>
                <c:pt idx="1">
                  <c:v>26</c:v>
                </c:pt>
                <c:pt idx="2">
                  <c:v>24</c:v>
                </c:pt>
                <c:pt idx="3">
                  <c:v>27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0-4623-A493-2227E09503E4}"/>
            </c:ext>
          </c:extLst>
        </c:ser>
        <c:ser>
          <c:idx val="2"/>
          <c:order val="2"/>
          <c:tx>
            <c:strRef>
              <c:f>'9'!$B$15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'9'!$C$15:$G$15</c:f>
              <c:numCache>
                <c:formatCode>General</c:formatCode>
                <c:ptCount val="5"/>
                <c:pt idx="0">
                  <c:v>36</c:v>
                </c:pt>
                <c:pt idx="1">
                  <c:v>3</c:v>
                </c:pt>
                <c:pt idx="2">
                  <c:v>27</c:v>
                </c:pt>
                <c:pt idx="3">
                  <c:v>32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0-4623-A493-2227E09503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1473744"/>
        <c:axId val="641472912"/>
        <c:axId val="0"/>
      </c:bar3DChart>
      <c:catAx>
        <c:axId val="6414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1472912"/>
        <c:crosses val="autoZero"/>
        <c:auto val="1"/>
        <c:lblAlgn val="ctr"/>
        <c:lblOffset val="100"/>
        <c:noMultiLvlLbl val="0"/>
      </c:catAx>
      <c:valAx>
        <c:axId val="6414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147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Centro Europa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'9'!$B$16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'9'!$C$16:$G$16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16</c:v>
                </c:pt>
                <c:pt idx="3">
                  <c:v>25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C-469F-85A1-30C7E826BAAA}"/>
            </c:ext>
          </c:extLst>
        </c:ser>
        <c:ser>
          <c:idx val="1"/>
          <c:order val="1"/>
          <c:tx>
            <c:strRef>
              <c:f>'9'!$B$17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'9'!$C$17:$G$17</c:f>
              <c:numCache>
                <c:formatCode>General</c:formatCode>
                <c:ptCount val="5"/>
                <c:pt idx="0">
                  <c:v>3</c:v>
                </c:pt>
                <c:pt idx="1">
                  <c:v>26</c:v>
                </c:pt>
                <c:pt idx="2">
                  <c:v>24</c:v>
                </c:pt>
                <c:pt idx="3">
                  <c:v>30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C-469F-85A1-30C7E826BAAA}"/>
            </c:ext>
          </c:extLst>
        </c:ser>
        <c:ser>
          <c:idx val="2"/>
          <c:order val="2"/>
          <c:tx>
            <c:strRef>
              <c:f>'9'!$B$18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'9'!$C$18:$G$18</c:f>
              <c:numCache>
                <c:formatCode>General</c:formatCode>
                <c:ptCount val="5"/>
                <c:pt idx="0">
                  <c:v>35</c:v>
                </c:pt>
                <c:pt idx="1">
                  <c:v>3</c:v>
                </c:pt>
                <c:pt idx="2">
                  <c:v>27</c:v>
                </c:pt>
                <c:pt idx="3">
                  <c:v>35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DC-469F-85A1-30C7E826BA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1571920"/>
        <c:axId val="641580240"/>
        <c:axId val="0"/>
      </c:bar3DChart>
      <c:catAx>
        <c:axId val="6415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1580240"/>
        <c:crosses val="autoZero"/>
        <c:auto val="1"/>
        <c:lblAlgn val="ctr"/>
        <c:lblOffset val="100"/>
        <c:noMultiLvlLbl val="0"/>
      </c:catAx>
      <c:valAx>
        <c:axId val="6415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15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Polonia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'9'!$B$19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'9'!$C$19:$G$19</c:f>
              <c:numCache>
                <c:formatCode>General</c:formatCode>
                <c:ptCount val="5"/>
                <c:pt idx="0">
                  <c:v>22</c:v>
                </c:pt>
                <c:pt idx="1">
                  <c:v>18</c:v>
                </c:pt>
                <c:pt idx="2">
                  <c:v>16</c:v>
                </c:pt>
                <c:pt idx="3">
                  <c:v>25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0-47F6-B2E6-19B932715075}"/>
            </c:ext>
          </c:extLst>
        </c:ser>
        <c:ser>
          <c:idx val="1"/>
          <c:order val="1"/>
          <c:tx>
            <c:strRef>
              <c:f>'9'!$B$20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'9'!$C$20:$G$20</c:f>
              <c:numCache>
                <c:formatCode>General</c:formatCode>
                <c:ptCount val="5"/>
                <c:pt idx="0">
                  <c:v>31</c:v>
                </c:pt>
                <c:pt idx="1">
                  <c:v>27</c:v>
                </c:pt>
                <c:pt idx="2">
                  <c:v>25</c:v>
                </c:pt>
                <c:pt idx="3">
                  <c:v>30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0-47F6-B2E6-19B932715075}"/>
            </c:ext>
          </c:extLst>
        </c:ser>
        <c:ser>
          <c:idx val="2"/>
          <c:order val="2"/>
          <c:tx>
            <c:strRef>
              <c:f>'9'!$B$21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'9'!$C$21:$G$21</c:f>
              <c:numCache>
                <c:formatCode>General</c:formatCode>
                <c:ptCount val="5"/>
                <c:pt idx="0">
                  <c:v>36</c:v>
                </c:pt>
                <c:pt idx="1">
                  <c:v>33</c:v>
                </c:pt>
                <c:pt idx="2">
                  <c:v>3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B0-47F6-B2E6-19B9327150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3386336"/>
        <c:axId val="643371360"/>
        <c:axId val="0"/>
      </c:bar3DChart>
      <c:catAx>
        <c:axId val="6433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71360"/>
        <c:crosses val="autoZero"/>
        <c:auto val="1"/>
        <c:lblAlgn val="ctr"/>
        <c:lblOffset val="100"/>
        <c:noMultiLvlLbl val="0"/>
      </c:catAx>
      <c:valAx>
        <c:axId val="64337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- Mexico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'9'!$B$22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'9'!$C$22:$G$22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16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2-4F58-B6DB-77ECFCC40D5B}"/>
            </c:ext>
          </c:extLst>
        </c:ser>
        <c:ser>
          <c:idx val="1"/>
          <c:order val="1"/>
          <c:tx>
            <c:strRef>
              <c:f>'9'!$B$23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'9'!$C$23:$G$23</c:f>
              <c:numCache>
                <c:formatCode>General</c:formatCode>
                <c:ptCount val="5"/>
                <c:pt idx="0">
                  <c:v>31</c:v>
                </c:pt>
                <c:pt idx="1">
                  <c:v>26</c:v>
                </c:pt>
                <c:pt idx="2">
                  <c:v>24</c:v>
                </c:pt>
                <c:pt idx="3">
                  <c:v>28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2-4F58-B6DB-77ECFCC40D5B}"/>
            </c:ext>
          </c:extLst>
        </c:ser>
        <c:ser>
          <c:idx val="2"/>
          <c:order val="2"/>
          <c:tx>
            <c:strRef>
              <c:f>'9'!$B$24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'9'!$C$3:$G$3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'9'!$C$24:$G$24</c:f>
              <c:numCache>
                <c:formatCode>General</c:formatCode>
                <c:ptCount val="5"/>
                <c:pt idx="0">
                  <c:v>36</c:v>
                </c:pt>
                <c:pt idx="1">
                  <c:v>30</c:v>
                </c:pt>
                <c:pt idx="2">
                  <c:v>27</c:v>
                </c:pt>
                <c:pt idx="3">
                  <c:v>33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2-4F58-B6DB-77ECFCC40D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5785296"/>
        <c:axId val="505784464"/>
        <c:axId val="0"/>
      </c:bar3DChart>
      <c:catAx>
        <c:axId val="50578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84464"/>
        <c:crosses val="autoZero"/>
        <c:auto val="1"/>
        <c:lblAlgn val="ctr"/>
        <c:lblOffset val="100"/>
        <c:noMultiLvlLbl val="0"/>
      </c:catAx>
      <c:valAx>
        <c:axId val="5057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Valor de producto - Escala 1 a 10.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'10'!$A$4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'10'!$B$3:$G$3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'10'!$B$4:$G$4</c:f>
              <c:numCache>
                <c:formatCode>General</c:formatCode>
                <c:ptCount val="6"/>
                <c:pt idx="0">
                  <c:v>8.3000000000000007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9-4EE9-A047-4C95CD7C9418}"/>
            </c:ext>
          </c:extLst>
        </c:ser>
        <c:ser>
          <c:idx val="1"/>
          <c:order val="1"/>
          <c:tx>
            <c:strRef>
              <c:f>'10'!$A$5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'10'!$B$3:$G$3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'10'!$B$5:$G$5</c:f>
              <c:numCache>
                <c:formatCode>General</c:formatCode>
                <c:ptCount val="6"/>
                <c:pt idx="0">
                  <c:v>6.5</c:v>
                </c:pt>
                <c:pt idx="1">
                  <c:v>6.3</c:v>
                </c:pt>
                <c:pt idx="2">
                  <c:v>6.5</c:v>
                </c:pt>
                <c:pt idx="3">
                  <c:v>6.8</c:v>
                </c:pt>
                <c:pt idx="4">
                  <c:v>7.1</c:v>
                </c:pt>
                <c:pt idx="5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9-4EE9-A047-4C95CD7C9418}"/>
            </c:ext>
          </c:extLst>
        </c:ser>
        <c:ser>
          <c:idx val="2"/>
          <c:order val="2"/>
          <c:tx>
            <c:strRef>
              <c:f>'10'!$A$6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'10'!$B$3:$G$3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'10'!$B$6:$G$6</c:f>
              <c:numCache>
                <c:formatCode>General</c:formatCode>
                <c:ptCount val="6"/>
                <c:pt idx="0">
                  <c:v>7.4</c:v>
                </c:pt>
                <c:pt idx="1">
                  <c:v>7.7</c:v>
                </c:pt>
                <c:pt idx="2">
                  <c:v>8</c:v>
                </c:pt>
                <c:pt idx="3">
                  <c:v>8.3000000000000007</c:v>
                </c:pt>
                <c:pt idx="4">
                  <c:v>8.4</c:v>
                </c:pt>
                <c:pt idx="5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9-4EE9-A047-4C95CD7C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5767408"/>
        <c:axId val="505772400"/>
        <c:axId val="0"/>
      </c:bar3DChart>
      <c:catAx>
        <c:axId val="5057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72400"/>
        <c:crosses val="autoZero"/>
        <c:auto val="1"/>
        <c:lblAlgn val="ctr"/>
        <c:lblOffset val="100"/>
        <c:noMultiLvlLbl val="0"/>
      </c:catAx>
      <c:valAx>
        <c:axId val="5057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67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'11'!$B$4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'11'!$C$4:$H$4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D-4829-8BC3-0EF5DFB73A7D}"/>
            </c:ext>
          </c:extLst>
        </c:ser>
        <c:ser>
          <c:idx val="1"/>
          <c:order val="1"/>
          <c:tx>
            <c:strRef>
              <c:f>'11'!$B$5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'11'!$C$5:$H$5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D-4829-8BC3-0EF5DFB73A7D}"/>
            </c:ext>
          </c:extLst>
        </c:ser>
        <c:ser>
          <c:idx val="2"/>
          <c:order val="2"/>
          <c:tx>
            <c:strRef>
              <c:f>'11'!$B$6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'11'!$C$6:$H$6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FD-4829-8BC3-0EF5DFB73A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3415456"/>
        <c:axId val="643398400"/>
        <c:axId val="0"/>
      </c:bar3DChart>
      <c:catAx>
        <c:axId val="6434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98400"/>
        <c:crosses val="autoZero"/>
        <c:auto val="1"/>
        <c:lblAlgn val="ctr"/>
        <c:lblOffset val="100"/>
        <c:noMultiLvlLbl val="0"/>
      </c:catAx>
      <c:valAx>
        <c:axId val="6433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'11'!$B$7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'11'!$C$7:$H$7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4-4193-934C-7858AEC7860E}"/>
            </c:ext>
          </c:extLst>
        </c:ser>
        <c:ser>
          <c:idx val="1"/>
          <c:order val="1"/>
          <c:tx>
            <c:strRef>
              <c:f>'11'!$B$8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'11'!$C$8:$H$8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4-4193-934C-7858AEC7860E}"/>
            </c:ext>
          </c:extLst>
        </c:ser>
        <c:ser>
          <c:idx val="2"/>
          <c:order val="2"/>
          <c:tx>
            <c:strRef>
              <c:f>'11'!$B$9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'11'!$C$9:$H$9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54-4193-934C-7858AEC786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5808592"/>
        <c:axId val="505801936"/>
        <c:axId val="0"/>
      </c:bar3DChart>
      <c:catAx>
        <c:axId val="5058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801936"/>
        <c:crosses val="autoZero"/>
        <c:auto val="1"/>
        <c:lblAlgn val="ctr"/>
        <c:lblOffset val="100"/>
        <c:noMultiLvlLbl val="0"/>
      </c:catAx>
      <c:valAx>
        <c:axId val="5058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8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'11'!$B$10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'11'!$C$10:$H$10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5-4505-985C-9780BC97736A}"/>
            </c:ext>
          </c:extLst>
        </c:ser>
        <c:ser>
          <c:idx val="1"/>
          <c:order val="1"/>
          <c:tx>
            <c:strRef>
              <c:f>'11'!$B$11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'11'!$C$11:$H$11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5-4505-985C-9780BC97736A}"/>
            </c:ext>
          </c:extLst>
        </c:ser>
        <c:ser>
          <c:idx val="2"/>
          <c:order val="2"/>
          <c:tx>
            <c:strRef>
              <c:f>'11'!$B$12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'11'!$C$12:$H$12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5-4505-985C-9780BC9773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7756048"/>
        <c:axId val="197757296"/>
        <c:axId val="0"/>
      </c:bar3DChart>
      <c:catAx>
        <c:axId val="1977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57296"/>
        <c:crosses val="autoZero"/>
        <c:auto val="1"/>
        <c:lblAlgn val="ctr"/>
        <c:lblOffset val="100"/>
        <c:noMultiLvlLbl val="0"/>
      </c:catAx>
      <c:valAx>
        <c:axId val="1977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5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Italia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'11'!$B$13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'11'!$C$13:$H$13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4-4D2F-A35D-C6B2F302793B}"/>
            </c:ext>
          </c:extLst>
        </c:ser>
        <c:ser>
          <c:idx val="1"/>
          <c:order val="1"/>
          <c:tx>
            <c:strRef>
              <c:f>'11'!$B$14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'11'!$C$14:$H$14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4-4D2F-A35D-C6B2F302793B}"/>
            </c:ext>
          </c:extLst>
        </c:ser>
        <c:ser>
          <c:idx val="2"/>
          <c:order val="2"/>
          <c:tx>
            <c:strRef>
              <c:f>'11'!$B$15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'11'!$C$15:$H$15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4-4D2F-A35D-C6B2F30279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1734512"/>
        <c:axId val="341735344"/>
        <c:axId val="0"/>
      </c:bar3DChart>
      <c:catAx>
        <c:axId val="34173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35344"/>
        <c:crosses val="autoZero"/>
        <c:auto val="1"/>
        <c:lblAlgn val="ctr"/>
        <c:lblOffset val="100"/>
        <c:noMultiLvlLbl val="0"/>
      </c:catAx>
      <c:valAx>
        <c:axId val="3417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3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Centro Europa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'11'!$B$16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6-4D80-8CE2-1311EF24F77A}"/>
            </c:ext>
          </c:extLst>
        </c:ser>
        <c:ser>
          <c:idx val="1"/>
          <c:order val="1"/>
          <c:tx>
            <c:strRef>
              <c:f>'11'!$B$17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6-4D80-8CE2-1311EF24F77A}"/>
            </c:ext>
          </c:extLst>
        </c:ser>
        <c:ser>
          <c:idx val="2"/>
          <c:order val="2"/>
          <c:tx>
            <c:strRef>
              <c:f>'11'!$B$18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'11'!$C$18:$H$18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6-4D80-8CE2-1311EF24F7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5807760"/>
        <c:axId val="505788624"/>
        <c:axId val="0"/>
      </c:bar3DChart>
      <c:catAx>
        <c:axId val="5058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88624"/>
        <c:crosses val="autoZero"/>
        <c:auto val="1"/>
        <c:lblAlgn val="ctr"/>
        <c:lblOffset val="100"/>
        <c:noMultiLvlLbl val="0"/>
      </c:catAx>
      <c:valAx>
        <c:axId val="5057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8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Polonia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'11'!$B$19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'11'!$C$19:$H$19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8-4565-B91C-9C9EFB652FE6}"/>
            </c:ext>
          </c:extLst>
        </c:ser>
        <c:ser>
          <c:idx val="1"/>
          <c:order val="1"/>
          <c:tx>
            <c:strRef>
              <c:f>'11'!$B$20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'11'!$C$20:$H$20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8-4565-B91C-9C9EFB652FE6}"/>
            </c:ext>
          </c:extLst>
        </c:ser>
        <c:ser>
          <c:idx val="2"/>
          <c:order val="2"/>
          <c:tx>
            <c:strRef>
              <c:f>'11'!$B$21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'11'!$C$21:$H$21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8-4565-B91C-9C9EFB652F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2774816"/>
        <c:axId val="322795616"/>
        <c:axId val="0"/>
      </c:bar3DChart>
      <c:catAx>
        <c:axId val="32277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795616"/>
        <c:crosses val="autoZero"/>
        <c:auto val="1"/>
        <c:lblAlgn val="ctr"/>
        <c:lblOffset val="100"/>
        <c:noMultiLvlLbl val="0"/>
      </c:catAx>
      <c:valAx>
        <c:axId val="3227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77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de producto por compania. Drink2Go - Mexico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'11'!$B$22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'11'!$C$22:$H$22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B-4AFD-A7EB-FD03F49FF1DF}"/>
            </c:ext>
          </c:extLst>
        </c:ser>
        <c:ser>
          <c:idx val="1"/>
          <c:order val="1"/>
          <c:tx>
            <c:strRef>
              <c:f>'11'!$B$23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'11'!$C$23:$H$23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B-4AFD-A7EB-FD03F49FF1DF}"/>
            </c:ext>
          </c:extLst>
        </c:ser>
        <c:ser>
          <c:idx val="2"/>
          <c:order val="2"/>
          <c:tx>
            <c:strRef>
              <c:f>'11'!$B$24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'11'!$C$24:$H$24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EB-4AFD-A7EB-FD03F49FF1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7761040"/>
        <c:axId val="197752720"/>
        <c:axId val="0"/>
      </c:bar3DChart>
      <c:catAx>
        <c:axId val="19776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52720"/>
        <c:crosses val="autoZero"/>
        <c:auto val="1"/>
        <c:lblAlgn val="ctr"/>
        <c:lblOffset val="100"/>
        <c:noMultiLvlLbl val="0"/>
      </c:catAx>
      <c:valAx>
        <c:axId val="1977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6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Gama por producto por compania - GlobalBiz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'12'!$C$3:$C$4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'12'!$B$5:$B$11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'12'!$C$5:$C$11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4F4C-83A1-68C9D7C9942A}"/>
            </c:ext>
          </c:extLst>
        </c:ser>
        <c:ser>
          <c:idx val="1"/>
          <c:order val="1"/>
          <c:tx>
            <c:strRef>
              <c:f>'12'!$D$3:$D$4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'12'!$B$5:$B$11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'12'!$D$5:$D$11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2-4F4C-83A1-68C9D7C9942A}"/>
            </c:ext>
          </c:extLst>
        </c:ser>
        <c:ser>
          <c:idx val="2"/>
          <c:order val="2"/>
          <c:tx>
            <c:strRef>
              <c:f>'12'!$E$3:$E$4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'12'!$B$5:$B$11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'12'!$E$5:$E$11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2-4F4C-83A1-68C9D7C9942A}"/>
            </c:ext>
          </c:extLst>
        </c:ser>
        <c:ser>
          <c:idx val="3"/>
          <c:order val="3"/>
          <c:tx>
            <c:strRef>
              <c:f>'12'!$F$3:$F$4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'12'!$B$5:$B$11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'12'!$F$5:$F$11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2-4F4C-83A1-68C9D7C9942A}"/>
            </c:ext>
          </c:extLst>
        </c:ser>
        <c:ser>
          <c:idx val="4"/>
          <c:order val="4"/>
          <c:tx>
            <c:strRef>
              <c:f>'12'!$G$3:$G$4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'12'!$B$5:$B$11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'12'!$G$5:$G$11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C2-4F4C-83A1-68C9D7C9942A}"/>
            </c:ext>
          </c:extLst>
        </c:ser>
        <c:ser>
          <c:idx val="5"/>
          <c:order val="5"/>
          <c:tx>
            <c:strRef>
              <c:f>'12'!$H$3:$H$4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'12'!$B$5:$B$11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'12'!$H$5:$H$11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C2-4F4C-83A1-68C9D7C99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3406304"/>
        <c:axId val="643406720"/>
        <c:axId val="0"/>
      </c:bar3DChart>
      <c:catAx>
        <c:axId val="64340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06720"/>
        <c:crosses val="autoZero"/>
        <c:auto val="1"/>
        <c:lblAlgn val="ctr"/>
        <c:lblOffset val="100"/>
        <c:noMultiLvlLbl val="0"/>
      </c:catAx>
      <c:valAx>
        <c:axId val="64340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0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por producto por compania</a:t>
            </a:r>
            <a:r>
              <a:rPr lang="es-BO" baseline="0"/>
              <a:t> - FreshMarket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'12'!$C$3:$C$4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'12'!$B$12:$B$18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'12'!$C$12:$C$18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B-40D3-A4B1-3DF804AC5920}"/>
            </c:ext>
          </c:extLst>
        </c:ser>
        <c:ser>
          <c:idx val="1"/>
          <c:order val="1"/>
          <c:tx>
            <c:strRef>
              <c:f>'12'!$D$3:$D$4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'12'!$B$12:$B$18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'12'!$D$12:$D$18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B-40D3-A4B1-3DF804AC5920}"/>
            </c:ext>
          </c:extLst>
        </c:ser>
        <c:ser>
          <c:idx val="2"/>
          <c:order val="2"/>
          <c:tx>
            <c:strRef>
              <c:f>'12'!$E$3:$E$4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'12'!$B$12:$B$18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'12'!$E$12:$E$18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CB-40D3-A4B1-3DF804AC5920}"/>
            </c:ext>
          </c:extLst>
        </c:ser>
        <c:ser>
          <c:idx val="3"/>
          <c:order val="3"/>
          <c:tx>
            <c:strRef>
              <c:f>'12'!$F$3:$F$4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'12'!$B$12:$B$18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'12'!$F$12:$F$18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CB-40D3-A4B1-3DF804AC5920}"/>
            </c:ext>
          </c:extLst>
        </c:ser>
        <c:ser>
          <c:idx val="4"/>
          <c:order val="4"/>
          <c:tx>
            <c:strRef>
              <c:f>'12'!$G$3:$G$4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'12'!$B$12:$B$18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'12'!$G$12:$G$18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CB-40D3-A4B1-3DF804AC5920}"/>
            </c:ext>
          </c:extLst>
        </c:ser>
        <c:ser>
          <c:idx val="5"/>
          <c:order val="5"/>
          <c:tx>
            <c:strRef>
              <c:f>'12'!$H$3:$H$4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'12'!$B$12:$B$18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'12'!$H$12:$H$18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CB-40D3-A4B1-3DF804AC5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715280"/>
        <c:axId val="197721520"/>
        <c:axId val="0"/>
      </c:bar3DChart>
      <c:catAx>
        <c:axId val="1977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21520"/>
        <c:crosses val="autoZero"/>
        <c:auto val="1"/>
        <c:lblAlgn val="ctr"/>
        <c:lblOffset val="100"/>
        <c:noMultiLvlLbl val="0"/>
      </c:catAx>
      <c:valAx>
        <c:axId val="1977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15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por producto por compania</a:t>
            </a:r>
            <a:r>
              <a:rPr lang="es-BO" baseline="0"/>
              <a:t> - SparklingCo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'12'!$C$3:$C$4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'12'!$B$19:$B$25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'12'!$C$19:$C$25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1-4445-9B93-6A7FC2C4DDF4}"/>
            </c:ext>
          </c:extLst>
        </c:ser>
        <c:ser>
          <c:idx val="1"/>
          <c:order val="1"/>
          <c:tx>
            <c:strRef>
              <c:f>'12'!$D$3:$D$4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'12'!$B$19:$B$25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'12'!$D$19:$D$25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1-4445-9B93-6A7FC2C4DDF4}"/>
            </c:ext>
          </c:extLst>
        </c:ser>
        <c:ser>
          <c:idx val="2"/>
          <c:order val="2"/>
          <c:tx>
            <c:strRef>
              <c:f>'12'!$E$3:$E$4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'12'!$B$19:$B$25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'12'!$E$19:$E$25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1-4445-9B93-6A7FC2C4DDF4}"/>
            </c:ext>
          </c:extLst>
        </c:ser>
        <c:ser>
          <c:idx val="3"/>
          <c:order val="3"/>
          <c:tx>
            <c:strRef>
              <c:f>'12'!$F$3:$F$4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'12'!$B$19:$B$25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'12'!$F$19:$F$25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11-4445-9B93-6A7FC2C4DDF4}"/>
            </c:ext>
          </c:extLst>
        </c:ser>
        <c:ser>
          <c:idx val="4"/>
          <c:order val="4"/>
          <c:tx>
            <c:strRef>
              <c:f>'12'!$G$3:$G$4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'12'!$B$19:$B$25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'12'!$G$19:$G$25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11-4445-9B93-6A7FC2C4DDF4}"/>
            </c:ext>
          </c:extLst>
        </c:ser>
        <c:ser>
          <c:idx val="5"/>
          <c:order val="5"/>
          <c:tx>
            <c:strRef>
              <c:f>'12'!$H$3:$H$4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'12'!$B$19:$B$25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'12'!$H$19:$H$25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11-4445-9B93-6A7FC2C4D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488080"/>
        <c:axId val="661473936"/>
        <c:axId val="0"/>
      </c:bar3DChart>
      <c:catAx>
        <c:axId val="66148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73936"/>
        <c:crosses val="autoZero"/>
        <c:auto val="1"/>
        <c:lblAlgn val="ctr"/>
        <c:lblOffset val="100"/>
        <c:noMultiLvlLbl val="0"/>
      </c:catAx>
      <c:valAx>
        <c:axId val="6614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8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por producto por compania</a:t>
            </a:r>
            <a:r>
              <a:rPr lang="es-BO" baseline="0"/>
              <a:t> - QualityMax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'12'!$C$3:$C$4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'12'!$B$26:$B$32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'12'!$C$26:$C$32</c:f>
              <c:numCache>
                <c:formatCode>General</c:formatCode>
                <c:ptCount val="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8-4CC5-8238-08FEA2254611}"/>
            </c:ext>
          </c:extLst>
        </c:ser>
        <c:ser>
          <c:idx val="1"/>
          <c:order val="1"/>
          <c:tx>
            <c:strRef>
              <c:f>'12'!$D$3:$D$4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'12'!$B$26:$B$32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'12'!$D$26:$D$32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8-4CC5-8238-08FEA2254611}"/>
            </c:ext>
          </c:extLst>
        </c:ser>
        <c:ser>
          <c:idx val="2"/>
          <c:order val="2"/>
          <c:tx>
            <c:strRef>
              <c:f>'12'!$E$3:$E$4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'12'!$B$26:$B$32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'12'!$E$26:$E$32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48-4CC5-8238-08FEA2254611}"/>
            </c:ext>
          </c:extLst>
        </c:ser>
        <c:ser>
          <c:idx val="3"/>
          <c:order val="3"/>
          <c:tx>
            <c:strRef>
              <c:f>'12'!$F$3:$F$4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'12'!$B$26:$B$32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'12'!$F$26:$F$32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48-4CC5-8238-08FEA2254611}"/>
            </c:ext>
          </c:extLst>
        </c:ser>
        <c:ser>
          <c:idx val="4"/>
          <c:order val="4"/>
          <c:tx>
            <c:strRef>
              <c:f>'12'!$G$3:$G$4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'12'!$B$26:$B$32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'12'!$G$26:$G$32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48-4CC5-8238-08FEA2254611}"/>
            </c:ext>
          </c:extLst>
        </c:ser>
        <c:ser>
          <c:idx val="5"/>
          <c:order val="5"/>
          <c:tx>
            <c:strRef>
              <c:f>'12'!$H$3:$H$4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'12'!$B$26:$B$32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'12'!$H$26:$H$32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48-4CC5-8238-08FEA2254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1747408"/>
        <c:axId val="341749072"/>
        <c:axId val="0"/>
      </c:bar3DChart>
      <c:catAx>
        <c:axId val="34174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49072"/>
        <c:crosses val="autoZero"/>
        <c:auto val="1"/>
        <c:lblAlgn val="ctr"/>
        <c:lblOffset val="100"/>
        <c:noMultiLvlLbl val="0"/>
      </c:catAx>
      <c:valAx>
        <c:axId val="3417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1747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Gama por producto por compania</a:t>
            </a:r>
            <a:r>
              <a:rPr lang="es-BO" baseline="0"/>
              <a:t> - Drink2Go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'12'!$C$3:$C$4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'12'!$B$33:$B$39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'12'!$C$33:$C$39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5-4503-9CF4-16BF6A5FA8E9}"/>
            </c:ext>
          </c:extLst>
        </c:ser>
        <c:ser>
          <c:idx val="1"/>
          <c:order val="1"/>
          <c:tx>
            <c:strRef>
              <c:f>'12'!$D$3:$D$4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'12'!$B$33:$B$39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'12'!$D$33:$D$39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5-4503-9CF4-16BF6A5FA8E9}"/>
            </c:ext>
          </c:extLst>
        </c:ser>
        <c:ser>
          <c:idx val="2"/>
          <c:order val="2"/>
          <c:tx>
            <c:strRef>
              <c:f>'12'!$E$3:$E$4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'12'!$B$33:$B$39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'12'!$E$33:$E$39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5-4503-9CF4-16BF6A5FA8E9}"/>
            </c:ext>
          </c:extLst>
        </c:ser>
        <c:ser>
          <c:idx val="3"/>
          <c:order val="3"/>
          <c:tx>
            <c:strRef>
              <c:f>'12'!$F$3:$F$4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'12'!$B$33:$B$39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'12'!$F$33:$F$39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5-4503-9CF4-16BF6A5FA8E9}"/>
            </c:ext>
          </c:extLst>
        </c:ser>
        <c:ser>
          <c:idx val="4"/>
          <c:order val="4"/>
          <c:tx>
            <c:strRef>
              <c:f>'12'!$G$3:$G$4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'12'!$B$33:$B$39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'12'!$G$33:$G$39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5-4503-9CF4-16BF6A5FA8E9}"/>
            </c:ext>
          </c:extLst>
        </c:ser>
        <c:ser>
          <c:idx val="5"/>
          <c:order val="5"/>
          <c:tx>
            <c:strRef>
              <c:f>'12'!$H$3:$H$4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'12'!$B$33:$B$39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'12'!$H$33:$H$39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5-4503-9CF4-16BF6A5FA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633744"/>
        <c:axId val="726628752"/>
        <c:axId val="0"/>
      </c:bar3DChart>
      <c:catAx>
        <c:axId val="72663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28752"/>
        <c:crosses val="autoZero"/>
        <c:auto val="1"/>
        <c:lblAlgn val="ctr"/>
        <c:lblOffset val="100"/>
        <c:noMultiLvlLbl val="0"/>
      </c:catAx>
      <c:valAx>
        <c:axId val="7266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33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Priorizacion segmentos de demanda</a:t>
            </a:r>
            <a:r>
              <a:rPr lang="es-BO" baseline="0"/>
              <a:t>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'13, 14 y 15'!$A$4</c:f>
              <c:strCache>
                <c:ptCount val="1"/>
                <c:pt idx="0">
                  <c:v>Jovenes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'13, 14 y 15'!$B$3:$G$3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15'!$B$4:$G$4</c:f>
              <c:numCache>
                <c:formatCode>General</c:formatCode>
                <c:ptCount val="6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1-4FC7-ABA4-AB10C1ADAE62}"/>
            </c:ext>
          </c:extLst>
        </c:ser>
        <c:ser>
          <c:idx val="1"/>
          <c:order val="1"/>
          <c:tx>
            <c:strRef>
              <c:f>'13, 14 y 15'!$A$5</c:f>
              <c:strCache>
                <c:ptCount val="1"/>
                <c:pt idx="0">
                  <c:v>Adultos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'13, 14 y 15'!$B$3:$G$3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15'!$B$5:$G$5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1-4FC7-ABA4-AB10C1ADAE62}"/>
            </c:ext>
          </c:extLst>
        </c:ser>
        <c:ser>
          <c:idx val="2"/>
          <c:order val="2"/>
          <c:tx>
            <c:strRef>
              <c:f>'13, 14 y 15'!$A$6</c:f>
              <c:strCache>
                <c:ptCount val="1"/>
                <c:pt idx="0">
                  <c:v>Deportistas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'13, 14 y 15'!$B$3:$G$3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15'!$B$6:$G$6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1-4FC7-ABA4-AB10C1ADAE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545968"/>
        <c:axId val="726540976"/>
        <c:axId val="0"/>
      </c:bar3DChart>
      <c:catAx>
        <c:axId val="72654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40976"/>
        <c:crosses val="autoZero"/>
        <c:auto val="1"/>
        <c:lblAlgn val="ctr"/>
        <c:lblOffset val="100"/>
        <c:noMultiLvlLbl val="0"/>
      </c:catAx>
      <c:valAx>
        <c:axId val="72654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4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Gasto en marca por producto</a:t>
            </a:r>
            <a:r>
              <a:rPr lang="es-BO" baseline="0"/>
              <a:t>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'13, 14 y 15'!$A$21</c:f>
              <c:strCache>
                <c:ptCount val="1"/>
                <c:pt idx="0">
                  <c:v>Refrescos  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'13, 14 y 15'!$B$20:$G$20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15'!$B$21:$G$21</c:f>
              <c:numCache>
                <c:formatCode>#,##0</c:formatCode>
                <c:ptCount val="6"/>
                <c:pt idx="0">
                  <c:v>332640</c:v>
                </c:pt>
                <c:pt idx="1">
                  <c:v>489952</c:v>
                </c:pt>
                <c:pt idx="2">
                  <c:v>974081</c:v>
                </c:pt>
                <c:pt idx="3">
                  <c:v>1024081</c:v>
                </c:pt>
                <c:pt idx="4">
                  <c:v>1141436</c:v>
                </c:pt>
                <c:pt idx="5">
                  <c:v>1448298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1-4956-AE3D-E556EC90A784}"/>
            </c:ext>
          </c:extLst>
        </c:ser>
        <c:ser>
          <c:idx val="1"/>
          <c:order val="1"/>
          <c:tx>
            <c:strRef>
              <c:f>'13, 14 y 15'!$A$22</c:f>
              <c:strCache>
                <c:ptCount val="1"/>
                <c:pt idx="0">
                  <c:v>Isotonicas    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'13, 14 y 15'!$B$20:$G$20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15'!$B$22:$G$22</c:f>
              <c:numCache>
                <c:formatCode>#,##0</c:formatCode>
                <c:ptCount val="6"/>
                <c:pt idx="0">
                  <c:v>175560</c:v>
                </c:pt>
                <c:pt idx="1">
                  <c:v>284592</c:v>
                </c:pt>
                <c:pt idx="2">
                  <c:v>601072</c:v>
                </c:pt>
                <c:pt idx="3">
                  <c:v>661072</c:v>
                </c:pt>
                <c:pt idx="4">
                  <c:v>762428</c:v>
                </c:pt>
                <c:pt idx="5">
                  <c:v>1368725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1-4956-AE3D-E556EC90A784}"/>
            </c:ext>
          </c:extLst>
        </c:ser>
        <c:ser>
          <c:idx val="2"/>
          <c:order val="2"/>
          <c:tx>
            <c:strRef>
              <c:f>'13, 14 y 15'!$A$23</c:f>
              <c:strCache>
                <c:ptCount val="1"/>
                <c:pt idx="0">
                  <c:v>Zumos          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'13, 14 y 15'!$B$20:$G$20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15'!$B$23:$G$23</c:f>
              <c:numCache>
                <c:formatCode>#,##0</c:formatCode>
                <c:ptCount val="6"/>
                <c:pt idx="0">
                  <c:v>145530</c:v>
                </c:pt>
                <c:pt idx="1">
                  <c:v>223608</c:v>
                </c:pt>
                <c:pt idx="2">
                  <c:v>462079</c:v>
                </c:pt>
                <c:pt idx="3">
                  <c:v>522079</c:v>
                </c:pt>
                <c:pt idx="4">
                  <c:v>638668</c:v>
                </c:pt>
                <c:pt idx="5">
                  <c:v>1299978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1-4956-AE3D-E556EC90A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554704"/>
        <c:axId val="726587568"/>
      </c:lineChart>
      <c:catAx>
        <c:axId val="72655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87568"/>
        <c:crosses val="autoZero"/>
        <c:auto val="1"/>
        <c:lblAlgn val="ctr"/>
        <c:lblOffset val="100"/>
        <c:noMultiLvlLbl val="0"/>
      </c:catAx>
      <c:valAx>
        <c:axId val="72658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54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Gasto en marca por producto - Drink2Go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'13, 14 y 15'!$A$21</c:f>
              <c:strCache>
                <c:ptCount val="1"/>
                <c:pt idx="0">
                  <c:v>Refrescos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'13, 14 y 15'!$B$20:$G$20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15'!$B$21:$G$21</c:f>
              <c:numCache>
                <c:formatCode>#,##0</c:formatCode>
                <c:ptCount val="6"/>
                <c:pt idx="0">
                  <c:v>332640</c:v>
                </c:pt>
                <c:pt idx="1">
                  <c:v>489952</c:v>
                </c:pt>
                <c:pt idx="2">
                  <c:v>974081</c:v>
                </c:pt>
                <c:pt idx="3">
                  <c:v>1024081</c:v>
                </c:pt>
                <c:pt idx="4">
                  <c:v>1141436</c:v>
                </c:pt>
                <c:pt idx="5">
                  <c:v>1448298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6-4457-BC4A-D2932F156C12}"/>
            </c:ext>
          </c:extLst>
        </c:ser>
        <c:ser>
          <c:idx val="1"/>
          <c:order val="1"/>
          <c:tx>
            <c:strRef>
              <c:f>'13, 14 y 15'!$A$22</c:f>
              <c:strCache>
                <c:ptCount val="1"/>
                <c:pt idx="0">
                  <c:v>Isotonicas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'13, 14 y 15'!$B$20:$G$20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15'!$B$22:$G$22</c:f>
              <c:numCache>
                <c:formatCode>#,##0</c:formatCode>
                <c:ptCount val="6"/>
                <c:pt idx="0">
                  <c:v>175560</c:v>
                </c:pt>
                <c:pt idx="1">
                  <c:v>284592</c:v>
                </c:pt>
                <c:pt idx="2">
                  <c:v>601072</c:v>
                </c:pt>
                <c:pt idx="3">
                  <c:v>661072</c:v>
                </c:pt>
                <c:pt idx="4">
                  <c:v>762428</c:v>
                </c:pt>
                <c:pt idx="5">
                  <c:v>1368725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6-4457-BC4A-D2932F156C12}"/>
            </c:ext>
          </c:extLst>
        </c:ser>
        <c:ser>
          <c:idx val="2"/>
          <c:order val="2"/>
          <c:tx>
            <c:strRef>
              <c:f>'13, 14 y 15'!$A$23</c:f>
              <c:strCache>
                <c:ptCount val="1"/>
                <c:pt idx="0">
                  <c:v>Zumos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'13, 14 y 15'!$B$20:$G$20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'13, 14 y 15'!$B$23:$G$23</c:f>
              <c:numCache>
                <c:formatCode>#,##0</c:formatCode>
                <c:ptCount val="6"/>
                <c:pt idx="0">
                  <c:v>145530</c:v>
                </c:pt>
                <c:pt idx="1">
                  <c:v>223608</c:v>
                </c:pt>
                <c:pt idx="2">
                  <c:v>462079</c:v>
                </c:pt>
                <c:pt idx="3">
                  <c:v>522079</c:v>
                </c:pt>
                <c:pt idx="4">
                  <c:v>638668</c:v>
                </c:pt>
                <c:pt idx="5">
                  <c:v>1299978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B6-4457-BC4A-D2932F15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491472"/>
        <c:axId val="726490224"/>
        <c:axId val="0"/>
      </c:bar3DChart>
      <c:catAx>
        <c:axId val="72649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90224"/>
        <c:crosses val="autoZero"/>
        <c:auto val="1"/>
        <c:lblAlgn val="ctr"/>
        <c:lblOffset val="100"/>
        <c:noMultiLvlLbl val="0"/>
      </c:catAx>
      <c:valAx>
        <c:axId val="7264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91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Evolucion del Valor de marca. Escala 10 a 100</a:t>
            </a:r>
            <a:r>
              <a:rPr lang="es-BO" baseline="0"/>
              <a:t>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'13, 14 y 15'!$B$37:$B$38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'13, 14 y 15'!$A$39:$A$45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'13, 14 y 15'!$B$39:$B$45</c:f>
              <c:numCache>
                <c:formatCode>General</c:formatCode>
                <c:ptCount val="7"/>
                <c:pt idx="0">
                  <c:v>46.8</c:v>
                </c:pt>
                <c:pt idx="1">
                  <c:v>36.6</c:v>
                </c:pt>
                <c:pt idx="2">
                  <c:v>39.6</c:v>
                </c:pt>
                <c:pt idx="3">
                  <c:v>25.8</c:v>
                </c:pt>
                <c:pt idx="4">
                  <c:v>17.600000000000001</c:v>
                </c:pt>
                <c:pt idx="5">
                  <c:v>19.2</c:v>
                </c:pt>
                <c:pt idx="6">
                  <c:v>23.9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28-9602-FEFDE79C7597}"/>
            </c:ext>
          </c:extLst>
        </c:ser>
        <c:ser>
          <c:idx val="1"/>
          <c:order val="1"/>
          <c:tx>
            <c:strRef>
              <c:f>'13, 14 y 15'!$C$37:$C$38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'13, 14 y 15'!$A$39:$A$45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'13, 14 y 15'!$C$39:$C$45</c:f>
              <c:numCache>
                <c:formatCode>General</c:formatCode>
                <c:ptCount val="7"/>
                <c:pt idx="0">
                  <c:v>34.1</c:v>
                </c:pt>
                <c:pt idx="1">
                  <c:v>27.8</c:v>
                </c:pt>
                <c:pt idx="2">
                  <c:v>31.1</c:v>
                </c:pt>
                <c:pt idx="3">
                  <c:v>27.3</c:v>
                </c:pt>
                <c:pt idx="4">
                  <c:v>16.899999999999999</c:v>
                </c:pt>
                <c:pt idx="5">
                  <c:v>18</c:v>
                </c:pt>
                <c:pt idx="6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28-9602-FEFDE79C7597}"/>
            </c:ext>
          </c:extLst>
        </c:ser>
        <c:ser>
          <c:idx val="2"/>
          <c:order val="2"/>
          <c:tx>
            <c:strRef>
              <c:f>'13, 14 y 15'!$D$37:$D$38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'13, 14 y 15'!$A$39:$A$45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'13, 14 y 15'!$D$39:$D$45</c:f>
              <c:numCache>
                <c:formatCode>General</c:formatCode>
                <c:ptCount val="7"/>
                <c:pt idx="0">
                  <c:v>37.700000000000003</c:v>
                </c:pt>
                <c:pt idx="1">
                  <c:v>33.700000000000003</c:v>
                </c:pt>
                <c:pt idx="2">
                  <c:v>34.299999999999997</c:v>
                </c:pt>
                <c:pt idx="3">
                  <c:v>29.7</c:v>
                </c:pt>
                <c:pt idx="4">
                  <c:v>17.600000000000001</c:v>
                </c:pt>
                <c:pt idx="5">
                  <c:v>20.7</c:v>
                </c:pt>
                <c:pt idx="6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F-4C28-9602-FEFDE79C7597}"/>
            </c:ext>
          </c:extLst>
        </c:ser>
        <c:ser>
          <c:idx val="3"/>
          <c:order val="3"/>
          <c:tx>
            <c:strRef>
              <c:f>'13, 14 y 15'!$E$37:$E$38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'13, 14 y 15'!$A$39:$A$45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'13, 14 y 15'!$E$39:$E$45</c:f>
              <c:numCache>
                <c:formatCode>General</c:formatCode>
                <c:ptCount val="7"/>
                <c:pt idx="0">
                  <c:v>63.6</c:v>
                </c:pt>
                <c:pt idx="1">
                  <c:v>56.3</c:v>
                </c:pt>
                <c:pt idx="2">
                  <c:v>57.4</c:v>
                </c:pt>
                <c:pt idx="3">
                  <c:v>45.1</c:v>
                </c:pt>
                <c:pt idx="4">
                  <c:v>37.5</c:v>
                </c:pt>
                <c:pt idx="5">
                  <c:v>43.4</c:v>
                </c:pt>
                <c:pt idx="6">
                  <c:v>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F-4C28-9602-FEFDE79C7597}"/>
            </c:ext>
          </c:extLst>
        </c:ser>
        <c:ser>
          <c:idx val="4"/>
          <c:order val="4"/>
          <c:tx>
            <c:strRef>
              <c:f>'13, 14 y 15'!$F$37:$F$38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'13, 14 y 15'!$A$39:$A$45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'13, 14 y 15'!$F$39:$F$45</c:f>
              <c:numCache>
                <c:formatCode>General</c:formatCode>
                <c:ptCount val="7"/>
                <c:pt idx="0">
                  <c:v>51.6</c:v>
                </c:pt>
                <c:pt idx="1">
                  <c:v>48.9</c:v>
                </c:pt>
                <c:pt idx="2">
                  <c:v>49</c:v>
                </c:pt>
                <c:pt idx="3">
                  <c:v>47.3</c:v>
                </c:pt>
                <c:pt idx="4">
                  <c:v>38.6</c:v>
                </c:pt>
                <c:pt idx="5">
                  <c:v>41.8</c:v>
                </c:pt>
                <c:pt idx="6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F-4C28-9602-FEFDE79C7597}"/>
            </c:ext>
          </c:extLst>
        </c:ser>
        <c:ser>
          <c:idx val="5"/>
          <c:order val="5"/>
          <c:tx>
            <c:strRef>
              <c:f>'13, 14 y 15'!$G$37:$G$38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'13, 14 y 15'!$A$39:$A$45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'13, 14 y 15'!$G$39:$G$45</c:f>
              <c:numCache>
                <c:formatCode>General</c:formatCode>
                <c:ptCount val="7"/>
                <c:pt idx="0">
                  <c:v>59.8</c:v>
                </c:pt>
                <c:pt idx="1">
                  <c:v>56.2</c:v>
                </c:pt>
                <c:pt idx="2">
                  <c:v>56.7</c:v>
                </c:pt>
                <c:pt idx="3">
                  <c:v>53.6</c:v>
                </c:pt>
                <c:pt idx="4">
                  <c:v>41.8</c:v>
                </c:pt>
                <c:pt idx="5">
                  <c:v>43.5</c:v>
                </c:pt>
                <c:pt idx="6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9F-4C28-9602-FEFDE79C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523504"/>
        <c:axId val="726533488"/>
        <c:axId val="0"/>
      </c:bar3DChart>
      <c:catAx>
        <c:axId val="7265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33488"/>
        <c:crosses val="autoZero"/>
        <c:auto val="1"/>
        <c:lblAlgn val="ctr"/>
        <c:lblOffset val="100"/>
        <c:noMultiLvlLbl val="0"/>
      </c:catAx>
      <c:valAx>
        <c:axId val="72653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23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</a:t>
            </a:r>
            <a:r>
              <a:rPr lang="es-BO" baseline="0"/>
              <a:t> </a:t>
            </a:r>
            <a:r>
              <a:rPr lang="es-BO"/>
              <a:t>Drink2Go -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'16'!$B$4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'16'!$C$4:$H$4</c:f>
              <c:numCache>
                <c:formatCode>General</c:formatCode>
                <c:ptCount val="6"/>
                <c:pt idx="0">
                  <c:v>13</c:v>
                </c:pt>
                <c:pt idx="1">
                  <c:v>16</c:v>
                </c:pt>
                <c:pt idx="2">
                  <c:v>18</c:v>
                </c:pt>
                <c:pt idx="3">
                  <c:v>19</c:v>
                </c:pt>
                <c:pt idx="4">
                  <c:v>25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E-4A90-A743-D2A76E6C4250}"/>
            </c:ext>
          </c:extLst>
        </c:ser>
        <c:ser>
          <c:idx val="1"/>
          <c:order val="1"/>
          <c:tx>
            <c:strRef>
              <c:f>'16'!$B$5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'16'!$C$5:$H$5</c:f>
              <c:numCache>
                <c:formatCode>General</c:formatCode>
                <c:ptCount val="6"/>
                <c:pt idx="0">
                  <c:v>25</c:v>
                </c:pt>
                <c:pt idx="1">
                  <c:v>28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E-4A90-A743-D2A76E6C4250}"/>
            </c:ext>
          </c:extLst>
        </c:ser>
        <c:ser>
          <c:idx val="2"/>
          <c:order val="2"/>
          <c:tx>
            <c:strRef>
              <c:f>'16'!$B$6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'16'!$C$6:$H$6</c:f>
              <c:numCache>
                <c:formatCode>General</c:formatCode>
                <c:ptCount val="6"/>
                <c:pt idx="0">
                  <c:v>18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  <c:pt idx="4">
                  <c:v>33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E-4A90-A743-D2A76E6C4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518928"/>
        <c:axId val="726519760"/>
        <c:axId val="0"/>
      </c:bar3DChart>
      <c:catAx>
        <c:axId val="7265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19760"/>
        <c:crosses val="autoZero"/>
        <c:auto val="1"/>
        <c:lblAlgn val="ctr"/>
        <c:lblOffset val="100"/>
        <c:noMultiLvlLbl val="0"/>
      </c:catAx>
      <c:valAx>
        <c:axId val="7265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18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 Drink2Go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'16'!$B$7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'16'!$C$7:$H$7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17</c:v>
                </c:pt>
                <c:pt idx="3">
                  <c:v>18</c:v>
                </c:pt>
                <c:pt idx="4">
                  <c:v>26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0-49C2-AB54-D5948C4ADE8C}"/>
            </c:ext>
          </c:extLst>
        </c:ser>
        <c:ser>
          <c:idx val="1"/>
          <c:order val="1"/>
          <c:tx>
            <c:strRef>
              <c:f>'16'!$B$8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'16'!$C$8:$H$8</c:f>
              <c:numCache>
                <c:formatCode>General</c:formatCode>
                <c:ptCount val="6"/>
                <c:pt idx="0">
                  <c:v>22</c:v>
                </c:pt>
                <c:pt idx="1">
                  <c:v>25</c:v>
                </c:pt>
                <c:pt idx="2">
                  <c:v>28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0-49C2-AB54-D5948C4ADE8C}"/>
            </c:ext>
          </c:extLst>
        </c:ser>
        <c:ser>
          <c:idx val="2"/>
          <c:order val="2"/>
          <c:tx>
            <c:strRef>
              <c:f>'16'!$B$9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'16'!$C$9:$H$9</c:f>
              <c:numCache>
                <c:formatCode>General</c:formatCode>
                <c:ptCount val="6"/>
                <c:pt idx="0">
                  <c:v>21</c:v>
                </c:pt>
                <c:pt idx="1">
                  <c:v>24</c:v>
                </c:pt>
                <c:pt idx="2">
                  <c:v>26</c:v>
                </c:pt>
                <c:pt idx="3">
                  <c:v>27</c:v>
                </c:pt>
                <c:pt idx="4">
                  <c:v>31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F0-49C2-AB54-D5948C4AD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483152"/>
        <c:axId val="726489808"/>
        <c:axId val="0"/>
      </c:bar3DChart>
      <c:catAx>
        <c:axId val="72648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89808"/>
        <c:crosses val="autoZero"/>
        <c:auto val="1"/>
        <c:lblAlgn val="ctr"/>
        <c:lblOffset val="100"/>
        <c:noMultiLvlLbl val="0"/>
      </c:catAx>
      <c:valAx>
        <c:axId val="7264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83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</a:t>
            </a:r>
            <a:r>
              <a:rPr lang="es-BO" baseline="0"/>
              <a:t> </a:t>
            </a:r>
            <a:r>
              <a:rPr lang="es-BO"/>
              <a:t>Drink2Go - 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'16'!$B$10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'16'!$C$10:$H$10</c:f>
              <c:numCache>
                <c:formatCode>General</c:formatCode>
                <c:ptCount val="6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22</c:v>
                </c:pt>
                <c:pt idx="4">
                  <c:v>27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0-473E-8609-3CFD62AC691F}"/>
            </c:ext>
          </c:extLst>
        </c:ser>
        <c:ser>
          <c:idx val="1"/>
          <c:order val="1"/>
          <c:tx>
            <c:strRef>
              <c:f>'16'!$B$11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'16'!$C$11:$H$11</c:f>
              <c:numCache>
                <c:formatCode>General</c:formatCode>
                <c:ptCount val="6"/>
                <c:pt idx="0">
                  <c:v>27</c:v>
                </c:pt>
                <c:pt idx="1">
                  <c:v>30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0-473E-8609-3CFD62AC691F}"/>
            </c:ext>
          </c:extLst>
        </c:ser>
        <c:ser>
          <c:idx val="2"/>
          <c:order val="2"/>
          <c:tx>
            <c:strRef>
              <c:f>'16'!$B$12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'16'!$C$12:$H$12</c:f>
              <c:numCache>
                <c:formatCode>General</c:formatCode>
                <c:ptCount val="6"/>
                <c:pt idx="0">
                  <c:v>13</c:v>
                </c:pt>
                <c:pt idx="1">
                  <c:v>16</c:v>
                </c:pt>
                <c:pt idx="2">
                  <c:v>18</c:v>
                </c:pt>
                <c:pt idx="3">
                  <c:v>19</c:v>
                </c:pt>
                <c:pt idx="4">
                  <c:v>28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0-473E-8609-3CFD62AC6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469360"/>
        <c:axId val="661470192"/>
        <c:axId val="0"/>
      </c:bar3DChart>
      <c:catAx>
        <c:axId val="66146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70192"/>
        <c:crosses val="autoZero"/>
        <c:auto val="1"/>
        <c:lblAlgn val="ctr"/>
        <c:lblOffset val="100"/>
        <c:noMultiLvlLbl val="0"/>
      </c:catAx>
      <c:valAx>
        <c:axId val="6614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69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</a:t>
            </a:r>
            <a:r>
              <a:rPr lang="es-BO" baseline="0"/>
              <a:t> </a:t>
            </a:r>
            <a:r>
              <a:rPr lang="es-BO"/>
              <a:t>Drink2Go - Italia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'16'!$B$13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'16'!$C$13:$H$13</c:f>
              <c:numCache>
                <c:formatCode>General</c:formatCode>
                <c:ptCount val="6"/>
                <c:pt idx="0">
                  <c:v>0</c:v>
                </c:pt>
                <c:pt idx="1">
                  <c:v>16</c:v>
                </c:pt>
                <c:pt idx="2">
                  <c:v>18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4-46FF-94EE-169EC9D819CF}"/>
            </c:ext>
          </c:extLst>
        </c:ser>
        <c:ser>
          <c:idx val="1"/>
          <c:order val="1"/>
          <c:tx>
            <c:strRef>
              <c:f>'16'!$B$14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'16'!$C$14:$H$14</c:f>
              <c:numCache>
                <c:formatCode>General</c:formatCode>
                <c:ptCount val="6"/>
                <c:pt idx="0">
                  <c:v>0</c:v>
                </c:pt>
                <c:pt idx="1">
                  <c:v>28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4-46FF-94EE-169EC9D819CF}"/>
            </c:ext>
          </c:extLst>
        </c:ser>
        <c:ser>
          <c:idx val="2"/>
          <c:order val="2"/>
          <c:tx>
            <c:strRef>
              <c:f>'16'!$B$15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'16'!$C$15:$H$15</c:f>
              <c:numCache>
                <c:formatCode>General</c:formatCode>
                <c:ptCount val="6"/>
                <c:pt idx="0">
                  <c:v>0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4-46FF-94EE-169EC9D81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629168"/>
        <c:axId val="726625840"/>
        <c:axId val="0"/>
      </c:bar3DChart>
      <c:catAx>
        <c:axId val="72662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25840"/>
        <c:crosses val="autoZero"/>
        <c:auto val="1"/>
        <c:lblAlgn val="ctr"/>
        <c:lblOffset val="100"/>
        <c:noMultiLvlLbl val="0"/>
      </c:catAx>
      <c:valAx>
        <c:axId val="7266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29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</a:t>
            </a:r>
            <a:r>
              <a:rPr lang="es-BO" baseline="0"/>
              <a:t> </a:t>
            </a:r>
            <a:r>
              <a:rPr lang="es-BO"/>
              <a:t>Drink2Go - Centro Europa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'16'!$B$16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29C-A5A0-60262D6AA481}"/>
            </c:ext>
          </c:extLst>
        </c:ser>
        <c:ser>
          <c:idx val="1"/>
          <c:order val="1"/>
          <c:tx>
            <c:strRef>
              <c:f>'16'!$B$17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0-429C-A5A0-60262D6AA481}"/>
            </c:ext>
          </c:extLst>
        </c:ser>
        <c:ser>
          <c:idx val="2"/>
          <c:order val="2"/>
          <c:tx>
            <c:strRef>
              <c:f>'16'!$B$18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'16'!$C$18:$H$18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0-429C-A5A0-60262D6AA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487664"/>
        <c:axId val="661491824"/>
        <c:axId val="0"/>
      </c:bar3DChart>
      <c:catAx>
        <c:axId val="66148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91824"/>
        <c:crosses val="autoZero"/>
        <c:auto val="1"/>
        <c:lblAlgn val="ctr"/>
        <c:lblOffset val="100"/>
        <c:noMultiLvlLbl val="0"/>
      </c:catAx>
      <c:valAx>
        <c:axId val="6614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87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</a:t>
            </a:r>
            <a:r>
              <a:rPr lang="es-BO" baseline="0"/>
              <a:t> </a:t>
            </a:r>
            <a:r>
              <a:rPr lang="es-BO"/>
              <a:t>Drink2Go - Polonia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'16'!$B$19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'16'!$C$19:$H$19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24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1-46FC-AF94-C7517DB9DD25}"/>
            </c:ext>
          </c:extLst>
        </c:ser>
        <c:ser>
          <c:idx val="1"/>
          <c:order val="1"/>
          <c:tx>
            <c:strRef>
              <c:f>'16'!$B$20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'16'!$C$20:$H$20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27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91-46FC-AF94-C7517DB9DD25}"/>
            </c:ext>
          </c:extLst>
        </c:ser>
        <c:ser>
          <c:idx val="2"/>
          <c:order val="2"/>
          <c:tx>
            <c:strRef>
              <c:f>'16'!$B$21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'16'!$C$21:$H$21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  <c:pt idx="4">
                  <c:v>29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91-46FC-AF94-C7517DB9D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585424"/>
        <c:axId val="661582928"/>
        <c:axId val="0"/>
      </c:bar3DChart>
      <c:catAx>
        <c:axId val="6615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82928"/>
        <c:crosses val="autoZero"/>
        <c:auto val="1"/>
        <c:lblAlgn val="ctr"/>
        <c:lblOffset val="100"/>
        <c:noMultiLvlLbl val="0"/>
      </c:catAx>
      <c:valAx>
        <c:axId val="66158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85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Descuento Canal. Porcentaje</a:t>
            </a:r>
            <a:r>
              <a:rPr lang="es-BO" baseline="0"/>
              <a:t> </a:t>
            </a:r>
            <a:r>
              <a:rPr lang="es-BO"/>
              <a:t>Drink2Go</a:t>
            </a:r>
            <a:r>
              <a:rPr lang="es-BO" baseline="0"/>
              <a:t> - Mexico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'16'!$B$22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'16'!$C$22:$H$22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20</c:v>
                </c:pt>
                <c:pt idx="4">
                  <c:v>28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A-430C-90B9-4FF6611F2540}"/>
            </c:ext>
          </c:extLst>
        </c:ser>
        <c:ser>
          <c:idx val="1"/>
          <c:order val="1"/>
          <c:tx>
            <c:strRef>
              <c:f>'16'!$B$23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'16'!$C$23:$H$23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20</c:v>
                </c:pt>
                <c:pt idx="4">
                  <c:v>27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A-430C-90B9-4FF6611F2540}"/>
            </c:ext>
          </c:extLst>
        </c:ser>
        <c:ser>
          <c:idx val="2"/>
          <c:order val="2"/>
          <c:tx>
            <c:strRef>
              <c:f>'16'!$B$24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'16'!$C$3:$H$3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'16'!$C$24:$H$24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21</c:v>
                </c:pt>
                <c:pt idx="3">
                  <c:v>26</c:v>
                </c:pt>
                <c:pt idx="4">
                  <c:v>31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8A-430C-90B9-4FF6611F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3404224"/>
        <c:axId val="643413376"/>
        <c:axId val="0"/>
      </c:bar3DChart>
      <c:catAx>
        <c:axId val="64340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13376"/>
        <c:crosses val="autoZero"/>
        <c:auto val="1"/>
        <c:lblAlgn val="ctr"/>
        <c:lblOffset val="100"/>
        <c:noMultiLvlLbl val="0"/>
      </c:catAx>
      <c:valAx>
        <c:axId val="6434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04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Promocion punto de venta por canal</a:t>
            </a:r>
            <a:r>
              <a:rPr lang="es-BO" baseline="0"/>
              <a:t> -</a:t>
            </a:r>
            <a:r>
              <a:rPr lang="es-BO"/>
              <a:t>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'17, 18 y 19'!$B$3:$B$4</c:f>
              <c:strCache>
                <c:ptCount val="2"/>
                <c:pt idx="0">
                  <c:v>2027</c:v>
                </c:pt>
                <c:pt idx="1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19'!$A$5:$A$11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19'!$B$5:$B$11</c:f>
              <c:numCache>
                <c:formatCode>#,##0</c:formatCode>
                <c:ptCount val="7"/>
                <c:pt idx="0">
                  <c:v>104186</c:v>
                </c:pt>
                <c:pt idx="1">
                  <c:v>38524</c:v>
                </c:pt>
                <c:pt idx="2">
                  <c:v>83927</c:v>
                </c:pt>
                <c:pt idx="3">
                  <c:v>108526</c:v>
                </c:pt>
                <c:pt idx="4">
                  <c:v>95000</c:v>
                </c:pt>
                <c:pt idx="5">
                  <c:v>132540</c:v>
                </c:pt>
                <c:pt idx="6">
                  <c:v>120150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A-460E-9D20-2DC9057482F2}"/>
            </c:ext>
          </c:extLst>
        </c:ser>
        <c:ser>
          <c:idx val="1"/>
          <c:order val="1"/>
          <c:tx>
            <c:strRef>
              <c:f>'17, 18 y 19'!$C$3:$C$4</c:f>
              <c:strCache>
                <c:ptCount val="2"/>
                <c:pt idx="0">
                  <c:v>2027</c:v>
                </c:pt>
                <c:pt idx="1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19'!$A$5:$A$11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19'!$C$5:$C$11</c:f>
              <c:numCache>
                <c:formatCode>#,##0</c:formatCode>
                <c:ptCount val="7"/>
                <c:pt idx="0">
                  <c:v>157894</c:v>
                </c:pt>
                <c:pt idx="1">
                  <c:v>81997</c:v>
                </c:pt>
                <c:pt idx="2">
                  <c:v>192937</c:v>
                </c:pt>
                <c:pt idx="3">
                  <c:v>165375</c:v>
                </c:pt>
                <c:pt idx="4">
                  <c:v>90520</c:v>
                </c:pt>
                <c:pt idx="5">
                  <c:v>164600</c:v>
                </c:pt>
                <c:pt idx="6">
                  <c:v>164600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A-460E-9D20-2DC9057482F2}"/>
            </c:ext>
          </c:extLst>
        </c:ser>
        <c:ser>
          <c:idx val="2"/>
          <c:order val="2"/>
          <c:tx>
            <c:strRef>
              <c:f>'17, 18 y 19'!$D$3:$D$4</c:f>
              <c:strCache>
                <c:ptCount val="2"/>
                <c:pt idx="0">
                  <c:v>2027</c:v>
                </c:pt>
                <c:pt idx="1">
                  <c:v>Hosteleria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19'!$A$5:$A$11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19'!$D$5:$D$11</c:f>
              <c:numCache>
                <c:formatCode>#,##0</c:formatCode>
                <c:ptCount val="7"/>
                <c:pt idx="0">
                  <c:v>43410</c:v>
                </c:pt>
                <c:pt idx="1">
                  <c:v>17363</c:v>
                </c:pt>
                <c:pt idx="2">
                  <c:v>150550</c:v>
                </c:pt>
                <c:pt idx="3">
                  <c:v>123498</c:v>
                </c:pt>
                <c:pt idx="4">
                  <c:v>85730</c:v>
                </c:pt>
                <c:pt idx="5">
                  <c:v>122340</c:v>
                </c:pt>
                <c:pt idx="6">
                  <c:v>132234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0A-460E-9D20-2DC9057482F2}"/>
            </c:ext>
          </c:extLst>
        </c:ser>
        <c:ser>
          <c:idx val="3"/>
          <c:order val="3"/>
          <c:tx>
            <c:strRef>
              <c:f>'17, 18 y 19'!$E$3:$E$4</c:f>
              <c:strCache>
                <c:ptCount val="2"/>
                <c:pt idx="0">
                  <c:v>2028</c:v>
                </c:pt>
                <c:pt idx="1">
                  <c:v>Tienda Tradicional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19'!$A$5:$A$11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19'!$E$5:$E$11</c:f>
              <c:numCache>
                <c:formatCode>#,##0</c:formatCode>
                <c:ptCount val="7"/>
                <c:pt idx="0">
                  <c:v>192394</c:v>
                </c:pt>
                <c:pt idx="1">
                  <c:v>234543</c:v>
                </c:pt>
                <c:pt idx="2">
                  <c:v>165367</c:v>
                </c:pt>
                <c:pt idx="3">
                  <c:v>108526</c:v>
                </c:pt>
                <c:pt idx="4">
                  <c:v>196534</c:v>
                </c:pt>
                <c:pt idx="5">
                  <c:v>132540</c:v>
                </c:pt>
                <c:pt idx="6">
                  <c:v>187654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0A-460E-9D20-2DC9057482F2}"/>
            </c:ext>
          </c:extLst>
        </c:ser>
        <c:ser>
          <c:idx val="4"/>
          <c:order val="4"/>
          <c:tx>
            <c:strRef>
              <c:f>'17, 18 y 19'!$F$3:$F$4</c:f>
              <c:strCache>
                <c:ptCount val="2"/>
                <c:pt idx="0">
                  <c:v>2028</c:v>
                </c:pt>
                <c:pt idx="1">
                  <c:v>Gran Superficie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19'!$A$5:$A$11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19'!$F$5:$F$11</c:f>
              <c:numCache>
                <c:formatCode>#,##0</c:formatCode>
                <c:ptCount val="7"/>
                <c:pt idx="0">
                  <c:v>157894</c:v>
                </c:pt>
                <c:pt idx="1">
                  <c:v>176788</c:v>
                </c:pt>
                <c:pt idx="2">
                  <c:v>192937</c:v>
                </c:pt>
                <c:pt idx="3">
                  <c:v>165375</c:v>
                </c:pt>
                <c:pt idx="4">
                  <c:v>154345</c:v>
                </c:pt>
                <c:pt idx="5">
                  <c:v>164600</c:v>
                </c:pt>
                <c:pt idx="6">
                  <c:v>164600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0A-460E-9D20-2DC9057482F2}"/>
            </c:ext>
          </c:extLst>
        </c:ser>
        <c:ser>
          <c:idx val="5"/>
          <c:order val="5"/>
          <c:tx>
            <c:strRef>
              <c:f>'17, 18 y 19'!$G$3:$G$4</c:f>
              <c:strCache>
                <c:ptCount val="2"/>
                <c:pt idx="0">
                  <c:v>2028</c:v>
                </c:pt>
                <c:pt idx="1">
                  <c:v>Hosteleria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19'!$A$5:$A$11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19'!$G$5:$G$11</c:f>
              <c:numCache>
                <c:formatCode>#,##0</c:formatCode>
                <c:ptCount val="7"/>
                <c:pt idx="0">
                  <c:v>143234</c:v>
                </c:pt>
                <c:pt idx="1">
                  <c:v>232345</c:v>
                </c:pt>
                <c:pt idx="2">
                  <c:v>150550</c:v>
                </c:pt>
                <c:pt idx="3">
                  <c:v>123498</c:v>
                </c:pt>
                <c:pt idx="4">
                  <c:v>178943</c:v>
                </c:pt>
                <c:pt idx="5">
                  <c:v>154567</c:v>
                </c:pt>
                <c:pt idx="6">
                  <c:v>156765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0A-460E-9D20-2DC905748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724016"/>
        <c:axId val="726732752"/>
        <c:axId val="0"/>
      </c:bar3DChart>
      <c:catAx>
        <c:axId val="7267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32752"/>
        <c:crosses val="autoZero"/>
        <c:auto val="1"/>
        <c:lblAlgn val="ctr"/>
        <c:lblOffset val="100"/>
        <c:noMultiLvlLbl val="0"/>
      </c:catAx>
      <c:valAx>
        <c:axId val="7267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24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Cobertura por canal. Porcentaje</a:t>
            </a:r>
            <a:r>
              <a:rPr lang="es-BO" baseline="0"/>
              <a:t>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'17, 18 y 19'!$B$25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19'!$A$26:$A$32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19'!$B$26:$B$32</c:f>
              <c:numCache>
                <c:formatCode>0.0%</c:formatCode>
                <c:ptCount val="7"/>
                <c:pt idx="0">
                  <c:v>0.11799999999999999</c:v>
                </c:pt>
                <c:pt idx="1">
                  <c:v>6.3E-2</c:v>
                </c:pt>
                <c:pt idx="2">
                  <c:v>5.8000000000000003E-2</c:v>
                </c:pt>
                <c:pt idx="3">
                  <c:v>2.9000000000000001E-2</c:v>
                </c:pt>
                <c:pt idx="4">
                  <c:v>2.5999999999999999E-2</c:v>
                </c:pt>
                <c:pt idx="5">
                  <c:v>3.3000000000000002E-2</c:v>
                </c:pt>
                <c:pt idx="6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1-43DC-A1C9-389B0452494D}"/>
            </c:ext>
          </c:extLst>
        </c:ser>
        <c:ser>
          <c:idx val="1"/>
          <c:order val="1"/>
          <c:tx>
            <c:strRef>
              <c:f>'17, 18 y 19'!$C$25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19'!$A$26:$A$32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19'!$C$26:$C$32</c:f>
              <c:numCache>
                <c:formatCode>0.0%</c:formatCode>
                <c:ptCount val="7"/>
                <c:pt idx="0">
                  <c:v>7.5999999999999998E-2</c:v>
                </c:pt>
                <c:pt idx="1">
                  <c:v>6.2E-2</c:v>
                </c:pt>
                <c:pt idx="2">
                  <c:v>4.9000000000000002E-2</c:v>
                </c:pt>
                <c:pt idx="3">
                  <c:v>2.1000000000000001E-2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11-43DC-A1C9-389B0452494D}"/>
            </c:ext>
          </c:extLst>
        </c:ser>
        <c:ser>
          <c:idx val="2"/>
          <c:order val="2"/>
          <c:tx>
            <c:strRef>
              <c:f>'17, 18 y 19'!$D$25</c:f>
              <c:strCache>
                <c:ptCount val="1"/>
                <c:pt idx="0">
                  <c:v>Hosteleria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'17, 18 y 19'!$A$26:$A$32</c:f>
              <c:strCache>
                <c:ptCount val="7"/>
                <c:pt idx="0">
                  <c:v>Espana      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'17, 18 y 19'!$D$26:$D$32</c:f>
              <c:numCache>
                <c:formatCode>0.0%</c:formatCode>
                <c:ptCount val="7"/>
                <c:pt idx="0">
                  <c:v>0.03</c:v>
                </c:pt>
                <c:pt idx="1">
                  <c:v>1.9E-2</c:v>
                </c:pt>
                <c:pt idx="2">
                  <c:v>2.5999999999999999E-2</c:v>
                </c:pt>
                <c:pt idx="3">
                  <c:v>2.8000000000000001E-2</c:v>
                </c:pt>
                <c:pt idx="4">
                  <c:v>2.5999999999999999E-2</c:v>
                </c:pt>
                <c:pt idx="5">
                  <c:v>2.9000000000000001E-2</c:v>
                </c:pt>
                <c:pt idx="6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11-43DC-A1C9-389B04524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511856"/>
        <c:axId val="726519344"/>
        <c:axId val="0"/>
      </c:bar3DChart>
      <c:catAx>
        <c:axId val="7265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19344"/>
        <c:crosses val="autoZero"/>
        <c:auto val="1"/>
        <c:lblAlgn val="ctr"/>
        <c:lblOffset val="100"/>
        <c:noMultiLvlLbl val="0"/>
      </c:catAx>
      <c:valAx>
        <c:axId val="7265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11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Incentivo de ventas por producto -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'17, 18 y 19'!$A$45</c:f>
              <c:strCache>
                <c:ptCount val="1"/>
                <c:pt idx="0">
                  <c:v>Ingresos         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'17, 18 y 19'!$B$43:$G$44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'17, 18 y 19'!$B$45:$G$45</c:f>
              <c:numCache>
                <c:formatCode>#,##0</c:formatCode>
                <c:ptCount val="6"/>
                <c:pt idx="0">
                  <c:v>10519803</c:v>
                </c:pt>
                <c:pt idx="1">
                  <c:v>5061799</c:v>
                </c:pt>
                <c:pt idx="2">
                  <c:v>4247517</c:v>
                </c:pt>
                <c:pt idx="3">
                  <c:v>12402359</c:v>
                </c:pt>
                <c:pt idx="4">
                  <c:v>5176663</c:v>
                </c:pt>
                <c:pt idx="5">
                  <c:v>3938970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9-4623-BF38-5916BB93A2A3}"/>
            </c:ext>
          </c:extLst>
        </c:ser>
        <c:ser>
          <c:idx val="1"/>
          <c:order val="1"/>
          <c:tx>
            <c:strRef>
              <c:f>'17, 18 y 19'!$A$47</c:f>
              <c:strCache>
                <c:ptCount val="1"/>
                <c:pt idx="0">
                  <c:v>Volumen Incentivos   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'17, 18 y 19'!$B$43:$G$44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'17, 18 y 19'!$B$47:$G$47</c:f>
              <c:numCache>
                <c:formatCode>#,##0</c:formatCode>
                <c:ptCount val="6"/>
                <c:pt idx="0">
                  <c:v>978342</c:v>
                </c:pt>
                <c:pt idx="1">
                  <c:v>425191</c:v>
                </c:pt>
                <c:pt idx="2">
                  <c:v>331306</c:v>
                </c:pt>
                <c:pt idx="3">
                  <c:v>1302248</c:v>
                </c:pt>
                <c:pt idx="4">
                  <c:v>517666</c:v>
                </c:pt>
                <c:pt idx="5">
                  <c:v>429348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9-4623-BF38-5916BB93A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729424"/>
        <c:axId val="726734832"/>
        <c:axId val="0"/>
      </c:bar3DChart>
      <c:catAx>
        <c:axId val="72672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34832"/>
        <c:crosses val="autoZero"/>
        <c:auto val="1"/>
        <c:lblAlgn val="ctr"/>
        <c:lblOffset val="100"/>
        <c:noMultiLvlLbl val="0"/>
      </c:catAx>
      <c:valAx>
        <c:axId val="7267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2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Incentivo de ventas por producto - Drink2Go</a:t>
            </a:r>
            <a:r>
              <a:rPr lang="en-US" sz="1400"/>
              <a:t>  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'17, 18 y 19'!$A$46</c:f>
              <c:strCache>
                <c:ptCount val="1"/>
                <c:pt idx="0">
                  <c:v>% Incentivos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'17, 18 y 19'!$B$43:$G$44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'17, 18 y 19'!$B$46:$G$46</c:f>
              <c:numCache>
                <c:formatCode>0%</c:formatCode>
                <c:ptCount val="6"/>
                <c:pt idx="0">
                  <c:v>0.93</c:v>
                </c:pt>
                <c:pt idx="1">
                  <c:v>0.84</c:v>
                </c:pt>
                <c:pt idx="2">
                  <c:v>0.78</c:v>
                </c:pt>
                <c:pt idx="3">
                  <c:v>1.05</c:v>
                </c:pt>
                <c:pt idx="4">
                  <c:v>1</c:v>
                </c:pt>
                <c:pt idx="5">
                  <c:v>1.0900000000000001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6-4619-A739-DD2BC324F6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617936"/>
        <c:axId val="726640400"/>
        <c:axId val="0"/>
      </c:bar3DChart>
      <c:catAx>
        <c:axId val="72661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40400"/>
        <c:crosses val="autoZero"/>
        <c:auto val="1"/>
        <c:lblAlgn val="ctr"/>
        <c:lblOffset val="100"/>
        <c:noMultiLvlLbl val="0"/>
      </c:catAx>
      <c:valAx>
        <c:axId val="7266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17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Nivel de precios por compania 2027 - España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'20'!$B$5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'20'!$C$5:$G$5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6-4369-87F2-79F5AC2AC70B}"/>
            </c:ext>
          </c:extLst>
        </c:ser>
        <c:ser>
          <c:idx val="1"/>
          <c:order val="1"/>
          <c:tx>
            <c:strRef>
              <c:f>'20'!$B$6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'20'!$C$6:$G$6</c:f>
              <c:numCache>
                <c:formatCode>General</c:formatCode>
                <c:ptCount val="5"/>
                <c:pt idx="0">
                  <c:v>28</c:v>
                </c:pt>
                <c:pt idx="1">
                  <c:v>25</c:v>
                </c:pt>
                <c:pt idx="2">
                  <c:v>24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6-4369-87F2-79F5AC2AC70B}"/>
            </c:ext>
          </c:extLst>
        </c:ser>
        <c:ser>
          <c:idx val="2"/>
          <c:order val="2"/>
          <c:tx>
            <c:strRef>
              <c:f>'20'!$B$7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'20'!$C$7:$G$7</c:f>
              <c:numCache>
                <c:formatCode>General</c:formatCode>
                <c:ptCount val="5"/>
                <c:pt idx="0">
                  <c:v>31</c:v>
                </c:pt>
                <c:pt idx="1">
                  <c:v>28</c:v>
                </c:pt>
                <c:pt idx="2">
                  <c:v>27</c:v>
                </c:pt>
                <c:pt idx="3">
                  <c:v>32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6-4369-87F2-79F5AC2AC7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531408"/>
        <c:axId val="726523920"/>
        <c:axId val="0"/>
      </c:bar3DChart>
      <c:catAx>
        <c:axId val="72653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23920"/>
        <c:crosses val="autoZero"/>
        <c:auto val="1"/>
        <c:lblAlgn val="ctr"/>
        <c:lblOffset val="100"/>
        <c:noMultiLvlLbl val="0"/>
      </c:catAx>
      <c:valAx>
        <c:axId val="72652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3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2027- Portugal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'20'!$B$8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'20'!$C$8:$G$8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D-4394-8ABC-7E474EEDACBF}"/>
            </c:ext>
          </c:extLst>
        </c:ser>
        <c:ser>
          <c:idx val="1"/>
          <c:order val="1"/>
          <c:tx>
            <c:strRef>
              <c:f>'20'!$B$9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'20'!$C$9:$G$9</c:f>
              <c:numCache>
                <c:formatCode>General</c:formatCode>
                <c:ptCount val="5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D-4394-8ABC-7E474EEDACBF}"/>
            </c:ext>
          </c:extLst>
        </c:ser>
        <c:ser>
          <c:idx val="2"/>
          <c:order val="2"/>
          <c:tx>
            <c:strRef>
              <c:f>'20'!$B$10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'20'!$C$10:$G$10</c:f>
              <c:numCache>
                <c:formatCode>General</c:formatCode>
                <c:ptCount val="5"/>
                <c:pt idx="0">
                  <c:v>32</c:v>
                </c:pt>
                <c:pt idx="1">
                  <c:v>28</c:v>
                </c:pt>
                <c:pt idx="2">
                  <c:v>27</c:v>
                </c:pt>
                <c:pt idx="3">
                  <c:v>34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0D-4394-8ABC-7E474EEDAC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483984"/>
        <c:axId val="726493552"/>
        <c:axId val="0"/>
      </c:bar3DChart>
      <c:catAx>
        <c:axId val="7264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93552"/>
        <c:crosses val="autoZero"/>
        <c:auto val="1"/>
        <c:lblAlgn val="ctr"/>
        <c:lblOffset val="100"/>
        <c:noMultiLvlLbl val="0"/>
      </c:catAx>
      <c:valAx>
        <c:axId val="7264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8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2027 - Francia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'20'!$B$11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'20'!$C$11:$G$11</c:f>
              <c:numCache>
                <c:formatCode>General</c:formatCode>
                <c:ptCount val="5"/>
                <c:pt idx="0">
                  <c:v>2</c:v>
                </c:pt>
                <c:pt idx="1">
                  <c:v>19</c:v>
                </c:pt>
                <c:pt idx="2">
                  <c:v>17</c:v>
                </c:pt>
                <c:pt idx="3">
                  <c:v>21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4-4584-A26F-1B5801B6A48D}"/>
            </c:ext>
          </c:extLst>
        </c:ser>
        <c:ser>
          <c:idx val="1"/>
          <c:order val="1"/>
          <c:tx>
            <c:strRef>
              <c:f>'20'!$B$12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'20'!$C$12:$G$12</c:f>
              <c:numCache>
                <c:formatCode>General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25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4-4584-A26F-1B5801B6A48D}"/>
            </c:ext>
          </c:extLst>
        </c:ser>
        <c:ser>
          <c:idx val="2"/>
          <c:order val="2"/>
          <c:tx>
            <c:strRef>
              <c:f>'20'!$B$13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'20'!$C$13:$G$13</c:f>
              <c:numCache>
                <c:formatCode>General</c:formatCode>
                <c:ptCount val="5"/>
                <c:pt idx="0">
                  <c:v>32</c:v>
                </c:pt>
                <c:pt idx="1">
                  <c:v>33</c:v>
                </c:pt>
                <c:pt idx="2">
                  <c:v>3</c:v>
                </c:pt>
                <c:pt idx="3">
                  <c:v>33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C4-4584-A26F-1B5801B6A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3399232"/>
        <c:axId val="643400480"/>
        <c:axId val="0"/>
      </c:bar3DChart>
      <c:catAx>
        <c:axId val="64339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00480"/>
        <c:crosses val="autoZero"/>
        <c:auto val="1"/>
        <c:lblAlgn val="ctr"/>
        <c:lblOffset val="100"/>
        <c:noMultiLvlLbl val="0"/>
      </c:catAx>
      <c:valAx>
        <c:axId val="6434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9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2028 - Francia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'20'!$B$11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'20'!$H$11:$L$11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18</c:v>
                </c:pt>
                <c:pt idx="3">
                  <c:v>21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5-4590-9899-6EBC3208B170}"/>
            </c:ext>
          </c:extLst>
        </c:ser>
        <c:ser>
          <c:idx val="1"/>
          <c:order val="1"/>
          <c:tx>
            <c:strRef>
              <c:f>'20'!$B$12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'20'!$H$12:$L$12</c:f>
              <c:numCache>
                <c:formatCode>General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27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5-4590-9899-6EBC3208B170}"/>
            </c:ext>
          </c:extLst>
        </c:ser>
        <c:ser>
          <c:idx val="2"/>
          <c:order val="2"/>
          <c:tx>
            <c:strRef>
              <c:f>'20'!$B$13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'20'!$H$13:$L$13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32</c:v>
                </c:pt>
                <c:pt idx="3">
                  <c:v>33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D5-4590-9899-6EBC3208B1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7706544"/>
        <c:axId val="197702384"/>
        <c:axId val="0"/>
      </c:bar3DChart>
      <c:catAx>
        <c:axId val="1977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02384"/>
        <c:crosses val="autoZero"/>
        <c:auto val="1"/>
        <c:lblAlgn val="ctr"/>
        <c:lblOffset val="100"/>
        <c:noMultiLvlLbl val="0"/>
      </c:catAx>
      <c:valAx>
        <c:axId val="1977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2027 - Italia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'20'!$B$14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'20'!$C$14:$G$14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17</c:v>
                </c:pt>
                <c:pt idx="3">
                  <c:v>22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6-4A45-BC23-74A4BB6FBCD0}"/>
            </c:ext>
          </c:extLst>
        </c:ser>
        <c:ser>
          <c:idx val="1"/>
          <c:order val="1"/>
          <c:tx>
            <c:strRef>
              <c:f>'20'!$B$15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'20'!$C$15:$G$15</c:f>
              <c:numCache>
                <c:formatCode>General</c:formatCode>
                <c:ptCount val="5"/>
                <c:pt idx="0">
                  <c:v>29</c:v>
                </c:pt>
                <c:pt idx="1">
                  <c:v>25</c:v>
                </c:pt>
                <c:pt idx="2">
                  <c:v>24</c:v>
                </c:pt>
                <c:pt idx="3">
                  <c:v>27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6-4A45-BC23-74A4BB6FBCD0}"/>
            </c:ext>
          </c:extLst>
        </c:ser>
        <c:ser>
          <c:idx val="2"/>
          <c:order val="2"/>
          <c:tx>
            <c:strRef>
              <c:f>'20'!$B$16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'20'!$C$16:$G$16</c:f>
              <c:numCache>
                <c:formatCode>General</c:formatCode>
                <c:ptCount val="5"/>
                <c:pt idx="0">
                  <c:v>36</c:v>
                </c:pt>
                <c:pt idx="1">
                  <c:v>28</c:v>
                </c:pt>
                <c:pt idx="2">
                  <c:v>27</c:v>
                </c:pt>
                <c:pt idx="3">
                  <c:v>32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6-4A45-BC23-74A4BB6FBC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7710704"/>
        <c:axId val="197711952"/>
        <c:axId val="0"/>
      </c:bar3DChart>
      <c:catAx>
        <c:axId val="1977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11952"/>
        <c:crosses val="autoZero"/>
        <c:auto val="1"/>
        <c:lblAlgn val="ctr"/>
        <c:lblOffset val="100"/>
        <c:noMultiLvlLbl val="0"/>
      </c:catAx>
      <c:valAx>
        <c:axId val="1977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1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2028 - Italia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'20'!$B$14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'20'!$H$14:$L$14</c:f>
              <c:numCache>
                <c:formatCode>General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17</c:v>
                </c:pt>
                <c:pt idx="3">
                  <c:v>22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3-432A-A540-E38D1AA5E2D7}"/>
            </c:ext>
          </c:extLst>
        </c:ser>
        <c:ser>
          <c:idx val="1"/>
          <c:order val="1"/>
          <c:tx>
            <c:strRef>
              <c:f>'20'!$B$15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'20'!$H$15:$L$15</c:f>
              <c:numCache>
                <c:formatCode>General</c:formatCode>
                <c:ptCount val="5"/>
                <c:pt idx="0">
                  <c:v>29</c:v>
                </c:pt>
                <c:pt idx="1">
                  <c:v>26</c:v>
                </c:pt>
                <c:pt idx="2">
                  <c:v>24</c:v>
                </c:pt>
                <c:pt idx="3">
                  <c:v>27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3-432A-A540-E38D1AA5E2D7}"/>
            </c:ext>
          </c:extLst>
        </c:ser>
        <c:ser>
          <c:idx val="2"/>
          <c:order val="2"/>
          <c:tx>
            <c:strRef>
              <c:f>'20'!$B$16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'20'!$H$16:$L$16</c:f>
              <c:numCache>
                <c:formatCode>General</c:formatCode>
                <c:ptCount val="5"/>
                <c:pt idx="0">
                  <c:v>36</c:v>
                </c:pt>
                <c:pt idx="1">
                  <c:v>3</c:v>
                </c:pt>
                <c:pt idx="2">
                  <c:v>27</c:v>
                </c:pt>
                <c:pt idx="3">
                  <c:v>32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3-432A-A540-E38D1AA5E2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5757008"/>
        <c:axId val="505756592"/>
        <c:axId val="0"/>
      </c:bar3DChart>
      <c:catAx>
        <c:axId val="50575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56592"/>
        <c:crosses val="autoZero"/>
        <c:auto val="1"/>
        <c:lblAlgn val="ctr"/>
        <c:lblOffset val="100"/>
        <c:noMultiLvlLbl val="0"/>
      </c:catAx>
      <c:valAx>
        <c:axId val="5057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575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207 - Centro Europa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'20'!$B$17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'20'!$C$17:$G$17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15</c:v>
                </c:pt>
                <c:pt idx="3">
                  <c:v>25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A-4935-8999-6E30D1107B6D}"/>
            </c:ext>
          </c:extLst>
        </c:ser>
        <c:ser>
          <c:idx val="1"/>
          <c:order val="1"/>
          <c:tx>
            <c:strRef>
              <c:f>'20'!$B$18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'20'!$C$18:$G$18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24</c:v>
                </c:pt>
                <c:pt idx="3">
                  <c:v>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A-4935-8999-6E30D1107B6D}"/>
            </c:ext>
          </c:extLst>
        </c:ser>
        <c:ser>
          <c:idx val="2"/>
          <c:order val="2"/>
          <c:tx>
            <c:strRef>
              <c:f>'20'!$B$19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'20'!$C$19:$G$19</c:f>
              <c:numCache>
                <c:formatCode>General</c:formatCode>
                <c:ptCount val="5"/>
                <c:pt idx="0">
                  <c:v>35</c:v>
                </c:pt>
                <c:pt idx="1">
                  <c:v>28</c:v>
                </c:pt>
                <c:pt idx="2">
                  <c:v>23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3A-4935-8999-6E30D1107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187312"/>
        <c:axId val="899202288"/>
        <c:axId val="0"/>
      </c:bar3DChart>
      <c:catAx>
        <c:axId val="8991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02288"/>
        <c:crosses val="autoZero"/>
        <c:auto val="1"/>
        <c:lblAlgn val="ctr"/>
        <c:lblOffset val="100"/>
        <c:noMultiLvlLbl val="0"/>
      </c:catAx>
      <c:valAx>
        <c:axId val="8992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8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2028 - Centro Europa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'20'!$B$17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'20'!$H$17:$L$17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16</c:v>
                </c:pt>
                <c:pt idx="3">
                  <c:v>25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4-4D6A-8890-F69FFEB64448}"/>
            </c:ext>
          </c:extLst>
        </c:ser>
        <c:ser>
          <c:idx val="1"/>
          <c:order val="1"/>
          <c:tx>
            <c:strRef>
              <c:f>'20'!$B$18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'20'!$H$18:$L$18</c:f>
              <c:numCache>
                <c:formatCode>General</c:formatCode>
                <c:ptCount val="5"/>
                <c:pt idx="0">
                  <c:v>3</c:v>
                </c:pt>
                <c:pt idx="1">
                  <c:v>26</c:v>
                </c:pt>
                <c:pt idx="2">
                  <c:v>24</c:v>
                </c:pt>
                <c:pt idx="3">
                  <c:v>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4-4D6A-8890-F69FFEB64448}"/>
            </c:ext>
          </c:extLst>
        </c:ser>
        <c:ser>
          <c:idx val="2"/>
          <c:order val="2"/>
          <c:tx>
            <c:strRef>
              <c:f>'20'!$B$19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'20'!$H$19:$L$19</c:f>
              <c:numCache>
                <c:formatCode>General</c:formatCode>
                <c:ptCount val="5"/>
                <c:pt idx="0">
                  <c:v>35</c:v>
                </c:pt>
                <c:pt idx="1">
                  <c:v>3</c:v>
                </c:pt>
                <c:pt idx="2">
                  <c:v>27</c:v>
                </c:pt>
                <c:pt idx="3">
                  <c:v>35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4-4D6A-8890-F69FFEB644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234736"/>
        <c:axId val="899218512"/>
        <c:axId val="0"/>
      </c:bar3DChart>
      <c:catAx>
        <c:axId val="8992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18512"/>
        <c:crosses val="autoZero"/>
        <c:auto val="1"/>
        <c:lblAlgn val="ctr"/>
        <c:lblOffset val="100"/>
        <c:noMultiLvlLbl val="0"/>
      </c:catAx>
      <c:valAx>
        <c:axId val="89921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3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2027 - Polonia</a:t>
            </a:r>
            <a:endParaRPr lang="es-BO"/>
          </a:p>
        </c:rich>
      </c:tx>
      <c:layout>
        <c:manualLayout>
          <c:xMode val="edge"/>
          <c:yMode val="edge"/>
          <c:x val="0.1324722222222222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'20'!$B$20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'20'!$C$20:$G$20</c:f>
              <c:numCache>
                <c:formatCode>General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16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A-4338-9EB2-F580CDB1A259}"/>
            </c:ext>
          </c:extLst>
        </c:ser>
        <c:ser>
          <c:idx val="1"/>
          <c:order val="1"/>
          <c:tx>
            <c:strRef>
              <c:f>'20'!$B$21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'20'!$C$21:$G$21</c:f>
              <c:numCache>
                <c:formatCode>General</c:formatCode>
                <c:ptCount val="5"/>
                <c:pt idx="0">
                  <c:v>31</c:v>
                </c:pt>
                <c:pt idx="1">
                  <c:v>26</c:v>
                </c:pt>
                <c:pt idx="2">
                  <c:v>25</c:v>
                </c:pt>
                <c:pt idx="3">
                  <c:v>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A-4338-9EB2-F580CDB1A259}"/>
            </c:ext>
          </c:extLst>
        </c:ser>
        <c:ser>
          <c:idx val="2"/>
          <c:order val="2"/>
          <c:tx>
            <c:strRef>
              <c:f>'20'!$B$22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'20'!$C$22:$G$22</c:f>
              <c:numCache>
                <c:formatCode>General</c:formatCode>
                <c:ptCount val="5"/>
                <c:pt idx="0">
                  <c:v>36</c:v>
                </c:pt>
                <c:pt idx="1">
                  <c:v>31</c:v>
                </c:pt>
                <c:pt idx="2">
                  <c:v>3</c:v>
                </c:pt>
                <c:pt idx="3">
                  <c:v>35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CA-4338-9EB2-F580CDB1A2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213520"/>
        <c:axId val="899232656"/>
        <c:axId val="0"/>
      </c:bar3DChart>
      <c:catAx>
        <c:axId val="89921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32656"/>
        <c:crosses val="autoZero"/>
        <c:auto val="1"/>
        <c:lblAlgn val="ctr"/>
        <c:lblOffset val="100"/>
        <c:noMultiLvlLbl val="0"/>
      </c:catAx>
      <c:valAx>
        <c:axId val="8992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1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2028 - Polonia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'20'!$B$20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'20'!$H$20:$L$20</c:f>
              <c:numCache>
                <c:formatCode>General</c:formatCode>
                <c:ptCount val="5"/>
                <c:pt idx="0">
                  <c:v>22</c:v>
                </c:pt>
                <c:pt idx="1">
                  <c:v>18</c:v>
                </c:pt>
                <c:pt idx="2">
                  <c:v>16</c:v>
                </c:pt>
                <c:pt idx="3">
                  <c:v>25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D-42C2-AF57-4A94DFB32B78}"/>
            </c:ext>
          </c:extLst>
        </c:ser>
        <c:ser>
          <c:idx val="1"/>
          <c:order val="1"/>
          <c:tx>
            <c:strRef>
              <c:f>'20'!$B$21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'20'!$H$21:$L$21</c:f>
              <c:numCache>
                <c:formatCode>General</c:formatCode>
                <c:ptCount val="5"/>
                <c:pt idx="0">
                  <c:v>31</c:v>
                </c:pt>
                <c:pt idx="1">
                  <c:v>27</c:v>
                </c:pt>
                <c:pt idx="2">
                  <c:v>25</c:v>
                </c:pt>
                <c:pt idx="3">
                  <c:v>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D-42C2-AF57-4A94DFB32B78}"/>
            </c:ext>
          </c:extLst>
        </c:ser>
        <c:ser>
          <c:idx val="2"/>
          <c:order val="2"/>
          <c:tx>
            <c:strRef>
              <c:f>'20'!$B$22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'20'!$H$22:$L$22</c:f>
              <c:numCache>
                <c:formatCode>General</c:formatCode>
                <c:ptCount val="5"/>
                <c:pt idx="0">
                  <c:v>36</c:v>
                </c:pt>
                <c:pt idx="1">
                  <c:v>33</c:v>
                </c:pt>
                <c:pt idx="2">
                  <c:v>3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D-42C2-AF57-4A94DFB32B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252624"/>
        <c:axId val="899248880"/>
        <c:axId val="0"/>
      </c:bar3DChart>
      <c:catAx>
        <c:axId val="89925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48880"/>
        <c:crosses val="autoZero"/>
        <c:auto val="1"/>
        <c:lblAlgn val="ctr"/>
        <c:lblOffset val="100"/>
        <c:noMultiLvlLbl val="0"/>
      </c:catAx>
      <c:valAx>
        <c:axId val="8992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5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2027 - Mexico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'20'!$B$23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'20'!$C$23:$G$23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15</c:v>
                </c:pt>
                <c:pt idx="3">
                  <c:v>23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B-4010-9FD1-C886E5FC9F62}"/>
            </c:ext>
          </c:extLst>
        </c:ser>
        <c:ser>
          <c:idx val="1"/>
          <c:order val="1"/>
          <c:tx>
            <c:strRef>
              <c:f>'20'!$B$24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'20'!$C$24:$G$24</c:f>
              <c:numCache>
                <c:formatCode>General</c:formatCode>
                <c:ptCount val="5"/>
                <c:pt idx="0">
                  <c:v>31</c:v>
                </c:pt>
                <c:pt idx="1">
                  <c:v>25</c:v>
                </c:pt>
                <c:pt idx="2">
                  <c:v>24</c:v>
                </c:pt>
                <c:pt idx="3">
                  <c:v>28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B-4010-9FD1-C886E5FC9F62}"/>
            </c:ext>
          </c:extLst>
        </c:ser>
        <c:ser>
          <c:idx val="2"/>
          <c:order val="2"/>
          <c:tx>
            <c:strRef>
              <c:f>'20'!$B$25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'20'!$C$3:$G$4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2027</c:v>
                  </c:pt>
                </c:lvl>
              </c:multiLvlStrCache>
            </c:multiLvlStrRef>
          </c:cat>
          <c:val>
            <c:numRef>
              <c:f>'20'!$C$25:$G$25</c:f>
              <c:numCache>
                <c:formatCode>General</c:formatCode>
                <c:ptCount val="5"/>
                <c:pt idx="0">
                  <c:v>36</c:v>
                </c:pt>
                <c:pt idx="1">
                  <c:v>28</c:v>
                </c:pt>
                <c:pt idx="2">
                  <c:v>27</c:v>
                </c:pt>
                <c:pt idx="3">
                  <c:v>33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EB-4010-9FD1-C886E5FC9F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177328"/>
        <c:axId val="899176080"/>
        <c:axId val="0"/>
      </c:bar3DChart>
      <c:catAx>
        <c:axId val="8991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76080"/>
        <c:crosses val="autoZero"/>
        <c:auto val="1"/>
        <c:lblAlgn val="ctr"/>
        <c:lblOffset val="100"/>
        <c:noMultiLvlLbl val="0"/>
      </c:catAx>
      <c:valAx>
        <c:axId val="8991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Nivel de precios por compania</a:t>
            </a:r>
            <a:r>
              <a:rPr lang="es-BO" baseline="0"/>
              <a:t> 2028 - Mexico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'20'!$B$23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'20'!$H$23:$L$23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16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4-4DAE-B2B5-2F2AC2CB9F20}"/>
            </c:ext>
          </c:extLst>
        </c:ser>
        <c:ser>
          <c:idx val="1"/>
          <c:order val="1"/>
          <c:tx>
            <c:strRef>
              <c:f>'20'!$B$24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'20'!$H$24:$L$24</c:f>
              <c:numCache>
                <c:formatCode>General</c:formatCode>
                <c:ptCount val="5"/>
                <c:pt idx="0">
                  <c:v>31</c:v>
                </c:pt>
                <c:pt idx="1">
                  <c:v>26</c:v>
                </c:pt>
                <c:pt idx="2">
                  <c:v>24</c:v>
                </c:pt>
                <c:pt idx="3">
                  <c:v>28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4-4DAE-B2B5-2F2AC2CB9F20}"/>
            </c:ext>
          </c:extLst>
        </c:ser>
        <c:ser>
          <c:idx val="2"/>
          <c:order val="2"/>
          <c:tx>
            <c:strRef>
              <c:f>'20'!$B$25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'20'!$H$25:$L$25</c:f>
              <c:numCache>
                <c:formatCode>General</c:formatCode>
                <c:ptCount val="5"/>
                <c:pt idx="0">
                  <c:v>36</c:v>
                </c:pt>
                <c:pt idx="1">
                  <c:v>3</c:v>
                </c:pt>
                <c:pt idx="2">
                  <c:v>27</c:v>
                </c:pt>
                <c:pt idx="3">
                  <c:v>33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4-4DAE-B2B5-2F2AC2CB9F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136560"/>
        <c:axId val="899145712"/>
        <c:axId val="0"/>
      </c:bar3DChart>
      <c:catAx>
        <c:axId val="8991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45712"/>
        <c:crosses val="autoZero"/>
        <c:auto val="1"/>
        <c:lblAlgn val="ctr"/>
        <c:lblOffset val="100"/>
        <c:noMultiLvlLbl val="0"/>
      </c:catAx>
      <c:valAx>
        <c:axId val="8991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3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2028 -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'20'!$B$5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'20'!$H$5:$L$5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B-4ECB-9BFC-FF0B46F64C67}"/>
            </c:ext>
          </c:extLst>
        </c:ser>
        <c:ser>
          <c:idx val="1"/>
          <c:order val="1"/>
          <c:tx>
            <c:strRef>
              <c:f>'20'!$B$6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'20'!$H$6:$L$6</c:f>
              <c:numCache>
                <c:formatCode>General</c:formatCode>
                <c:ptCount val="5"/>
                <c:pt idx="0">
                  <c:v>28</c:v>
                </c:pt>
                <c:pt idx="1">
                  <c:v>26</c:v>
                </c:pt>
                <c:pt idx="2">
                  <c:v>24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B-4ECB-9BFC-FF0B46F64C67}"/>
            </c:ext>
          </c:extLst>
        </c:ser>
        <c:ser>
          <c:idx val="2"/>
          <c:order val="2"/>
          <c:tx>
            <c:strRef>
              <c:f>'20'!$B$7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'20'!$H$7:$L$7</c:f>
              <c:numCache>
                <c:formatCode>General</c:formatCode>
                <c:ptCount val="5"/>
                <c:pt idx="0">
                  <c:v>31</c:v>
                </c:pt>
                <c:pt idx="1">
                  <c:v>3</c:v>
                </c:pt>
                <c:pt idx="2">
                  <c:v>27</c:v>
                </c:pt>
                <c:pt idx="3">
                  <c:v>32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B-4ECB-9BFC-FF0B46F64C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1944304"/>
        <c:axId val="811935984"/>
        <c:axId val="0"/>
      </c:bar3DChart>
      <c:catAx>
        <c:axId val="8119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1935984"/>
        <c:crosses val="autoZero"/>
        <c:auto val="1"/>
        <c:lblAlgn val="ctr"/>
        <c:lblOffset val="100"/>
        <c:noMultiLvlLbl val="0"/>
      </c:catAx>
      <c:valAx>
        <c:axId val="8119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19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precios por compañía 2028 -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'20'!$B$8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'20'!$H$8:$L$8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19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F-46E1-BBCF-D7E47D264011}"/>
            </c:ext>
          </c:extLst>
        </c:ser>
        <c:ser>
          <c:idx val="1"/>
          <c:order val="1"/>
          <c:tx>
            <c:strRef>
              <c:f>'20'!$B$9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'20'!$H$9:$L$9</c:f>
              <c:numCache>
                <c:formatCode>General</c:formatCode>
                <c:ptCount val="5"/>
                <c:pt idx="0">
                  <c:v>26</c:v>
                </c:pt>
                <c:pt idx="1">
                  <c:v>25</c:v>
                </c:pt>
                <c:pt idx="2">
                  <c:v>23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F-46E1-BBCF-D7E47D264011}"/>
            </c:ext>
          </c:extLst>
        </c:ser>
        <c:ser>
          <c:idx val="2"/>
          <c:order val="2"/>
          <c:tx>
            <c:strRef>
              <c:f>'20'!$B$10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'20'!$H$3:$L$4</c:f>
              <c:multiLvlStrCache>
                <c:ptCount val="5"/>
                <c:lvl>
                  <c:pt idx="0">
                    <c:v>GlobalBiz</c:v>
                  </c:pt>
                  <c:pt idx="1">
                    <c:v>FreshMarket</c:v>
                  </c:pt>
                  <c:pt idx="2">
                    <c:v>SparklingCo</c:v>
                  </c:pt>
                  <c:pt idx="3">
                    <c:v>QualityMax</c:v>
                  </c:pt>
                  <c:pt idx="4">
                    <c:v>Drink2Go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  <c:pt idx="4">
                    <c:v>2028</c:v>
                  </c:pt>
                </c:lvl>
              </c:multiLvlStrCache>
            </c:multiLvlStrRef>
          </c:cat>
          <c:val>
            <c:numRef>
              <c:f>'20'!$H$10:$L$10</c:f>
              <c:numCache>
                <c:formatCode>General</c:formatCode>
                <c:ptCount val="5"/>
                <c:pt idx="0">
                  <c:v>31</c:v>
                </c:pt>
                <c:pt idx="1">
                  <c:v>3</c:v>
                </c:pt>
                <c:pt idx="2">
                  <c:v>27</c:v>
                </c:pt>
                <c:pt idx="3">
                  <c:v>34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F-46E1-BBCF-D7E47D2640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2004624"/>
        <c:axId val="812008784"/>
        <c:axId val="0"/>
      </c:bar3DChart>
      <c:catAx>
        <c:axId val="81200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2008784"/>
        <c:crosses val="autoZero"/>
        <c:auto val="1"/>
        <c:lblAlgn val="ctr"/>
        <c:lblOffset val="100"/>
        <c:noMultiLvlLbl val="0"/>
      </c:catAx>
      <c:valAx>
        <c:axId val="8120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200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Analisis del valor de marca de las companias por mercados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'21, 22, 23, y 24'!$B$3</c:f>
              <c:strCache>
                <c:ptCount val="1"/>
                <c:pt idx="0">
                  <c:v>GlobalBiz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24'!$A$4:$A$10</c:f>
              <c:strCache>
                <c:ptCount val="7"/>
                <c:pt idx="0">
                  <c:v>Espana    </c:v>
                </c:pt>
                <c:pt idx="1">
                  <c:v>Portugal  </c:v>
                </c:pt>
                <c:pt idx="2">
                  <c:v>Francia   </c:v>
                </c:pt>
                <c:pt idx="3">
                  <c:v>Italia    </c:v>
                </c:pt>
                <c:pt idx="4">
                  <c:v>Centro Europa</c:v>
                </c:pt>
                <c:pt idx="5">
                  <c:v>Polonia   </c:v>
                </c:pt>
                <c:pt idx="6">
                  <c:v>Mexico    </c:v>
                </c:pt>
              </c:strCache>
            </c:strRef>
          </c:cat>
          <c:val>
            <c:numRef>
              <c:f>'21, 22, 23, y 24'!$B$4:$B$10</c:f>
              <c:numCache>
                <c:formatCode>General</c:formatCode>
                <c:ptCount val="7"/>
                <c:pt idx="0">
                  <c:v>52</c:v>
                </c:pt>
                <c:pt idx="1">
                  <c:v>44</c:v>
                </c:pt>
                <c:pt idx="2">
                  <c:v>50</c:v>
                </c:pt>
                <c:pt idx="3">
                  <c:v>38</c:v>
                </c:pt>
                <c:pt idx="4">
                  <c:v>26</c:v>
                </c:pt>
                <c:pt idx="5">
                  <c:v>31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9-462E-A1BD-9D108BF14559}"/>
            </c:ext>
          </c:extLst>
        </c:ser>
        <c:ser>
          <c:idx val="1"/>
          <c:order val="1"/>
          <c:tx>
            <c:strRef>
              <c:f>'21, 22, 23, y 24'!$C$3</c:f>
              <c:strCache>
                <c:ptCount val="1"/>
                <c:pt idx="0">
                  <c:v>FreshMarket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24'!$A$4:$A$10</c:f>
              <c:strCache>
                <c:ptCount val="7"/>
                <c:pt idx="0">
                  <c:v>Espana    </c:v>
                </c:pt>
                <c:pt idx="1">
                  <c:v>Portugal  </c:v>
                </c:pt>
                <c:pt idx="2">
                  <c:v>Francia   </c:v>
                </c:pt>
                <c:pt idx="3">
                  <c:v>Italia    </c:v>
                </c:pt>
                <c:pt idx="4">
                  <c:v>Centro Europa</c:v>
                </c:pt>
                <c:pt idx="5">
                  <c:v>Polonia   </c:v>
                </c:pt>
                <c:pt idx="6">
                  <c:v>Mexico    </c:v>
                </c:pt>
              </c:strCache>
            </c:strRef>
          </c:cat>
          <c:val>
            <c:numRef>
              <c:f>'21, 22, 23, y 24'!$C$4:$C$10</c:f>
              <c:numCache>
                <c:formatCode>General</c:formatCode>
                <c:ptCount val="7"/>
                <c:pt idx="0">
                  <c:v>60</c:v>
                </c:pt>
                <c:pt idx="1">
                  <c:v>51</c:v>
                </c:pt>
                <c:pt idx="2">
                  <c:v>55</c:v>
                </c:pt>
                <c:pt idx="3">
                  <c:v>48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9-462E-A1BD-9D108BF14559}"/>
            </c:ext>
          </c:extLst>
        </c:ser>
        <c:ser>
          <c:idx val="2"/>
          <c:order val="2"/>
          <c:tx>
            <c:strRef>
              <c:f>'21, 22, 23, y 24'!$D$3</c:f>
              <c:strCache>
                <c:ptCount val="1"/>
                <c:pt idx="0">
                  <c:v>SparklingCo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24'!$A$4:$A$10</c:f>
              <c:strCache>
                <c:ptCount val="7"/>
                <c:pt idx="0">
                  <c:v>Espana    </c:v>
                </c:pt>
                <c:pt idx="1">
                  <c:v>Portugal  </c:v>
                </c:pt>
                <c:pt idx="2">
                  <c:v>Francia   </c:v>
                </c:pt>
                <c:pt idx="3">
                  <c:v>Italia    </c:v>
                </c:pt>
                <c:pt idx="4">
                  <c:v>Centro Europa</c:v>
                </c:pt>
                <c:pt idx="5">
                  <c:v>Polonia   </c:v>
                </c:pt>
                <c:pt idx="6">
                  <c:v>Mexico    </c:v>
                </c:pt>
              </c:strCache>
            </c:strRef>
          </c:cat>
          <c:val>
            <c:numRef>
              <c:f>'21, 22, 23, y 24'!$D$4:$D$10</c:f>
              <c:numCache>
                <c:formatCode>General</c:formatCode>
                <c:ptCount val="7"/>
                <c:pt idx="0">
                  <c:v>38</c:v>
                </c:pt>
                <c:pt idx="1">
                  <c:v>32</c:v>
                </c:pt>
                <c:pt idx="2">
                  <c:v>37</c:v>
                </c:pt>
                <c:pt idx="3">
                  <c:v>29</c:v>
                </c:pt>
                <c:pt idx="4">
                  <c:v>14</c:v>
                </c:pt>
                <c:pt idx="5">
                  <c:v>20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9-462E-A1BD-9D108BF14559}"/>
            </c:ext>
          </c:extLst>
        </c:ser>
        <c:ser>
          <c:idx val="3"/>
          <c:order val="3"/>
          <c:tx>
            <c:strRef>
              <c:f>'21, 22, 23, y 24'!$E$3</c:f>
              <c:strCache>
                <c:ptCount val="1"/>
                <c:pt idx="0">
                  <c:v>QualityMax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24'!$A$4:$A$10</c:f>
              <c:strCache>
                <c:ptCount val="7"/>
                <c:pt idx="0">
                  <c:v>Espana    </c:v>
                </c:pt>
                <c:pt idx="1">
                  <c:v>Portugal  </c:v>
                </c:pt>
                <c:pt idx="2">
                  <c:v>Francia   </c:v>
                </c:pt>
                <c:pt idx="3">
                  <c:v>Italia    </c:v>
                </c:pt>
                <c:pt idx="4">
                  <c:v>Centro Europa</c:v>
                </c:pt>
                <c:pt idx="5">
                  <c:v>Polonia   </c:v>
                </c:pt>
                <c:pt idx="6">
                  <c:v>Mexico    </c:v>
                </c:pt>
              </c:strCache>
            </c:strRef>
          </c:cat>
          <c:val>
            <c:numRef>
              <c:f>'21, 22, 23, y 24'!$E$4:$E$10</c:f>
              <c:numCache>
                <c:formatCode>General</c:formatCode>
                <c:ptCount val="7"/>
                <c:pt idx="0">
                  <c:v>38</c:v>
                </c:pt>
                <c:pt idx="1">
                  <c:v>32</c:v>
                </c:pt>
                <c:pt idx="2">
                  <c:v>34</c:v>
                </c:pt>
                <c:pt idx="3">
                  <c:v>26</c:v>
                </c:pt>
                <c:pt idx="4">
                  <c:v>15</c:v>
                </c:pt>
                <c:pt idx="5">
                  <c:v>20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9-462E-A1BD-9D108BF14559}"/>
            </c:ext>
          </c:extLst>
        </c:ser>
        <c:ser>
          <c:idx val="4"/>
          <c:order val="4"/>
          <c:tx>
            <c:strRef>
              <c:f>'21, 22, 23, y 24'!$F$3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24'!$A$4:$A$10</c:f>
              <c:strCache>
                <c:ptCount val="7"/>
                <c:pt idx="0">
                  <c:v>Espana    </c:v>
                </c:pt>
                <c:pt idx="1">
                  <c:v>Portugal  </c:v>
                </c:pt>
                <c:pt idx="2">
                  <c:v>Francia   </c:v>
                </c:pt>
                <c:pt idx="3">
                  <c:v>Italia    </c:v>
                </c:pt>
                <c:pt idx="4">
                  <c:v>Centro Europa</c:v>
                </c:pt>
                <c:pt idx="5">
                  <c:v>Polonia   </c:v>
                </c:pt>
                <c:pt idx="6">
                  <c:v>Mexico    </c:v>
                </c:pt>
              </c:strCache>
            </c:strRef>
          </c:cat>
          <c:val>
            <c:numRef>
              <c:f>'21, 22, 23, y 24'!$F$4:$F$10</c:f>
              <c:numCache>
                <c:formatCode>General</c:formatCode>
                <c:ptCount val="7"/>
                <c:pt idx="0">
                  <c:v>60</c:v>
                </c:pt>
                <c:pt idx="1">
                  <c:v>56</c:v>
                </c:pt>
                <c:pt idx="2">
                  <c:v>54</c:v>
                </c:pt>
                <c:pt idx="3">
                  <c:v>47</c:v>
                </c:pt>
                <c:pt idx="4">
                  <c:v>38</c:v>
                </c:pt>
                <c:pt idx="5">
                  <c:v>43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49-462E-A1BD-9D108BF14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9299632"/>
        <c:axId val="899313776"/>
        <c:axId val="0"/>
      </c:bar3DChart>
      <c:catAx>
        <c:axId val="899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13776"/>
        <c:crosses val="autoZero"/>
        <c:auto val="1"/>
        <c:lblAlgn val="ctr"/>
        <c:lblOffset val="100"/>
        <c:noMultiLvlLbl val="0"/>
      </c:catAx>
      <c:valAx>
        <c:axId val="8993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99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de las celebridades por mercado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'21, 22, 23, y 24'!$A$24</c:f>
              <c:strCache>
                <c:ptCount val="1"/>
                <c:pt idx="0">
                  <c:v>Mensi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24'!$B$23:$H$23</c:f>
              <c:strCache>
                <c:ptCount val="7"/>
                <c:pt idx="0">
                  <c:v>Espana</c:v>
                </c:pt>
                <c:pt idx="1">
                  <c:v>Portugal</c:v>
                </c:pt>
                <c:pt idx="2">
                  <c:v>Francia</c:v>
                </c:pt>
                <c:pt idx="3">
                  <c:v>Italia</c:v>
                </c:pt>
                <c:pt idx="4">
                  <c:v>Centro Europa</c:v>
                </c:pt>
                <c:pt idx="5">
                  <c:v>Polonia</c:v>
                </c:pt>
                <c:pt idx="6">
                  <c:v>Mexico</c:v>
                </c:pt>
              </c:strCache>
            </c:strRef>
          </c:cat>
          <c:val>
            <c:numRef>
              <c:f>'21, 22, 23, y 24'!$B$24:$H$24</c:f>
              <c:numCache>
                <c:formatCode>General</c:formatCode>
                <c:ptCount val="7"/>
                <c:pt idx="0">
                  <c:v>220</c:v>
                </c:pt>
                <c:pt idx="1">
                  <c:v>160</c:v>
                </c:pt>
                <c:pt idx="2">
                  <c:v>140</c:v>
                </c:pt>
                <c:pt idx="3">
                  <c:v>190</c:v>
                </c:pt>
                <c:pt idx="4">
                  <c:v>150</c:v>
                </c:pt>
                <c:pt idx="5">
                  <c:v>120</c:v>
                </c:pt>
                <c:pt idx="6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4-4E45-BB2A-9E7849773977}"/>
            </c:ext>
          </c:extLst>
        </c:ser>
        <c:ser>
          <c:idx val="1"/>
          <c:order val="1"/>
          <c:tx>
            <c:strRef>
              <c:f>'21, 22, 23, y 24'!$A$25</c:f>
              <c:strCache>
                <c:ptCount val="1"/>
                <c:pt idx="0">
                  <c:v>Polinsky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24'!$B$23:$H$23</c:f>
              <c:strCache>
                <c:ptCount val="7"/>
                <c:pt idx="0">
                  <c:v>Espana</c:v>
                </c:pt>
                <c:pt idx="1">
                  <c:v>Portugal</c:v>
                </c:pt>
                <c:pt idx="2">
                  <c:v>Francia</c:v>
                </c:pt>
                <c:pt idx="3">
                  <c:v>Italia</c:v>
                </c:pt>
                <c:pt idx="4">
                  <c:v>Centro Europa</c:v>
                </c:pt>
                <c:pt idx="5">
                  <c:v>Polonia</c:v>
                </c:pt>
                <c:pt idx="6">
                  <c:v>Mexico</c:v>
                </c:pt>
              </c:strCache>
            </c:strRef>
          </c:cat>
          <c:val>
            <c:numRef>
              <c:f>'21, 22, 23, y 24'!$B$25:$H$25</c:f>
              <c:numCache>
                <c:formatCode>General</c:formatCode>
                <c:ptCount val="7"/>
                <c:pt idx="0">
                  <c:v>130</c:v>
                </c:pt>
                <c:pt idx="1">
                  <c:v>120</c:v>
                </c:pt>
                <c:pt idx="2">
                  <c:v>170</c:v>
                </c:pt>
                <c:pt idx="3">
                  <c:v>160</c:v>
                </c:pt>
                <c:pt idx="4">
                  <c:v>170</c:v>
                </c:pt>
                <c:pt idx="5">
                  <c:v>220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4-4E45-BB2A-9E7849773977}"/>
            </c:ext>
          </c:extLst>
        </c:ser>
        <c:ser>
          <c:idx val="2"/>
          <c:order val="2"/>
          <c:tx>
            <c:strRef>
              <c:f>'21, 22, 23, y 24'!$A$26</c:f>
              <c:strCache>
                <c:ptCount val="1"/>
                <c:pt idx="0">
                  <c:v>Romano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24'!$B$23:$H$23</c:f>
              <c:strCache>
                <c:ptCount val="7"/>
                <c:pt idx="0">
                  <c:v>Espana</c:v>
                </c:pt>
                <c:pt idx="1">
                  <c:v>Portugal</c:v>
                </c:pt>
                <c:pt idx="2">
                  <c:v>Francia</c:v>
                </c:pt>
                <c:pt idx="3">
                  <c:v>Italia</c:v>
                </c:pt>
                <c:pt idx="4">
                  <c:v>Centro Europa</c:v>
                </c:pt>
                <c:pt idx="5">
                  <c:v>Polonia</c:v>
                </c:pt>
                <c:pt idx="6">
                  <c:v>Mexico</c:v>
                </c:pt>
              </c:strCache>
            </c:strRef>
          </c:cat>
          <c:val>
            <c:numRef>
              <c:f>'21, 22, 23, y 24'!$B$26:$H$26</c:f>
              <c:numCache>
                <c:formatCode>General</c:formatCode>
                <c:ptCount val="7"/>
                <c:pt idx="0">
                  <c:v>210</c:v>
                </c:pt>
                <c:pt idx="1">
                  <c:v>230</c:v>
                </c:pt>
                <c:pt idx="2">
                  <c:v>160</c:v>
                </c:pt>
                <c:pt idx="3">
                  <c:v>180</c:v>
                </c:pt>
                <c:pt idx="4">
                  <c:v>120</c:v>
                </c:pt>
                <c:pt idx="5">
                  <c:v>100</c:v>
                </c:pt>
                <c:pt idx="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4-4E45-BB2A-9E7849773977}"/>
            </c:ext>
          </c:extLst>
        </c:ser>
        <c:ser>
          <c:idx val="3"/>
          <c:order val="3"/>
          <c:tx>
            <c:strRef>
              <c:f>'21, 22, 23, y 24'!$A$27</c:f>
              <c:strCache>
                <c:ptCount val="1"/>
                <c:pt idx="0">
                  <c:v>Reno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24'!$B$23:$H$23</c:f>
              <c:strCache>
                <c:ptCount val="7"/>
                <c:pt idx="0">
                  <c:v>Espana</c:v>
                </c:pt>
                <c:pt idx="1">
                  <c:v>Portugal</c:v>
                </c:pt>
                <c:pt idx="2">
                  <c:v>Francia</c:v>
                </c:pt>
                <c:pt idx="3">
                  <c:v>Italia</c:v>
                </c:pt>
                <c:pt idx="4">
                  <c:v>Centro Europa</c:v>
                </c:pt>
                <c:pt idx="5">
                  <c:v>Polonia</c:v>
                </c:pt>
                <c:pt idx="6">
                  <c:v>Mexico</c:v>
                </c:pt>
              </c:strCache>
            </c:strRef>
          </c:cat>
          <c:val>
            <c:numRef>
              <c:f>'21, 22, 23, y 24'!$B$27:$H$27</c:f>
              <c:numCache>
                <c:formatCode>General</c:formatCode>
                <c:ptCount val="7"/>
                <c:pt idx="0">
                  <c:v>160</c:v>
                </c:pt>
                <c:pt idx="1">
                  <c:v>110</c:v>
                </c:pt>
                <c:pt idx="2">
                  <c:v>230</c:v>
                </c:pt>
                <c:pt idx="3">
                  <c:v>90</c:v>
                </c:pt>
                <c:pt idx="4">
                  <c:v>110</c:v>
                </c:pt>
                <c:pt idx="5">
                  <c:v>120</c:v>
                </c:pt>
                <c:pt idx="6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F4-4E45-BB2A-9E7849773977}"/>
            </c:ext>
          </c:extLst>
        </c:ser>
        <c:ser>
          <c:idx val="4"/>
          <c:order val="4"/>
          <c:tx>
            <c:strRef>
              <c:f>'21, 22, 23, y 24'!$A$28</c:f>
              <c:strCache>
                <c:ptCount val="1"/>
                <c:pt idx="0">
                  <c:v>Shakira    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24'!$B$23:$H$23</c:f>
              <c:strCache>
                <c:ptCount val="7"/>
                <c:pt idx="0">
                  <c:v>Espana</c:v>
                </c:pt>
                <c:pt idx="1">
                  <c:v>Portugal</c:v>
                </c:pt>
                <c:pt idx="2">
                  <c:v>Francia</c:v>
                </c:pt>
                <c:pt idx="3">
                  <c:v>Italia</c:v>
                </c:pt>
                <c:pt idx="4">
                  <c:v>Centro Europa</c:v>
                </c:pt>
                <c:pt idx="5">
                  <c:v>Polonia</c:v>
                </c:pt>
                <c:pt idx="6">
                  <c:v>Mexico</c:v>
                </c:pt>
              </c:strCache>
            </c:strRef>
          </c:cat>
          <c:val>
            <c:numRef>
              <c:f>'21, 22, 23, y 24'!$B$28:$H$28</c:f>
              <c:numCache>
                <c:formatCode>General</c:formatCode>
                <c:ptCount val="7"/>
                <c:pt idx="0">
                  <c:v>190</c:v>
                </c:pt>
                <c:pt idx="1">
                  <c:v>200</c:v>
                </c:pt>
                <c:pt idx="2">
                  <c:v>260</c:v>
                </c:pt>
                <c:pt idx="3">
                  <c:v>150</c:v>
                </c:pt>
                <c:pt idx="4">
                  <c:v>120</c:v>
                </c:pt>
                <c:pt idx="5">
                  <c:v>110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F4-4E45-BB2A-9E784977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9186896"/>
        <c:axId val="899208112"/>
        <c:axId val="0"/>
      </c:bar3DChart>
      <c:catAx>
        <c:axId val="8991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08112"/>
        <c:crosses val="autoZero"/>
        <c:auto val="1"/>
        <c:lblAlgn val="ctr"/>
        <c:lblOffset val="100"/>
        <c:noMultiLvlLbl val="0"/>
      </c:catAx>
      <c:valAx>
        <c:axId val="8992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8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 de fabricas por compañía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'21, 22, 23, y 24'!$B$40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'21, 22, 23, y 24'!$A$41:$A$45</c:f>
              <c:strCache>
                <c:ptCount val="5"/>
                <c:pt idx="0">
                  <c:v>GlobalBiz      </c:v>
                </c:pt>
                <c:pt idx="1">
                  <c:v>FreshMarket    </c:v>
                </c:pt>
                <c:pt idx="2">
                  <c:v>SparklingCo    </c:v>
                </c:pt>
                <c:pt idx="3">
                  <c:v>QualityMax     </c:v>
                </c:pt>
                <c:pt idx="4">
                  <c:v>Drink2Go       </c:v>
                </c:pt>
              </c:strCache>
            </c:strRef>
          </c:cat>
          <c:val>
            <c:numRef>
              <c:f>'21, 22, 23, y 24'!$B$41:$B$45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5-4A60-AA3F-A4078E5D78A7}"/>
            </c:ext>
          </c:extLst>
        </c:ser>
        <c:ser>
          <c:idx val="1"/>
          <c:order val="1"/>
          <c:tx>
            <c:strRef>
              <c:f>'21, 22, 23, y 24'!$C$40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'21, 22, 23, y 24'!$A$41:$A$45</c:f>
              <c:strCache>
                <c:ptCount val="5"/>
                <c:pt idx="0">
                  <c:v>GlobalBiz      </c:v>
                </c:pt>
                <c:pt idx="1">
                  <c:v>FreshMarket    </c:v>
                </c:pt>
                <c:pt idx="2">
                  <c:v>SparklingCo    </c:v>
                </c:pt>
                <c:pt idx="3">
                  <c:v>QualityMax     </c:v>
                </c:pt>
                <c:pt idx="4">
                  <c:v>Drink2Go       </c:v>
                </c:pt>
              </c:strCache>
            </c:strRef>
          </c:cat>
          <c:val>
            <c:numRef>
              <c:f>'21, 22, 23, y 24'!$C$41:$C$45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5-4A60-AA3F-A4078E5D78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124496"/>
        <c:axId val="899115760"/>
        <c:axId val="0"/>
      </c:bar3DChart>
      <c:catAx>
        <c:axId val="89912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15760"/>
        <c:crosses val="autoZero"/>
        <c:auto val="1"/>
        <c:lblAlgn val="ctr"/>
        <c:lblOffset val="100"/>
        <c:noMultiLvlLbl val="0"/>
      </c:catAx>
      <c:valAx>
        <c:axId val="89911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2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 de produccion - Dring2Go</a:t>
            </a:r>
          </a:p>
        </c:rich>
      </c:tx>
      <c:layout>
        <c:manualLayout>
          <c:xMode val="edge"/>
          <c:yMode val="edge"/>
          <c:x val="0.20672222222222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'21, 22, 23, y 24'!$B$56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24'!$A$57:$A$60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'21, 22, 23, y 24'!$B$57:$B$60</c:f>
              <c:numCache>
                <c:formatCode>#,##0</c:formatCode>
                <c:ptCount val="4"/>
                <c:pt idx="0">
                  <c:v>3304000</c:v>
                </c:pt>
                <c:pt idx="1">
                  <c:v>3304000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5-453F-9F5C-7B107B815393}"/>
            </c:ext>
          </c:extLst>
        </c:ser>
        <c:ser>
          <c:idx val="1"/>
          <c:order val="1"/>
          <c:tx>
            <c:strRef>
              <c:f>'21, 22, 23, y 24'!$C$56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24'!$A$57:$A$60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'21, 22, 23, y 24'!$C$57:$C$60</c:f>
              <c:numCache>
                <c:formatCode>#,##0</c:formatCode>
                <c:ptCount val="4"/>
                <c:pt idx="0">
                  <c:v>1227200</c:v>
                </c:pt>
                <c:pt idx="1">
                  <c:v>1227200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5-453F-9F5C-7B107B815393}"/>
            </c:ext>
          </c:extLst>
        </c:ser>
        <c:ser>
          <c:idx val="2"/>
          <c:order val="2"/>
          <c:tx>
            <c:strRef>
              <c:f>'21, 22, 23, y 24'!$D$56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'21, 22, 23, y 24'!$A$57:$A$60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'21, 22, 23, y 24'!$D$57:$D$60</c:f>
              <c:numCache>
                <c:formatCode>#,##0</c:formatCode>
                <c:ptCount val="4"/>
                <c:pt idx="0">
                  <c:v>861400</c:v>
                </c:pt>
                <c:pt idx="1">
                  <c:v>861400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15-453F-9F5C-7B107B81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9204368"/>
        <c:axId val="899208528"/>
        <c:axId val="0"/>
      </c:bar3DChart>
      <c:catAx>
        <c:axId val="89920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08528"/>
        <c:crosses val="autoZero"/>
        <c:auto val="1"/>
        <c:lblAlgn val="ctr"/>
        <c:lblOffset val="100"/>
        <c:noMultiLvlLbl val="0"/>
      </c:catAx>
      <c:valAx>
        <c:axId val="8992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04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'25 y 26'!$R$3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26'!$P$4:$Q$6</c:f>
              <c:multiLvlStrCache>
                <c:ptCount val="3"/>
                <c:lvl>
                  <c:pt idx="0">
                    <c:v>Refrescos   </c:v>
                  </c:pt>
                  <c:pt idx="1">
                    <c:v>Isotonicas  </c:v>
                  </c:pt>
                  <c:pt idx="2">
                    <c:v>Zumos       </c:v>
                  </c:pt>
                </c:lvl>
                <c:lvl>
                  <c:pt idx="0">
                    <c:v>Porcentaje Ocupacion Fabrica</c:v>
                  </c:pt>
                </c:lvl>
              </c:multiLvlStrCache>
            </c:multiLvlStrRef>
          </c:cat>
          <c:val>
            <c:numRef>
              <c:f>'25 y 26'!$R$4:$R$6</c:f>
              <c:numCache>
                <c:formatCode>0%</c:formatCode>
                <c:ptCount val="3"/>
                <c:pt idx="0" formatCode="0.0%">
                  <c:v>0.96199999999999997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2-44A9-8112-7CA1352DE9AA}"/>
            </c:ext>
          </c:extLst>
        </c:ser>
        <c:ser>
          <c:idx val="1"/>
          <c:order val="1"/>
          <c:tx>
            <c:strRef>
              <c:f>'25 y 26'!$S$3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26'!$P$4:$Q$6</c:f>
              <c:multiLvlStrCache>
                <c:ptCount val="3"/>
                <c:lvl>
                  <c:pt idx="0">
                    <c:v>Refrescos   </c:v>
                  </c:pt>
                  <c:pt idx="1">
                    <c:v>Isotonicas  </c:v>
                  </c:pt>
                  <c:pt idx="2">
                    <c:v>Zumos       </c:v>
                  </c:pt>
                </c:lvl>
                <c:lvl>
                  <c:pt idx="0">
                    <c:v>Porcentaje Ocupacion Fabrica</c:v>
                  </c:pt>
                </c:lvl>
              </c:multiLvlStrCache>
            </c:multiLvlStrRef>
          </c:cat>
          <c:val>
            <c:numRef>
              <c:f>'25 y 26'!$S$4:$S$6</c:f>
              <c:numCache>
                <c:formatCode>0%</c:formatCode>
                <c:ptCount val="3"/>
                <c:pt idx="0" formatCode="0.0%">
                  <c:v>0.98299999999999998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2-44A9-8112-7CA1352D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197392"/>
        <c:axId val="156183664"/>
        <c:axId val="0"/>
      </c:bar3DChart>
      <c:catAx>
        <c:axId val="1561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83664"/>
        <c:crosses val="autoZero"/>
        <c:auto val="1"/>
        <c:lblAlgn val="ctr"/>
        <c:lblOffset val="100"/>
        <c:noMultiLvlLbl val="0"/>
      </c:catAx>
      <c:valAx>
        <c:axId val="15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97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'25 y 26'!$R$3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26'!$P$7:$Q$9</c:f>
              <c:multiLvlStrCache>
                <c:ptCount val="3"/>
                <c:lvl>
                  <c:pt idx="0">
                    <c:v>Refrescos   </c:v>
                  </c:pt>
                  <c:pt idx="1">
                    <c:v>Isotonicas  </c:v>
                  </c:pt>
                  <c:pt idx="2">
                    <c:v>Zumos       </c:v>
                  </c:pt>
                </c:lvl>
                <c:lvl>
                  <c:pt idx="0">
                    <c:v>Coste Unitario Producto</c:v>
                  </c:pt>
                </c:lvl>
              </c:multiLvlStrCache>
            </c:multiLvlStrRef>
          </c:cat>
          <c:val>
            <c:numRef>
              <c:f>'25 y 26'!$R$7:$R$9</c:f>
              <c:numCache>
                <c:formatCode>General</c:formatCode>
                <c:ptCount val="3"/>
                <c:pt idx="0">
                  <c:v>14</c:v>
                </c:pt>
                <c:pt idx="1">
                  <c:v>28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7-4480-AFEE-CA2E2A70E6B3}"/>
            </c:ext>
          </c:extLst>
        </c:ser>
        <c:ser>
          <c:idx val="1"/>
          <c:order val="1"/>
          <c:tx>
            <c:strRef>
              <c:f>'25 y 26'!$S$3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26'!$P$7:$Q$9</c:f>
              <c:multiLvlStrCache>
                <c:ptCount val="3"/>
                <c:lvl>
                  <c:pt idx="0">
                    <c:v>Refrescos   </c:v>
                  </c:pt>
                  <c:pt idx="1">
                    <c:v>Isotonicas  </c:v>
                  </c:pt>
                  <c:pt idx="2">
                    <c:v>Zumos       </c:v>
                  </c:pt>
                </c:lvl>
                <c:lvl>
                  <c:pt idx="0">
                    <c:v>Coste Unitario Producto</c:v>
                  </c:pt>
                </c:lvl>
              </c:multiLvlStrCache>
            </c:multiLvlStrRef>
          </c:cat>
          <c:val>
            <c:numRef>
              <c:f>'25 y 26'!$S$7:$S$9</c:f>
              <c:numCache>
                <c:formatCode>General</c:formatCode>
                <c:ptCount val="3"/>
                <c:pt idx="0">
                  <c:v>13</c:v>
                </c:pt>
                <c:pt idx="1">
                  <c:v>28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7-4480-AFEE-CA2E2A70E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193648"/>
        <c:axId val="156192400"/>
        <c:axId val="0"/>
      </c:bar3DChart>
      <c:catAx>
        <c:axId val="1561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92400"/>
        <c:crosses val="autoZero"/>
        <c:auto val="1"/>
        <c:lblAlgn val="ctr"/>
        <c:lblOffset val="100"/>
        <c:noMultiLvlLbl val="0"/>
      </c:catAx>
      <c:valAx>
        <c:axId val="1561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93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'25 y 26'!$A$5</c:f>
              <c:strCache>
                <c:ptCount val="1"/>
                <c:pt idx="0">
                  <c:v>Total Capacidad Produccion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26'!$B$5:$G$5</c:f>
              <c:numCache>
                <c:formatCode>#,##0</c:formatCode>
                <c:ptCount val="6"/>
                <c:pt idx="0">
                  <c:v>6440000</c:v>
                </c:pt>
                <c:pt idx="1">
                  <c:v>2392000</c:v>
                </c:pt>
                <c:pt idx="2">
                  <c:v>1679000</c:v>
                </c:pt>
                <c:pt idx="3">
                  <c:v>6608000</c:v>
                </c:pt>
                <c:pt idx="4">
                  <c:v>2454400</c:v>
                </c:pt>
                <c:pt idx="5">
                  <c:v>1722800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8-4903-9520-6AD420AE086B}"/>
            </c:ext>
          </c:extLst>
        </c:ser>
        <c:ser>
          <c:idx val="1"/>
          <c:order val="1"/>
          <c:tx>
            <c:strRef>
              <c:f>'25 y 26'!$A$7</c:f>
              <c:strCache>
                <c:ptCount val="1"/>
                <c:pt idx="0">
                  <c:v>Total Unid. Producidas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26'!$B$7:$G$7</c:f>
              <c:numCache>
                <c:formatCode>#,##0</c:formatCode>
                <c:ptCount val="6"/>
                <c:pt idx="0">
                  <c:v>6193504</c:v>
                </c:pt>
                <c:pt idx="1">
                  <c:v>2392000</c:v>
                </c:pt>
                <c:pt idx="2">
                  <c:v>1679000</c:v>
                </c:pt>
                <c:pt idx="3">
                  <c:v>6494808</c:v>
                </c:pt>
                <c:pt idx="4">
                  <c:v>2454400</c:v>
                </c:pt>
                <c:pt idx="5">
                  <c:v>1722800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8-4903-9520-6AD420AE086B}"/>
            </c:ext>
          </c:extLst>
        </c:ser>
        <c:ser>
          <c:idx val="2"/>
          <c:order val="2"/>
          <c:tx>
            <c:strRef>
              <c:f>'25 y 26'!$A$9</c:f>
              <c:strCache>
                <c:ptCount val="1"/>
                <c:pt idx="0">
                  <c:v>Total Unidades Vendidas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26'!$B$9:$G$9</c:f>
              <c:numCache>
                <c:formatCode>#,##0</c:formatCode>
                <c:ptCount val="6"/>
                <c:pt idx="0">
                  <c:v>6029955</c:v>
                </c:pt>
                <c:pt idx="1">
                  <c:v>2393270</c:v>
                </c:pt>
                <c:pt idx="2">
                  <c:v>1723857</c:v>
                </c:pt>
                <c:pt idx="3">
                  <c:v>6383706</c:v>
                </c:pt>
                <c:pt idx="4">
                  <c:v>2432002</c:v>
                </c:pt>
                <c:pt idx="5">
                  <c:v>1721926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58-4903-9520-6AD420AE086B}"/>
            </c:ext>
          </c:extLst>
        </c:ser>
        <c:ser>
          <c:idx val="3"/>
          <c:order val="3"/>
          <c:tx>
            <c:strRef>
              <c:f>'25 y 26'!$A$10</c:f>
              <c:strCache>
                <c:ptCount val="1"/>
                <c:pt idx="0">
                  <c:v>Unidades Inventario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26'!$B$10:$G$10</c:f>
              <c:numCache>
                <c:formatCode>#,##0</c:formatCode>
                <c:ptCount val="6"/>
                <c:pt idx="0">
                  <c:v>830692</c:v>
                </c:pt>
                <c:pt idx="1">
                  <c:v>173136</c:v>
                </c:pt>
                <c:pt idx="2">
                  <c:v>124214</c:v>
                </c:pt>
                <c:pt idx="3">
                  <c:v>941786</c:v>
                </c:pt>
                <c:pt idx="4">
                  <c:v>195526</c:v>
                </c:pt>
                <c:pt idx="5">
                  <c:v>125090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58-4903-9520-6AD420AE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2830144"/>
        <c:axId val="322837216"/>
        <c:axId val="0"/>
      </c:bar3DChart>
      <c:catAx>
        <c:axId val="32283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837216"/>
        <c:crosses val="autoZero"/>
        <c:auto val="1"/>
        <c:lblAlgn val="ctr"/>
        <c:lblOffset val="100"/>
        <c:noMultiLvlLbl val="0"/>
      </c:catAx>
      <c:valAx>
        <c:axId val="32283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830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Costos</a:t>
            </a:r>
          </a:p>
        </c:rich>
      </c:tx>
      <c:layout>
        <c:manualLayout>
          <c:xMode val="edge"/>
          <c:yMode val="edge"/>
          <c:x val="7.1785933124502488E-2"/>
          <c:y val="0.17018414853545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90460761162063"/>
          <c:y val="5.0925925925925923E-2"/>
          <c:w val="0.74311350684572719"/>
          <c:h val="0.4330187372411781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'25 y 26'!$A$16</c:f>
              <c:strCache>
                <c:ptCount val="1"/>
                <c:pt idx="0">
                  <c:v>Coste Total Fabricacion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26'!$B$16:$G$16</c:f>
              <c:numCache>
                <c:formatCode>#,##0</c:formatCode>
                <c:ptCount val="6"/>
                <c:pt idx="0">
                  <c:v>815845</c:v>
                </c:pt>
                <c:pt idx="1">
                  <c:v>682014</c:v>
                </c:pt>
                <c:pt idx="2">
                  <c:v>844986</c:v>
                </c:pt>
                <c:pt idx="3">
                  <c:v>831040</c:v>
                </c:pt>
                <c:pt idx="4">
                  <c:v>680963</c:v>
                </c:pt>
                <c:pt idx="5">
                  <c:v>818085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5-4401-AECA-393069865ACB}"/>
            </c:ext>
          </c:extLst>
        </c:ser>
        <c:ser>
          <c:idx val="1"/>
          <c:order val="1"/>
          <c:tx>
            <c:strRef>
              <c:f>'25 y 26'!$A$17</c:f>
              <c:strCache>
                <c:ptCount val="1"/>
                <c:pt idx="0">
                  <c:v>Coste Almacenaje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26'!$B$17:$G$17</c:f>
              <c:numCache>
                <c:formatCode>#,##0</c:formatCode>
                <c:ptCount val="6"/>
                <c:pt idx="0">
                  <c:v>123002</c:v>
                </c:pt>
                <c:pt idx="1">
                  <c:v>139039</c:v>
                </c:pt>
                <c:pt idx="2">
                  <c:v>93953</c:v>
                </c:pt>
                <c:pt idx="3">
                  <c:v>138915</c:v>
                </c:pt>
                <c:pt idx="4">
                  <c:v>141511</c:v>
                </c:pt>
                <c:pt idx="5">
                  <c:v>80536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5-4401-AECA-393069865ACB}"/>
            </c:ext>
          </c:extLst>
        </c:ser>
        <c:ser>
          <c:idx val="2"/>
          <c:order val="2"/>
          <c:tx>
            <c:strRef>
              <c:f>'25 y 26'!$A$18</c:f>
              <c:strCache>
                <c:ptCount val="1"/>
                <c:pt idx="0">
                  <c:v>Coste Transporte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26'!$B$18:$G$18</c:f>
              <c:numCache>
                <c:formatCode>#,##0</c:formatCode>
                <c:ptCount val="6"/>
                <c:pt idx="0">
                  <c:v>262229</c:v>
                </c:pt>
                <c:pt idx="1">
                  <c:v>116124</c:v>
                </c:pt>
                <c:pt idx="2">
                  <c:v>63222</c:v>
                </c:pt>
                <c:pt idx="3">
                  <c:v>294954</c:v>
                </c:pt>
                <c:pt idx="4">
                  <c:v>108744</c:v>
                </c:pt>
                <c:pt idx="5">
                  <c:v>73174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5-4401-AECA-393069865ACB}"/>
            </c:ext>
          </c:extLst>
        </c:ser>
        <c:ser>
          <c:idx val="3"/>
          <c:order val="3"/>
          <c:tx>
            <c:strRef>
              <c:f>'25 y 26'!$A$19</c:f>
              <c:strCache>
                <c:ptCount val="1"/>
                <c:pt idx="0">
                  <c:v>Coste Distribucion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26'!$B$19:$G$19</c:f>
              <c:numCache>
                <c:formatCode>#,##0</c:formatCode>
                <c:ptCount val="6"/>
                <c:pt idx="0">
                  <c:v>422097</c:v>
                </c:pt>
                <c:pt idx="1">
                  <c:v>119664</c:v>
                </c:pt>
                <c:pt idx="2">
                  <c:v>103431</c:v>
                </c:pt>
                <c:pt idx="3">
                  <c:v>446859</c:v>
                </c:pt>
                <c:pt idx="4">
                  <c:v>121600</c:v>
                </c:pt>
                <c:pt idx="5">
                  <c:v>103316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95-4401-AECA-393069865ACB}"/>
            </c:ext>
          </c:extLst>
        </c:ser>
        <c:ser>
          <c:idx val="4"/>
          <c:order val="4"/>
          <c:tx>
            <c:strRef>
              <c:f>'25 y 26'!$A$20</c:f>
              <c:strCache>
                <c:ptCount val="1"/>
                <c:pt idx="0">
                  <c:v>Coste Logistica Total   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'25 y 26'!$B$3:$G$4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'25 y 26'!$B$20:$G$20</c:f>
              <c:numCache>
                <c:formatCode>#,##0</c:formatCode>
                <c:ptCount val="6"/>
                <c:pt idx="0">
                  <c:v>807328</c:v>
                </c:pt>
                <c:pt idx="1">
                  <c:v>374827</c:v>
                </c:pt>
                <c:pt idx="2">
                  <c:v>260606</c:v>
                </c:pt>
                <c:pt idx="3">
                  <c:v>880728</c:v>
                </c:pt>
                <c:pt idx="4">
                  <c:v>371855</c:v>
                </c:pt>
                <c:pt idx="5">
                  <c:v>257025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5-4401-AECA-393069865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727344"/>
        <c:axId val="197732752"/>
        <c:axId val="0"/>
      </c:bar3DChart>
      <c:catAx>
        <c:axId val="19772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32752"/>
        <c:crosses val="autoZero"/>
        <c:auto val="1"/>
        <c:lblAlgn val="ctr"/>
        <c:lblOffset val="100"/>
        <c:noMultiLvlLbl val="0"/>
      </c:catAx>
      <c:valAx>
        <c:axId val="1977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27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'27, 28'!$B$22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('27, 28'!$A$23,'27, 28'!$A$25,'27, 28'!$A$27,'27, 28'!$A$28)</c:f>
              <c:strCache>
                <c:ptCount val="4"/>
                <c:pt idx="0">
                  <c:v>Total Capacidad Produccion</c:v>
                </c:pt>
                <c:pt idx="1">
                  <c:v>Total Unid. Producidas   </c:v>
                </c:pt>
                <c:pt idx="2">
                  <c:v>Total Unidades Vendidas  </c:v>
                </c:pt>
                <c:pt idx="3">
                  <c:v>Unidades Inventario      </c:v>
                </c:pt>
              </c:strCache>
            </c:strRef>
          </c:cat>
          <c:val>
            <c:numRef>
              <c:f>('27, 28'!$B$23,'27, 28'!$B$25,'27, 28'!$B$27,'27, 28'!$B$28)</c:f>
              <c:numCache>
                <c:formatCode>#,##0</c:formatCode>
                <c:ptCount val="4"/>
                <c:pt idx="0">
                  <c:v>3304000</c:v>
                </c:pt>
                <c:pt idx="1">
                  <c:v>3190809</c:v>
                </c:pt>
                <c:pt idx="2">
                  <c:v>3134013</c:v>
                </c:pt>
                <c:pt idx="3">
                  <c:v>638760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5-4A4B-A803-8E47696BA9F1}"/>
            </c:ext>
          </c:extLst>
        </c:ser>
        <c:ser>
          <c:idx val="1"/>
          <c:order val="1"/>
          <c:tx>
            <c:strRef>
              <c:f>'27, 28'!$C$22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('27, 28'!$A$23,'27, 28'!$A$25,'27, 28'!$A$27,'27, 28'!$A$28)</c:f>
              <c:strCache>
                <c:ptCount val="4"/>
                <c:pt idx="0">
                  <c:v>Total Capacidad Produccion</c:v>
                </c:pt>
                <c:pt idx="1">
                  <c:v>Total Unid. Producidas   </c:v>
                </c:pt>
                <c:pt idx="2">
                  <c:v>Total Unidades Vendidas  </c:v>
                </c:pt>
                <c:pt idx="3">
                  <c:v>Unidades Inventario      </c:v>
                </c:pt>
              </c:strCache>
            </c:strRef>
          </c:cat>
          <c:val>
            <c:numRef>
              <c:f>('27, 28'!$C$23,'27, 28'!$C$25,'27, 28'!$C$27,'27, 28'!$C$28)</c:f>
              <c:numCache>
                <c:formatCode>#,##0</c:formatCode>
                <c:ptCount val="4"/>
                <c:pt idx="0">
                  <c:v>1227200</c:v>
                </c:pt>
                <c:pt idx="1">
                  <c:v>1227200</c:v>
                </c:pt>
                <c:pt idx="2">
                  <c:v>1207884</c:v>
                </c:pt>
                <c:pt idx="3">
                  <c:v>139006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5-4A4B-A803-8E47696BA9F1}"/>
            </c:ext>
          </c:extLst>
        </c:ser>
        <c:ser>
          <c:idx val="2"/>
          <c:order val="2"/>
          <c:tx>
            <c:strRef>
              <c:f>'27, 28'!$D$22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('27, 28'!$A$23,'27, 28'!$A$25,'27, 28'!$A$27,'27, 28'!$A$28)</c:f>
              <c:strCache>
                <c:ptCount val="4"/>
                <c:pt idx="0">
                  <c:v>Total Capacidad Produccion</c:v>
                </c:pt>
                <c:pt idx="1">
                  <c:v>Total Unid. Producidas   </c:v>
                </c:pt>
                <c:pt idx="2">
                  <c:v>Total Unidades Vendidas  </c:v>
                </c:pt>
                <c:pt idx="3">
                  <c:v>Unidades Inventario      </c:v>
                </c:pt>
              </c:strCache>
            </c:strRef>
          </c:cat>
          <c:val>
            <c:numRef>
              <c:f>('27, 28'!$D$23,'27, 28'!$D$25,'27, 28'!$D$27,'27, 28'!$D$28)</c:f>
              <c:numCache>
                <c:formatCode>#,##0</c:formatCode>
                <c:ptCount val="4"/>
                <c:pt idx="0">
                  <c:v>861400</c:v>
                </c:pt>
                <c:pt idx="1">
                  <c:v>861400</c:v>
                </c:pt>
                <c:pt idx="2">
                  <c:v>866676</c:v>
                </c:pt>
                <c:pt idx="3">
                  <c:v>89382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5-4A4B-A803-8E47696BA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159536"/>
        <c:axId val="156179088"/>
        <c:axId val="0"/>
      </c:bar3DChart>
      <c:catAx>
        <c:axId val="15615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79088"/>
        <c:crosses val="autoZero"/>
        <c:auto val="1"/>
        <c:lblAlgn val="ctr"/>
        <c:lblOffset val="100"/>
        <c:noMultiLvlLbl val="0"/>
      </c:catAx>
      <c:valAx>
        <c:axId val="1561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59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'27, 28'!$B$3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('27, 28'!$A$4,'27, 28'!$A$6,'27, 28'!$A$8,'27, 28'!$A$9)</c:f>
              <c:strCache>
                <c:ptCount val="4"/>
                <c:pt idx="0">
                  <c:v>Total Capacidad Produccion</c:v>
                </c:pt>
                <c:pt idx="1">
                  <c:v>Total Unid. Producidas   </c:v>
                </c:pt>
                <c:pt idx="2">
                  <c:v>Total Unidades Vendidas  </c:v>
                </c:pt>
                <c:pt idx="3">
                  <c:v>Unidades Inventario      </c:v>
                </c:pt>
              </c:strCache>
            </c:strRef>
          </c:cat>
          <c:val>
            <c:numRef>
              <c:f>('27, 28'!$B$4,'27, 28'!$B$6,'27, 28'!$B$8,'27, 28'!$B$9)</c:f>
              <c:numCache>
                <c:formatCode>#,##0</c:formatCode>
                <c:ptCount val="4"/>
                <c:pt idx="0">
                  <c:v>3304000</c:v>
                </c:pt>
                <c:pt idx="1">
                  <c:v>3304000</c:v>
                </c:pt>
                <c:pt idx="2">
                  <c:v>3249701</c:v>
                </c:pt>
                <c:pt idx="3">
                  <c:v>303026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7-4CAA-90D9-C0C5EC3A9992}"/>
            </c:ext>
          </c:extLst>
        </c:ser>
        <c:ser>
          <c:idx val="1"/>
          <c:order val="1"/>
          <c:tx>
            <c:strRef>
              <c:f>'27, 28'!$C$3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('27, 28'!$A$4,'27, 28'!$A$6,'27, 28'!$A$8,'27, 28'!$A$9)</c:f>
              <c:strCache>
                <c:ptCount val="4"/>
                <c:pt idx="0">
                  <c:v>Total Capacidad Produccion</c:v>
                </c:pt>
                <c:pt idx="1">
                  <c:v>Total Unid. Producidas   </c:v>
                </c:pt>
                <c:pt idx="2">
                  <c:v>Total Unidades Vendidas  </c:v>
                </c:pt>
                <c:pt idx="3">
                  <c:v>Unidades Inventario      </c:v>
                </c:pt>
              </c:strCache>
            </c:strRef>
          </c:cat>
          <c:val>
            <c:numRef>
              <c:f>('27, 28'!$C$4,'27, 28'!$C$6,'27, 28'!$C$8,'27, 28'!$C$9)</c:f>
              <c:numCache>
                <c:formatCode>#,##0</c:formatCode>
                <c:ptCount val="4"/>
                <c:pt idx="0">
                  <c:v>1227200</c:v>
                </c:pt>
                <c:pt idx="1">
                  <c:v>1227200</c:v>
                </c:pt>
                <c:pt idx="2">
                  <c:v>1224126</c:v>
                </c:pt>
                <c:pt idx="3">
                  <c:v>56520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7-4CAA-90D9-C0C5EC3A9992}"/>
            </c:ext>
          </c:extLst>
        </c:ser>
        <c:ser>
          <c:idx val="2"/>
          <c:order val="2"/>
          <c:tx>
            <c:strRef>
              <c:f>'27, 28'!$D$3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('27, 28'!$A$4,'27, 28'!$A$6,'27, 28'!$A$8,'27, 28'!$A$9)</c:f>
              <c:strCache>
                <c:ptCount val="4"/>
                <c:pt idx="0">
                  <c:v>Total Capacidad Produccion</c:v>
                </c:pt>
                <c:pt idx="1">
                  <c:v>Total Unid. Producidas   </c:v>
                </c:pt>
                <c:pt idx="2">
                  <c:v>Total Unidades Vendidas  </c:v>
                </c:pt>
                <c:pt idx="3">
                  <c:v>Unidades Inventario      </c:v>
                </c:pt>
              </c:strCache>
            </c:strRef>
          </c:cat>
          <c:val>
            <c:numRef>
              <c:f>('27, 28'!$D$4,'27, 28'!$D$6,'27, 28'!$D$8,'27, 28'!$D$9)</c:f>
              <c:numCache>
                <c:formatCode>#,##0</c:formatCode>
                <c:ptCount val="4"/>
                <c:pt idx="0">
                  <c:v>861400</c:v>
                </c:pt>
                <c:pt idx="1">
                  <c:v>861400</c:v>
                </c:pt>
                <c:pt idx="2">
                  <c:v>855248</c:v>
                </c:pt>
                <c:pt idx="3">
                  <c:v>35708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97-4CAA-90D9-C0C5EC3A9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2776064"/>
        <c:axId val="322785632"/>
        <c:axId val="0"/>
      </c:bar3DChart>
      <c:catAx>
        <c:axId val="3227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785632"/>
        <c:crosses val="autoZero"/>
        <c:auto val="1"/>
        <c:lblAlgn val="ctr"/>
        <c:lblOffset val="100"/>
        <c:noMultiLvlLbl val="0"/>
      </c:catAx>
      <c:valAx>
        <c:axId val="3227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22776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Indice de coste de elaboracion segun ocupacion fabrica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'29 - 33'!$B$3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'29 - 33'!$A$4:$A$9</c:f>
              <c:strCache>
                <c:ptCount val="6"/>
                <c:pt idx="0">
                  <c:v>Tasa Ocupacion: 10       </c:v>
                </c:pt>
                <c:pt idx="1">
                  <c:v>Tasa Ocupacion: 30       </c:v>
                </c:pt>
                <c:pt idx="2">
                  <c:v>Tasa Ocupacion: 50       </c:v>
                </c:pt>
                <c:pt idx="3">
                  <c:v>Tasa Ocupacion: 70       </c:v>
                </c:pt>
                <c:pt idx="4">
                  <c:v>Tasa Ocupacion: 90       </c:v>
                </c:pt>
                <c:pt idx="5">
                  <c:v>Tasa Ocupacion: 100      </c:v>
                </c:pt>
              </c:strCache>
            </c:strRef>
          </c:cat>
          <c:val>
            <c:numRef>
              <c:f>'29 - 33'!$B$4:$B$9</c:f>
              <c:numCache>
                <c:formatCode>0%</c:formatCode>
                <c:ptCount val="6"/>
                <c:pt idx="0">
                  <c:v>0.79</c:v>
                </c:pt>
                <c:pt idx="1">
                  <c:v>0.57999999999999996</c:v>
                </c:pt>
                <c:pt idx="2">
                  <c:v>0.35</c:v>
                </c:pt>
                <c:pt idx="3">
                  <c:v>0.2</c:v>
                </c:pt>
                <c:pt idx="4">
                  <c:v>0.08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2-446A-B673-C3349638CF1E}"/>
            </c:ext>
          </c:extLst>
        </c:ser>
        <c:ser>
          <c:idx val="1"/>
          <c:order val="1"/>
          <c:tx>
            <c:strRef>
              <c:f>'29 - 33'!$C$3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'29 - 33'!$A$4:$A$9</c:f>
              <c:strCache>
                <c:ptCount val="6"/>
                <c:pt idx="0">
                  <c:v>Tasa Ocupacion: 10       </c:v>
                </c:pt>
                <c:pt idx="1">
                  <c:v>Tasa Ocupacion: 30       </c:v>
                </c:pt>
                <c:pt idx="2">
                  <c:v>Tasa Ocupacion: 50       </c:v>
                </c:pt>
                <c:pt idx="3">
                  <c:v>Tasa Ocupacion: 70       </c:v>
                </c:pt>
                <c:pt idx="4">
                  <c:v>Tasa Ocupacion: 90       </c:v>
                </c:pt>
                <c:pt idx="5">
                  <c:v>Tasa Ocupacion: 100      </c:v>
                </c:pt>
              </c:strCache>
            </c:strRef>
          </c:cat>
          <c:val>
            <c:numRef>
              <c:f>'29 - 33'!$C$4:$C$9</c:f>
              <c:numCache>
                <c:formatCode>0%</c:formatCode>
                <c:ptCount val="6"/>
                <c:pt idx="0">
                  <c:v>0.79</c:v>
                </c:pt>
                <c:pt idx="1">
                  <c:v>0.57999999999999996</c:v>
                </c:pt>
                <c:pt idx="2">
                  <c:v>0.35</c:v>
                </c:pt>
                <c:pt idx="3">
                  <c:v>0.2</c:v>
                </c:pt>
                <c:pt idx="4">
                  <c:v>0.08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2-446A-B673-C3349638CF1E}"/>
            </c:ext>
          </c:extLst>
        </c:ser>
        <c:ser>
          <c:idx val="2"/>
          <c:order val="2"/>
          <c:tx>
            <c:strRef>
              <c:f>'29 - 33'!$D$3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'29 - 33'!$A$4:$A$9</c:f>
              <c:strCache>
                <c:ptCount val="6"/>
                <c:pt idx="0">
                  <c:v>Tasa Ocupacion: 10       </c:v>
                </c:pt>
                <c:pt idx="1">
                  <c:v>Tasa Ocupacion: 30       </c:v>
                </c:pt>
                <c:pt idx="2">
                  <c:v>Tasa Ocupacion: 50       </c:v>
                </c:pt>
                <c:pt idx="3">
                  <c:v>Tasa Ocupacion: 70       </c:v>
                </c:pt>
                <c:pt idx="4">
                  <c:v>Tasa Ocupacion: 90       </c:v>
                </c:pt>
                <c:pt idx="5">
                  <c:v>Tasa Ocupacion: 100      </c:v>
                </c:pt>
              </c:strCache>
            </c:strRef>
          </c:cat>
          <c:val>
            <c:numRef>
              <c:f>'29 - 33'!$D$4:$D$9</c:f>
              <c:numCache>
                <c:formatCode>0%</c:formatCode>
                <c:ptCount val="6"/>
                <c:pt idx="0">
                  <c:v>0.79</c:v>
                </c:pt>
                <c:pt idx="1">
                  <c:v>0.57999999999999996</c:v>
                </c:pt>
                <c:pt idx="2">
                  <c:v>0.35</c:v>
                </c:pt>
                <c:pt idx="3">
                  <c:v>0.2</c:v>
                </c:pt>
                <c:pt idx="4">
                  <c:v>0.08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2-446A-B673-C3349638C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379680"/>
        <c:axId val="643385920"/>
      </c:barChart>
      <c:catAx>
        <c:axId val="64337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85920"/>
        <c:crosses val="autoZero"/>
        <c:auto val="1"/>
        <c:lblAlgn val="ctr"/>
        <c:lblOffset val="100"/>
        <c:noMultiLvlLbl val="0"/>
      </c:catAx>
      <c:valAx>
        <c:axId val="64338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379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Indice de costo de elaboracion por amplitud de gama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'29 - 33'!$B$24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'29 - 33'!$A$25:$A$32</c:f>
              <c:strCache>
                <c:ptCount val="8"/>
                <c:pt idx="0">
                  <c:v>AMPLITUD GAMA: 1         </c:v>
                </c:pt>
                <c:pt idx="1">
                  <c:v>AMPLITUD GAMA: 3         </c:v>
                </c:pt>
                <c:pt idx="2">
                  <c:v>AMPLITUD GAMA: 5         </c:v>
                </c:pt>
                <c:pt idx="3">
                  <c:v>AMPLITUD GAMA: 6         </c:v>
                </c:pt>
                <c:pt idx="4">
                  <c:v>AMPLITUD GAMA: 7         </c:v>
                </c:pt>
                <c:pt idx="5">
                  <c:v>AMPLITUD GAMA: 9         </c:v>
                </c:pt>
                <c:pt idx="6">
                  <c:v>AMPLITUD GAMA: 11        </c:v>
                </c:pt>
                <c:pt idx="7">
                  <c:v>AMPLITUD GAMA: 12        </c:v>
                </c:pt>
              </c:strCache>
            </c:strRef>
          </c:cat>
          <c:val>
            <c:numRef>
              <c:f>'29 - 33'!$B$25:$B$32</c:f>
              <c:numCache>
                <c:formatCode>0%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1.4</c:v>
                </c:pt>
                <c:pt idx="6">
                  <c:v>2.1</c:v>
                </c:pt>
                <c:pt idx="7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4-4DA9-BEBD-FFBC6AA88792}"/>
            </c:ext>
          </c:extLst>
        </c:ser>
        <c:ser>
          <c:idx val="1"/>
          <c:order val="1"/>
          <c:tx>
            <c:strRef>
              <c:f>'29 - 33'!$C$24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'29 - 33'!$A$25:$A$32</c:f>
              <c:strCache>
                <c:ptCount val="8"/>
                <c:pt idx="0">
                  <c:v>AMPLITUD GAMA: 1         </c:v>
                </c:pt>
                <c:pt idx="1">
                  <c:v>AMPLITUD GAMA: 3         </c:v>
                </c:pt>
                <c:pt idx="2">
                  <c:v>AMPLITUD GAMA: 5         </c:v>
                </c:pt>
                <c:pt idx="3">
                  <c:v>AMPLITUD GAMA: 6         </c:v>
                </c:pt>
                <c:pt idx="4">
                  <c:v>AMPLITUD GAMA: 7         </c:v>
                </c:pt>
                <c:pt idx="5">
                  <c:v>AMPLITUD GAMA: 9         </c:v>
                </c:pt>
                <c:pt idx="6">
                  <c:v>AMPLITUD GAMA: 11        </c:v>
                </c:pt>
                <c:pt idx="7">
                  <c:v>AMPLITUD GAMA: 12        </c:v>
                </c:pt>
              </c:strCache>
            </c:strRef>
          </c:cat>
          <c:val>
            <c:numRef>
              <c:f>'29 - 33'!$C$25:$C$32</c:f>
              <c:numCache>
                <c:formatCode>0%</c:formatCode>
                <c:ptCount val="8"/>
                <c:pt idx="0">
                  <c:v>0</c:v>
                </c:pt>
                <c:pt idx="1">
                  <c:v>0.7</c:v>
                </c:pt>
                <c:pt idx="2">
                  <c:v>1.7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4-4DA9-BEBD-FFBC6AA88792}"/>
            </c:ext>
          </c:extLst>
        </c:ser>
        <c:ser>
          <c:idx val="2"/>
          <c:order val="2"/>
          <c:tx>
            <c:strRef>
              <c:f>'29 - 33'!$D$24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'29 - 33'!$A$25:$A$32</c:f>
              <c:strCache>
                <c:ptCount val="8"/>
                <c:pt idx="0">
                  <c:v>AMPLITUD GAMA: 1         </c:v>
                </c:pt>
                <c:pt idx="1">
                  <c:v>AMPLITUD GAMA: 3         </c:v>
                </c:pt>
                <c:pt idx="2">
                  <c:v>AMPLITUD GAMA: 5         </c:v>
                </c:pt>
                <c:pt idx="3">
                  <c:v>AMPLITUD GAMA: 6         </c:v>
                </c:pt>
                <c:pt idx="4">
                  <c:v>AMPLITUD GAMA: 7         </c:v>
                </c:pt>
                <c:pt idx="5">
                  <c:v>AMPLITUD GAMA: 9         </c:v>
                </c:pt>
                <c:pt idx="6">
                  <c:v>AMPLITUD GAMA: 11        </c:v>
                </c:pt>
                <c:pt idx="7">
                  <c:v>AMPLITUD GAMA: 12        </c:v>
                </c:pt>
              </c:strCache>
            </c:strRef>
          </c:cat>
          <c:val>
            <c:numRef>
              <c:f>'29 - 33'!$D$25:$D$32</c:f>
              <c:numCache>
                <c:formatCode>0%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34-4DA9-BEBD-FFBC6AA88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419616"/>
        <c:axId val="643420032"/>
      </c:barChart>
      <c:catAx>
        <c:axId val="64341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20032"/>
        <c:crosses val="autoZero"/>
        <c:auto val="1"/>
        <c:lblAlgn val="ctr"/>
        <c:lblOffset val="100"/>
        <c:noMultiLvlLbl val="0"/>
      </c:catAx>
      <c:valAx>
        <c:axId val="64342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19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Prioridades logisticas Mercado -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'29 - 33'!$B$44</c:f>
              <c:strCache>
                <c:ptCount val="1"/>
                <c:pt idx="0">
                  <c:v>España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'29 - 33'!$A$45:$A$51</c:f>
              <c:strCache>
                <c:ptCount val="7"/>
                <c:pt idx="0">
                  <c:v>España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'29 - 33'!$B$45:$B$51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C-464C-9161-8A8B0FE0E7E5}"/>
            </c:ext>
          </c:extLst>
        </c:ser>
        <c:ser>
          <c:idx val="1"/>
          <c:order val="1"/>
          <c:tx>
            <c:strRef>
              <c:f>'29 - 33'!$C$44</c:f>
              <c:strCache>
                <c:ptCount val="1"/>
                <c:pt idx="0">
                  <c:v>Marruecos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'29 - 33'!$A$45:$A$51</c:f>
              <c:strCache>
                <c:ptCount val="7"/>
                <c:pt idx="0">
                  <c:v>España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'29 - 33'!$C$45:$C$51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C-464C-9161-8A8B0FE0E7E5}"/>
            </c:ext>
          </c:extLst>
        </c:ser>
        <c:ser>
          <c:idx val="2"/>
          <c:order val="2"/>
          <c:tx>
            <c:strRef>
              <c:f>'29 - 33'!$D$44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'29 - 33'!$A$45:$A$51</c:f>
              <c:strCache>
                <c:ptCount val="7"/>
                <c:pt idx="0">
                  <c:v>España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'29 - 33'!$D$45:$D$51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C-464C-9161-8A8B0FE0E7E5}"/>
            </c:ext>
          </c:extLst>
        </c:ser>
        <c:ser>
          <c:idx val="3"/>
          <c:order val="3"/>
          <c:tx>
            <c:strRef>
              <c:f>'29 - 33'!$E$44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'29 - 33'!$A$45:$A$51</c:f>
              <c:strCache>
                <c:ptCount val="7"/>
                <c:pt idx="0">
                  <c:v>España</c:v>
                </c:pt>
                <c:pt idx="1">
                  <c:v>Portugal    </c:v>
                </c:pt>
                <c:pt idx="2">
                  <c:v>Francia     </c:v>
                </c:pt>
                <c:pt idx="3">
                  <c:v>Italia      </c:v>
                </c:pt>
                <c:pt idx="4">
                  <c:v>Centro Europa</c:v>
                </c:pt>
                <c:pt idx="5">
                  <c:v>Polonia     </c:v>
                </c:pt>
                <c:pt idx="6">
                  <c:v>Mexico      </c:v>
                </c:pt>
              </c:strCache>
            </c:strRef>
          </c:cat>
          <c:val>
            <c:numRef>
              <c:f>'29 - 33'!$E$45:$E$51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2C-464C-9161-8A8B0FE0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958368"/>
        <c:axId val="348944640"/>
        <c:axId val="0"/>
      </c:bar3DChart>
      <c:catAx>
        <c:axId val="3489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44640"/>
        <c:crosses val="autoZero"/>
        <c:auto val="1"/>
        <c:lblAlgn val="ctr"/>
        <c:lblOffset val="100"/>
        <c:noMultiLvlLbl val="0"/>
      </c:catAx>
      <c:valAx>
        <c:axId val="34894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58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Coste</a:t>
            </a:r>
            <a:r>
              <a:rPr lang="es-BO" baseline="0"/>
              <a:t> transporte por caja de 10 -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'29 - 33'!$B$64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'29 - 33'!$A$65:$A$69</c:f>
              <c:strCache>
                <c:ptCount val="5"/>
                <c:pt idx="0">
                  <c:v>Categoria 1              </c:v>
                </c:pt>
                <c:pt idx="1">
                  <c:v>Categoria 2              </c:v>
                </c:pt>
                <c:pt idx="2">
                  <c:v>Categoria 3              </c:v>
                </c:pt>
                <c:pt idx="3">
                  <c:v>Categoria 4              </c:v>
                </c:pt>
                <c:pt idx="4">
                  <c:v>Categoria 5              </c:v>
                </c:pt>
              </c:strCache>
            </c:strRef>
          </c:cat>
          <c:val>
            <c:numRef>
              <c:f>'29 - 33'!$B$65:$B$69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2-4B23-A690-CA53C8D01A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8892224"/>
        <c:axId val="348887648"/>
        <c:axId val="0"/>
      </c:bar3DChart>
      <c:catAx>
        <c:axId val="34889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87648"/>
        <c:crosses val="autoZero"/>
        <c:auto val="1"/>
        <c:lblAlgn val="ctr"/>
        <c:lblOffset val="100"/>
        <c:noMultiLvlLbl val="0"/>
      </c:catAx>
      <c:valAx>
        <c:axId val="3488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9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 de fabricas - GlobalBiz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'29 - 33'!$A$81</c:f>
              <c:strCache>
                <c:ptCount val="1"/>
                <c:pt idx="0">
                  <c:v>Espana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('29 - 33'!$C$79:$C$80,'29 - 33'!$H$79:$H$80,'29 - 33'!$M$79:$M$80,'29 - 33'!$R$79:$R$80,'29 - 33'!$W$79:$W$80,'29 - 33'!$AB$79:$AB$80)</c:f>
              <c:multiLvlStrCache>
                <c:ptCount val="6"/>
                <c:lvl>
                  <c:pt idx="0">
                    <c:v>GlobalBiz</c:v>
                  </c:pt>
                  <c:pt idx="1">
                    <c:v>GlobalBiz</c:v>
                  </c:pt>
                  <c:pt idx="2">
                    <c:v>GlobalBiz</c:v>
                  </c:pt>
                  <c:pt idx="3">
                    <c:v>GlobalBiz</c:v>
                  </c:pt>
                  <c:pt idx="4">
                    <c:v>GlobalBiz</c:v>
                  </c:pt>
                  <c:pt idx="5">
                    <c:v>GlobalBiz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('29 - 33'!$C$81,'29 - 33'!$H$81,'29 - 33'!$M$81,'29 - 33'!$R$81,'29 - 33'!$W$81,'29 - 33'!$AB$81)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5-4F22-BDD3-433A8FA57553}"/>
            </c:ext>
          </c:extLst>
        </c:ser>
        <c:ser>
          <c:idx val="1"/>
          <c:order val="1"/>
          <c:tx>
            <c:strRef>
              <c:f>'29 - 33'!$A$82</c:f>
              <c:strCache>
                <c:ptCount val="1"/>
                <c:pt idx="0">
                  <c:v>Marruecos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('29 - 33'!$C$79:$C$80,'29 - 33'!$H$79:$H$80,'29 - 33'!$M$79:$M$80,'29 - 33'!$R$79:$R$80,'29 - 33'!$W$79:$W$80,'29 - 33'!$AB$79:$AB$80)</c:f>
              <c:multiLvlStrCache>
                <c:ptCount val="6"/>
                <c:lvl>
                  <c:pt idx="0">
                    <c:v>GlobalBiz</c:v>
                  </c:pt>
                  <c:pt idx="1">
                    <c:v>GlobalBiz</c:v>
                  </c:pt>
                  <c:pt idx="2">
                    <c:v>GlobalBiz</c:v>
                  </c:pt>
                  <c:pt idx="3">
                    <c:v>GlobalBiz</c:v>
                  </c:pt>
                  <c:pt idx="4">
                    <c:v>GlobalBiz</c:v>
                  </c:pt>
                  <c:pt idx="5">
                    <c:v>GlobalBiz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('29 - 33'!$C$82,'29 - 33'!$H$82,'29 - 33'!$M$82,'29 - 33'!$R$82,'29 - 33'!$W$82,'29 - 33'!$AB$82)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5-4F22-BDD3-433A8FA57553}"/>
            </c:ext>
          </c:extLst>
        </c:ser>
        <c:ser>
          <c:idx val="2"/>
          <c:order val="2"/>
          <c:tx>
            <c:strRef>
              <c:f>'29 - 33'!$A$83</c:f>
              <c:strCache>
                <c:ptCount val="1"/>
                <c:pt idx="0">
                  <c:v>Mexico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('29 - 33'!$C$79:$C$80,'29 - 33'!$H$79:$H$80,'29 - 33'!$M$79:$M$80,'29 - 33'!$R$79:$R$80,'29 - 33'!$W$79:$W$80,'29 - 33'!$AB$79:$AB$80)</c:f>
              <c:multiLvlStrCache>
                <c:ptCount val="6"/>
                <c:lvl>
                  <c:pt idx="0">
                    <c:v>GlobalBiz</c:v>
                  </c:pt>
                  <c:pt idx="1">
                    <c:v>GlobalBiz</c:v>
                  </c:pt>
                  <c:pt idx="2">
                    <c:v>GlobalBiz</c:v>
                  </c:pt>
                  <c:pt idx="3">
                    <c:v>GlobalBiz</c:v>
                  </c:pt>
                  <c:pt idx="4">
                    <c:v>GlobalBiz</c:v>
                  </c:pt>
                  <c:pt idx="5">
                    <c:v>GlobalBiz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('29 - 33'!$C$83,'29 - 33'!$H$83,'29 - 33'!$M$83,'29 - 33'!$R$83,'29 - 33'!$W$83,'29 - 33'!$AB$83)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5-4F22-BDD3-433A8FA57553}"/>
            </c:ext>
          </c:extLst>
        </c:ser>
        <c:ser>
          <c:idx val="3"/>
          <c:order val="3"/>
          <c:tx>
            <c:strRef>
              <c:f>'29 - 33'!$A$84</c:f>
              <c:strCache>
                <c:ptCount val="1"/>
                <c:pt idx="0">
                  <c:v>China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('29 - 33'!$C$79:$C$80,'29 - 33'!$H$79:$H$80,'29 - 33'!$M$79:$M$80,'29 - 33'!$R$79:$R$80,'29 - 33'!$W$79:$W$80,'29 - 33'!$AB$79:$AB$80)</c:f>
              <c:multiLvlStrCache>
                <c:ptCount val="6"/>
                <c:lvl>
                  <c:pt idx="0">
                    <c:v>GlobalBiz</c:v>
                  </c:pt>
                  <c:pt idx="1">
                    <c:v>GlobalBiz</c:v>
                  </c:pt>
                  <c:pt idx="2">
                    <c:v>GlobalBiz</c:v>
                  </c:pt>
                  <c:pt idx="3">
                    <c:v>GlobalBiz</c:v>
                  </c:pt>
                  <c:pt idx="4">
                    <c:v>GlobalBiz</c:v>
                  </c:pt>
                  <c:pt idx="5">
                    <c:v>GlobalBiz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('29 - 33'!$C$84,'29 - 33'!$H$84,'29 - 33'!$M$84,'29 - 33'!$R$84,'29 - 33'!$W$84,'29 - 33'!$AB$84)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A5-4F22-BDD3-433A8FA5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865600"/>
        <c:axId val="348859776"/>
        <c:axId val="0"/>
      </c:bar3DChart>
      <c:catAx>
        <c:axId val="34886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59776"/>
        <c:crosses val="autoZero"/>
        <c:auto val="1"/>
        <c:lblAlgn val="ctr"/>
        <c:lblOffset val="100"/>
        <c:noMultiLvlLbl val="0"/>
      </c:catAx>
      <c:valAx>
        <c:axId val="3488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65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 de fabricas - FreshMarket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'29 - 33'!$A$81</c:f>
              <c:strCache>
                <c:ptCount val="1"/>
                <c:pt idx="0">
                  <c:v>Espana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('29 - 33'!$D$79:$D$80,'29 - 33'!$I$79:$I$80,'29 - 33'!$N$79:$N$80,'29 - 33'!$S$79:$S$80,'29 - 33'!$X$79:$X$80,'29 - 33'!$AC$79:$AC$80)</c:f>
              <c:multiLvlStrCache>
                <c:ptCount val="6"/>
                <c:lvl>
                  <c:pt idx="0">
                    <c:v>FreshMarket</c:v>
                  </c:pt>
                  <c:pt idx="1">
                    <c:v>FreshMarket</c:v>
                  </c:pt>
                  <c:pt idx="2">
                    <c:v>FreshMarket</c:v>
                  </c:pt>
                  <c:pt idx="3">
                    <c:v>FreshMarket</c:v>
                  </c:pt>
                  <c:pt idx="4">
                    <c:v>FreshMarket</c:v>
                  </c:pt>
                  <c:pt idx="5">
                    <c:v>FreshMarket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('29 - 33'!$D$81,'29 - 33'!$I$81,'29 - 33'!$N$81,'29 - 33'!$S$81,'29 - 33'!$X$81,'29 - 33'!$AC$81)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B-4C4B-9E2F-1738FA24D4DE}"/>
            </c:ext>
          </c:extLst>
        </c:ser>
        <c:ser>
          <c:idx val="1"/>
          <c:order val="1"/>
          <c:tx>
            <c:strRef>
              <c:f>'29 - 33'!$A$82</c:f>
              <c:strCache>
                <c:ptCount val="1"/>
                <c:pt idx="0">
                  <c:v>Marruecos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('29 - 33'!$D$79:$D$80,'29 - 33'!$I$79:$I$80,'29 - 33'!$N$79:$N$80,'29 - 33'!$S$79:$S$80,'29 - 33'!$X$79:$X$80,'29 - 33'!$AC$79:$AC$80)</c:f>
              <c:multiLvlStrCache>
                <c:ptCount val="6"/>
                <c:lvl>
                  <c:pt idx="0">
                    <c:v>FreshMarket</c:v>
                  </c:pt>
                  <c:pt idx="1">
                    <c:v>FreshMarket</c:v>
                  </c:pt>
                  <c:pt idx="2">
                    <c:v>FreshMarket</c:v>
                  </c:pt>
                  <c:pt idx="3">
                    <c:v>FreshMarket</c:v>
                  </c:pt>
                  <c:pt idx="4">
                    <c:v>FreshMarket</c:v>
                  </c:pt>
                  <c:pt idx="5">
                    <c:v>FreshMarket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('29 - 33'!$D$82,'29 - 33'!$I$82,'29 - 33'!$N$82,'29 - 33'!$S$82,'29 - 33'!$X$82,'29 - 33'!$AC$82)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B-4C4B-9E2F-1738FA24D4DE}"/>
            </c:ext>
          </c:extLst>
        </c:ser>
        <c:ser>
          <c:idx val="2"/>
          <c:order val="2"/>
          <c:tx>
            <c:strRef>
              <c:f>'29 - 33'!$A$83</c:f>
              <c:strCache>
                <c:ptCount val="1"/>
                <c:pt idx="0">
                  <c:v>Mexico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('29 - 33'!$D$79:$D$80,'29 - 33'!$I$79:$I$80,'29 - 33'!$N$79:$N$80,'29 - 33'!$S$79:$S$80,'29 - 33'!$X$79:$X$80,'29 - 33'!$AC$79:$AC$80)</c:f>
              <c:multiLvlStrCache>
                <c:ptCount val="6"/>
                <c:lvl>
                  <c:pt idx="0">
                    <c:v>FreshMarket</c:v>
                  </c:pt>
                  <c:pt idx="1">
                    <c:v>FreshMarket</c:v>
                  </c:pt>
                  <c:pt idx="2">
                    <c:v>FreshMarket</c:v>
                  </c:pt>
                  <c:pt idx="3">
                    <c:v>FreshMarket</c:v>
                  </c:pt>
                  <c:pt idx="4">
                    <c:v>FreshMarket</c:v>
                  </c:pt>
                  <c:pt idx="5">
                    <c:v>FreshMarket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('29 - 33'!$D$83,'29 - 33'!$I$83,'29 - 33'!$N$83,'29 - 33'!$S$83,'29 - 33'!$X$83,'29 - 33'!$AC$83)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B-4C4B-9E2F-1738FA24D4DE}"/>
            </c:ext>
          </c:extLst>
        </c:ser>
        <c:ser>
          <c:idx val="3"/>
          <c:order val="3"/>
          <c:tx>
            <c:strRef>
              <c:f>'29 - 33'!$A$84</c:f>
              <c:strCache>
                <c:ptCount val="1"/>
                <c:pt idx="0">
                  <c:v>China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('29 - 33'!$D$79:$D$80,'29 - 33'!$I$79:$I$80,'29 - 33'!$N$79:$N$80,'29 - 33'!$S$79:$S$80,'29 - 33'!$X$79:$X$80,'29 - 33'!$AC$79:$AC$80)</c:f>
              <c:multiLvlStrCache>
                <c:ptCount val="6"/>
                <c:lvl>
                  <c:pt idx="0">
                    <c:v>FreshMarket</c:v>
                  </c:pt>
                  <c:pt idx="1">
                    <c:v>FreshMarket</c:v>
                  </c:pt>
                  <c:pt idx="2">
                    <c:v>FreshMarket</c:v>
                  </c:pt>
                  <c:pt idx="3">
                    <c:v>FreshMarket</c:v>
                  </c:pt>
                  <c:pt idx="4">
                    <c:v>FreshMarket</c:v>
                  </c:pt>
                  <c:pt idx="5">
                    <c:v>FreshMarket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('29 - 33'!$D$84,'29 - 33'!$I$84,'29 - 33'!$N$84,'29 - 33'!$S$84,'29 - 33'!$X$84,'29 - 33'!$AC$84)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BB-4C4B-9E2F-1738FA24D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6730192"/>
        <c:axId val="2086733104"/>
        <c:axId val="0"/>
      </c:bar3DChart>
      <c:catAx>
        <c:axId val="20867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33104"/>
        <c:crosses val="autoZero"/>
        <c:auto val="1"/>
        <c:lblAlgn val="ctr"/>
        <c:lblOffset val="100"/>
        <c:noMultiLvlLbl val="0"/>
      </c:catAx>
      <c:valAx>
        <c:axId val="20867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30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Numero de fabricas</a:t>
            </a:r>
            <a:r>
              <a:rPr lang="es-BO" baseline="0"/>
              <a:t> - SparklingCo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'29 - 33'!$A$81</c:f>
              <c:strCache>
                <c:ptCount val="1"/>
                <c:pt idx="0">
                  <c:v>Espana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('29 - 33'!$E$79:$E$80,'29 - 33'!$J$79:$J$80,'29 - 33'!$O$79:$O$80,'29 - 33'!$T$79:$T$80,'29 - 33'!$Y$79:$Y$80,'29 - 33'!$AD$79:$AD$80)</c:f>
              <c:multiLvlStrCache>
                <c:ptCount val="6"/>
                <c:lvl>
                  <c:pt idx="0">
                    <c:v>SparklingCo</c:v>
                  </c:pt>
                  <c:pt idx="1">
                    <c:v>SparklingCo</c:v>
                  </c:pt>
                  <c:pt idx="2">
                    <c:v>SparklingCo</c:v>
                  </c:pt>
                  <c:pt idx="3">
                    <c:v>SparklingCo</c:v>
                  </c:pt>
                  <c:pt idx="4">
                    <c:v>SparklingCo</c:v>
                  </c:pt>
                  <c:pt idx="5">
                    <c:v>SparklingCo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('29 - 33'!$E$81,'29 - 33'!$J$81,'29 - 33'!$O$81,'29 - 33'!$T$81,'29 - 33'!$Y$81,'29 - 33'!$AD$81)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2-4B24-B388-2ACFC4C4D4E3}"/>
            </c:ext>
          </c:extLst>
        </c:ser>
        <c:ser>
          <c:idx val="1"/>
          <c:order val="1"/>
          <c:tx>
            <c:strRef>
              <c:f>'29 - 33'!$A$82</c:f>
              <c:strCache>
                <c:ptCount val="1"/>
                <c:pt idx="0">
                  <c:v>Marruecos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('29 - 33'!$E$79:$E$80,'29 - 33'!$J$79:$J$80,'29 - 33'!$O$79:$O$80,'29 - 33'!$T$79:$T$80,'29 - 33'!$Y$79:$Y$80,'29 - 33'!$AD$79:$AD$80)</c:f>
              <c:multiLvlStrCache>
                <c:ptCount val="6"/>
                <c:lvl>
                  <c:pt idx="0">
                    <c:v>SparklingCo</c:v>
                  </c:pt>
                  <c:pt idx="1">
                    <c:v>SparklingCo</c:v>
                  </c:pt>
                  <c:pt idx="2">
                    <c:v>SparklingCo</c:v>
                  </c:pt>
                  <c:pt idx="3">
                    <c:v>SparklingCo</c:v>
                  </c:pt>
                  <c:pt idx="4">
                    <c:v>SparklingCo</c:v>
                  </c:pt>
                  <c:pt idx="5">
                    <c:v>SparklingCo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('29 - 33'!$E$82,'29 - 33'!$J$82,'29 - 33'!$O$82,'29 - 33'!$T$82,'29 - 33'!$Y$82,'29 - 33'!$AD$82)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2-4B24-B388-2ACFC4C4D4E3}"/>
            </c:ext>
          </c:extLst>
        </c:ser>
        <c:ser>
          <c:idx val="2"/>
          <c:order val="2"/>
          <c:tx>
            <c:strRef>
              <c:f>'29 - 33'!$A$83</c:f>
              <c:strCache>
                <c:ptCount val="1"/>
                <c:pt idx="0">
                  <c:v>Mexico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('29 - 33'!$E$79:$E$80,'29 - 33'!$J$79:$J$80,'29 - 33'!$O$79:$O$80,'29 - 33'!$T$79:$T$80,'29 - 33'!$Y$79:$Y$80,'29 - 33'!$AD$79:$AD$80)</c:f>
              <c:multiLvlStrCache>
                <c:ptCount val="6"/>
                <c:lvl>
                  <c:pt idx="0">
                    <c:v>SparklingCo</c:v>
                  </c:pt>
                  <c:pt idx="1">
                    <c:v>SparklingCo</c:v>
                  </c:pt>
                  <c:pt idx="2">
                    <c:v>SparklingCo</c:v>
                  </c:pt>
                  <c:pt idx="3">
                    <c:v>SparklingCo</c:v>
                  </c:pt>
                  <c:pt idx="4">
                    <c:v>SparklingCo</c:v>
                  </c:pt>
                  <c:pt idx="5">
                    <c:v>SparklingCo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('29 - 33'!$E$83,'29 - 33'!$J$83,'29 - 33'!$O$83,'29 - 33'!$T$83,'29 - 33'!$Y$83,'29 - 33'!$AD$83)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2-4B24-B388-2ACFC4C4D4E3}"/>
            </c:ext>
          </c:extLst>
        </c:ser>
        <c:ser>
          <c:idx val="3"/>
          <c:order val="3"/>
          <c:tx>
            <c:strRef>
              <c:f>'29 - 33'!$A$84</c:f>
              <c:strCache>
                <c:ptCount val="1"/>
                <c:pt idx="0">
                  <c:v>China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('29 - 33'!$E$79:$E$80,'29 - 33'!$J$79:$J$80,'29 - 33'!$O$79:$O$80,'29 - 33'!$T$79:$T$80,'29 - 33'!$Y$79:$Y$80,'29 - 33'!$AD$79:$AD$80)</c:f>
              <c:multiLvlStrCache>
                <c:ptCount val="6"/>
                <c:lvl>
                  <c:pt idx="0">
                    <c:v>SparklingCo</c:v>
                  </c:pt>
                  <c:pt idx="1">
                    <c:v>SparklingCo</c:v>
                  </c:pt>
                  <c:pt idx="2">
                    <c:v>SparklingCo</c:v>
                  </c:pt>
                  <c:pt idx="3">
                    <c:v>SparklingCo</c:v>
                  </c:pt>
                  <c:pt idx="4">
                    <c:v>SparklingCo</c:v>
                  </c:pt>
                  <c:pt idx="5">
                    <c:v>SparklingCo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('29 - 33'!$E$84,'29 - 33'!$J$84,'29 - 33'!$O$84,'29 - 33'!$T$84,'29 - 33'!$Y$84,'29 - 33'!$AD$84)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12-4B24-B388-2ACFC4C4D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746896"/>
        <c:axId val="726738576"/>
        <c:axId val="0"/>
      </c:bar3DChart>
      <c:catAx>
        <c:axId val="72674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38576"/>
        <c:crosses val="autoZero"/>
        <c:auto val="1"/>
        <c:lblAlgn val="ctr"/>
        <c:lblOffset val="100"/>
        <c:noMultiLvlLbl val="0"/>
      </c:catAx>
      <c:valAx>
        <c:axId val="7267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4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Numero de fabricas</a:t>
            </a:r>
            <a:r>
              <a:rPr lang="es-BO" baseline="0"/>
              <a:t> - QualityMax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'29 - 33'!$A$81</c:f>
              <c:strCache>
                <c:ptCount val="1"/>
                <c:pt idx="0">
                  <c:v>Espana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('29 - 33'!$F$79:$F$80,'29 - 33'!$K$79:$K$80,'29 - 33'!$P$79:$P$80,'29 - 33'!$U$79:$U$80,'29 - 33'!$Z$79:$Z$80,'29 - 33'!$AE$79:$AE$80)</c:f>
              <c:multiLvlStrCache>
                <c:ptCount val="6"/>
                <c:lvl>
                  <c:pt idx="0">
                    <c:v>QualityMax</c:v>
                  </c:pt>
                  <c:pt idx="1">
                    <c:v>QualityMax</c:v>
                  </c:pt>
                  <c:pt idx="2">
                    <c:v>QualityMax</c:v>
                  </c:pt>
                  <c:pt idx="3">
                    <c:v>QualityMax</c:v>
                  </c:pt>
                  <c:pt idx="4">
                    <c:v>QualityMax</c:v>
                  </c:pt>
                  <c:pt idx="5">
                    <c:v>QualityMax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('29 - 33'!$F$81,'29 - 33'!$K$81,'29 - 33'!$P$81,'29 - 33'!$U$81,'29 - 33'!$Z$81,'29 - 33'!$AE$81)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1-41CC-B9B5-C9DDE5C2BF11}"/>
            </c:ext>
          </c:extLst>
        </c:ser>
        <c:ser>
          <c:idx val="1"/>
          <c:order val="1"/>
          <c:tx>
            <c:strRef>
              <c:f>'29 - 33'!$A$82</c:f>
              <c:strCache>
                <c:ptCount val="1"/>
                <c:pt idx="0">
                  <c:v>Marruecos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('29 - 33'!$F$79:$F$80,'29 - 33'!$K$79:$K$80,'29 - 33'!$P$79:$P$80,'29 - 33'!$U$79:$U$80,'29 - 33'!$Z$79:$Z$80,'29 - 33'!$AE$79:$AE$80)</c:f>
              <c:multiLvlStrCache>
                <c:ptCount val="6"/>
                <c:lvl>
                  <c:pt idx="0">
                    <c:v>QualityMax</c:v>
                  </c:pt>
                  <c:pt idx="1">
                    <c:v>QualityMax</c:v>
                  </c:pt>
                  <c:pt idx="2">
                    <c:v>QualityMax</c:v>
                  </c:pt>
                  <c:pt idx="3">
                    <c:v>QualityMax</c:v>
                  </c:pt>
                  <c:pt idx="4">
                    <c:v>QualityMax</c:v>
                  </c:pt>
                  <c:pt idx="5">
                    <c:v>QualityMax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('29 - 33'!$F$82,'29 - 33'!$K$82,'29 - 33'!$P$82,'29 - 33'!$U$82,'29 - 33'!$Z$82,'29 - 33'!$AE$82)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1-41CC-B9B5-C9DDE5C2BF11}"/>
            </c:ext>
          </c:extLst>
        </c:ser>
        <c:ser>
          <c:idx val="2"/>
          <c:order val="2"/>
          <c:tx>
            <c:strRef>
              <c:f>'29 - 33'!$A$83</c:f>
              <c:strCache>
                <c:ptCount val="1"/>
                <c:pt idx="0">
                  <c:v>Mexico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('29 - 33'!$F$79:$F$80,'29 - 33'!$K$79:$K$80,'29 - 33'!$P$79:$P$80,'29 - 33'!$U$79:$U$80,'29 - 33'!$Z$79:$Z$80,'29 - 33'!$AE$79:$AE$80)</c:f>
              <c:multiLvlStrCache>
                <c:ptCount val="6"/>
                <c:lvl>
                  <c:pt idx="0">
                    <c:v>QualityMax</c:v>
                  </c:pt>
                  <c:pt idx="1">
                    <c:v>QualityMax</c:v>
                  </c:pt>
                  <c:pt idx="2">
                    <c:v>QualityMax</c:v>
                  </c:pt>
                  <c:pt idx="3">
                    <c:v>QualityMax</c:v>
                  </c:pt>
                  <c:pt idx="4">
                    <c:v>QualityMax</c:v>
                  </c:pt>
                  <c:pt idx="5">
                    <c:v>QualityMax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('29 - 33'!$F$83,'29 - 33'!$K$83,'29 - 33'!$P$83,'29 - 33'!$U$83,'29 - 33'!$Z$83,'29 - 33'!$AE$83)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1-41CC-B9B5-C9DDE5C2BF11}"/>
            </c:ext>
          </c:extLst>
        </c:ser>
        <c:ser>
          <c:idx val="3"/>
          <c:order val="3"/>
          <c:tx>
            <c:strRef>
              <c:f>'29 - 33'!$A$84</c:f>
              <c:strCache>
                <c:ptCount val="1"/>
                <c:pt idx="0">
                  <c:v>China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('29 - 33'!$F$79:$F$80,'29 - 33'!$K$79:$K$80,'29 - 33'!$P$79:$P$80,'29 - 33'!$U$79:$U$80,'29 - 33'!$Z$79:$Z$80,'29 - 33'!$AE$79:$AE$80)</c:f>
              <c:multiLvlStrCache>
                <c:ptCount val="6"/>
                <c:lvl>
                  <c:pt idx="0">
                    <c:v>QualityMax</c:v>
                  </c:pt>
                  <c:pt idx="1">
                    <c:v>QualityMax</c:v>
                  </c:pt>
                  <c:pt idx="2">
                    <c:v>QualityMax</c:v>
                  </c:pt>
                  <c:pt idx="3">
                    <c:v>QualityMax</c:v>
                  </c:pt>
                  <c:pt idx="4">
                    <c:v>QualityMax</c:v>
                  </c:pt>
                  <c:pt idx="5">
                    <c:v>QualityMax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('29 - 33'!$F$84,'29 - 33'!$K$84,'29 - 33'!$P$84,'29 - 33'!$U$84,'29 - 33'!$Z$84,'29 - 33'!$AE$84)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71-41CC-B9B5-C9DDE5C2B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593744"/>
        <c:axId val="661594992"/>
        <c:axId val="0"/>
      </c:bar3DChart>
      <c:catAx>
        <c:axId val="6615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94992"/>
        <c:crosses val="autoZero"/>
        <c:auto val="1"/>
        <c:lblAlgn val="ctr"/>
        <c:lblOffset val="100"/>
        <c:noMultiLvlLbl val="0"/>
      </c:catAx>
      <c:valAx>
        <c:axId val="6615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93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Numero de fabricas</a:t>
            </a:r>
            <a:r>
              <a:rPr lang="es-BO" baseline="0"/>
              <a:t> - Dring2Go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'29 - 33'!$A$81</c:f>
              <c:strCache>
                <c:ptCount val="1"/>
                <c:pt idx="0">
                  <c:v>Espana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('29 - 33'!$G$79:$G$80,'29 - 33'!$L$79:$L$80,'29 - 33'!$Q$79:$Q$80,'29 - 33'!$V$79:$V$80,'29 - 33'!$AA$79:$AA$80,'29 - 33'!$AF$79:$AF$80)</c:f>
              <c:multiLvlStrCache>
                <c:ptCount val="6"/>
                <c:lvl>
                  <c:pt idx="0">
                    <c:v>Drink2Go</c:v>
                  </c:pt>
                  <c:pt idx="1">
                    <c:v>Drink2Go</c:v>
                  </c:pt>
                  <c:pt idx="2">
                    <c:v>Drink2Go</c:v>
                  </c:pt>
                  <c:pt idx="3">
                    <c:v>Drink2Go</c:v>
                  </c:pt>
                  <c:pt idx="4">
                    <c:v>Drink2Go</c:v>
                  </c:pt>
                  <c:pt idx="5">
                    <c:v>Drink2Go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('29 - 33'!$G$81,'29 - 33'!$L$81,'29 - 33'!$Q$81,'29 - 33'!$V$81,'29 - 33'!$AA$81,'29 - 33'!$AF$81)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F-4711-ADBE-D0A2595464EC}"/>
            </c:ext>
          </c:extLst>
        </c:ser>
        <c:ser>
          <c:idx val="1"/>
          <c:order val="1"/>
          <c:tx>
            <c:strRef>
              <c:f>'29 - 33'!$A$82</c:f>
              <c:strCache>
                <c:ptCount val="1"/>
                <c:pt idx="0">
                  <c:v>Marruecos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('29 - 33'!$G$79:$G$80,'29 - 33'!$L$79:$L$80,'29 - 33'!$Q$79:$Q$80,'29 - 33'!$V$79:$V$80,'29 - 33'!$AA$79:$AA$80,'29 - 33'!$AF$79:$AF$80)</c:f>
              <c:multiLvlStrCache>
                <c:ptCount val="6"/>
                <c:lvl>
                  <c:pt idx="0">
                    <c:v>Drink2Go</c:v>
                  </c:pt>
                  <c:pt idx="1">
                    <c:v>Drink2Go</c:v>
                  </c:pt>
                  <c:pt idx="2">
                    <c:v>Drink2Go</c:v>
                  </c:pt>
                  <c:pt idx="3">
                    <c:v>Drink2Go</c:v>
                  </c:pt>
                  <c:pt idx="4">
                    <c:v>Drink2Go</c:v>
                  </c:pt>
                  <c:pt idx="5">
                    <c:v>Drink2Go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('29 - 33'!$G$82,'29 - 33'!$L$82,'29 - 33'!$Q$82,'29 - 33'!$V$82,'29 - 33'!$AA$82,'29 - 33'!$AF$82)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F-4711-ADBE-D0A2595464EC}"/>
            </c:ext>
          </c:extLst>
        </c:ser>
        <c:ser>
          <c:idx val="2"/>
          <c:order val="2"/>
          <c:tx>
            <c:strRef>
              <c:f>'29 - 33'!$A$83</c:f>
              <c:strCache>
                <c:ptCount val="1"/>
                <c:pt idx="0">
                  <c:v>Mexico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('29 - 33'!$G$79:$G$80,'29 - 33'!$L$79:$L$80,'29 - 33'!$Q$79:$Q$80,'29 - 33'!$V$79:$V$80,'29 - 33'!$AA$79:$AA$80,'29 - 33'!$AF$79:$AF$80)</c:f>
              <c:multiLvlStrCache>
                <c:ptCount val="6"/>
                <c:lvl>
                  <c:pt idx="0">
                    <c:v>Drink2Go</c:v>
                  </c:pt>
                  <c:pt idx="1">
                    <c:v>Drink2Go</c:v>
                  </c:pt>
                  <c:pt idx="2">
                    <c:v>Drink2Go</c:v>
                  </c:pt>
                  <c:pt idx="3">
                    <c:v>Drink2Go</c:v>
                  </c:pt>
                  <c:pt idx="4">
                    <c:v>Drink2Go</c:v>
                  </c:pt>
                  <c:pt idx="5">
                    <c:v>Drink2Go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('29 - 33'!$G$83,'29 - 33'!$L$83,'29 - 33'!$Q$83,'29 - 33'!$V$83,'29 - 33'!$AA$83,'29 - 33'!$AF$83)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F-4711-ADBE-D0A2595464EC}"/>
            </c:ext>
          </c:extLst>
        </c:ser>
        <c:ser>
          <c:idx val="3"/>
          <c:order val="3"/>
          <c:tx>
            <c:strRef>
              <c:f>'29 - 33'!$A$84</c:f>
              <c:strCache>
                <c:ptCount val="1"/>
                <c:pt idx="0">
                  <c:v>China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('29 - 33'!$G$79:$G$80,'29 - 33'!$L$79:$L$80,'29 - 33'!$Q$79:$Q$80,'29 - 33'!$V$79:$V$80,'29 - 33'!$AA$79:$AA$80,'29 - 33'!$AF$79:$AF$80)</c:f>
              <c:multiLvlStrCache>
                <c:ptCount val="6"/>
                <c:lvl>
                  <c:pt idx="0">
                    <c:v>Drink2Go</c:v>
                  </c:pt>
                  <c:pt idx="1">
                    <c:v>Drink2Go</c:v>
                  </c:pt>
                  <c:pt idx="2">
                    <c:v>Drink2Go</c:v>
                  </c:pt>
                  <c:pt idx="3">
                    <c:v>Drink2Go</c:v>
                  </c:pt>
                  <c:pt idx="4">
                    <c:v>Drink2Go</c:v>
                  </c:pt>
                  <c:pt idx="5">
                    <c:v>Drink2Go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('29 - 33'!$G$84,'29 - 33'!$L$84,'29 - 33'!$Q$84,'29 - 33'!$V$84,'29 - 33'!$AA$84,'29 - 33'!$AF$84)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F-4711-ADBE-D0A25954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517680"/>
        <c:axId val="726518512"/>
        <c:axId val="0"/>
      </c:bar3DChart>
      <c:catAx>
        <c:axId val="72651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18512"/>
        <c:crosses val="autoZero"/>
        <c:auto val="1"/>
        <c:lblAlgn val="ctr"/>
        <c:lblOffset val="100"/>
        <c:noMultiLvlLbl val="0"/>
      </c:catAx>
      <c:valAx>
        <c:axId val="72651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1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Inventario de producto acabado en unidades por productos</a:t>
            </a:r>
            <a:r>
              <a:rPr lang="es-BO" baseline="0"/>
              <a:t> </a:t>
            </a:r>
            <a:r>
              <a:rPr lang="es-BO"/>
              <a:t>Drink2Go - 2027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'34 - 39'!$A$6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'34 - 39'!$B$4:$E$5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</c:lvl>
              </c:multiLvlStrCache>
            </c:multiLvlStrRef>
          </c:cat>
          <c:val>
            <c:numRef>
              <c:f>'34 - 39'!$B$6:$E$6</c:f>
              <c:numCache>
                <c:formatCode>#,##0</c:formatCode>
                <c:ptCount val="4"/>
                <c:pt idx="0">
                  <c:v>527121</c:v>
                </c:pt>
                <c:pt idx="1">
                  <c:v>568007</c:v>
                </c:pt>
                <c:pt idx="2">
                  <c:v>1030954</c:v>
                </c:pt>
                <c:pt idx="3">
                  <c:v>830692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D-476B-995D-3D92AC87F1E5}"/>
            </c:ext>
          </c:extLst>
        </c:ser>
        <c:ser>
          <c:idx val="1"/>
          <c:order val="1"/>
          <c:tx>
            <c:strRef>
              <c:f>'34 - 39'!$A$7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'34 - 39'!$B$4:$E$5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</c:lvl>
              </c:multiLvlStrCache>
            </c:multiLvlStrRef>
          </c:cat>
          <c:val>
            <c:numRef>
              <c:f>'34 - 39'!$B$7:$E$7</c:f>
              <c:numCache>
                <c:formatCode>#,##0</c:formatCode>
                <c:ptCount val="4"/>
                <c:pt idx="0">
                  <c:v>126236</c:v>
                </c:pt>
                <c:pt idx="1">
                  <c:v>437024</c:v>
                </c:pt>
                <c:pt idx="2">
                  <c:v>699960</c:v>
                </c:pt>
                <c:pt idx="3">
                  <c:v>173136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D-476B-995D-3D92AC87F1E5}"/>
            </c:ext>
          </c:extLst>
        </c:ser>
        <c:ser>
          <c:idx val="2"/>
          <c:order val="2"/>
          <c:tx>
            <c:strRef>
              <c:f>'34 - 39'!$A$8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'34 - 39'!$B$4:$E$5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</c:lvl>
              </c:multiLvlStrCache>
            </c:multiLvlStrRef>
          </c:cat>
          <c:val>
            <c:numRef>
              <c:f>'34 - 39'!$B$8:$E$8</c:f>
              <c:numCache>
                <c:formatCode>#,##0</c:formatCode>
                <c:ptCount val="4"/>
                <c:pt idx="0">
                  <c:v>140625</c:v>
                </c:pt>
                <c:pt idx="1">
                  <c:v>146649</c:v>
                </c:pt>
                <c:pt idx="2">
                  <c:v>169904</c:v>
                </c:pt>
                <c:pt idx="3">
                  <c:v>124214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D-476B-995D-3D92AC87F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584176"/>
        <c:axId val="661578352"/>
        <c:axId val="0"/>
      </c:bar3DChart>
      <c:catAx>
        <c:axId val="66158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78352"/>
        <c:crosses val="autoZero"/>
        <c:auto val="1"/>
        <c:lblAlgn val="ctr"/>
        <c:lblOffset val="100"/>
        <c:noMultiLvlLbl val="0"/>
      </c:catAx>
      <c:valAx>
        <c:axId val="661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84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Inventario de producto acabado en unidades por productos</a:t>
            </a:r>
            <a:r>
              <a:rPr lang="es-BO" baseline="0"/>
              <a:t> </a:t>
            </a:r>
            <a:r>
              <a:rPr lang="es-BO"/>
              <a:t>Drink2Go - 2028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'34 - 39'!$A$6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'34 - 39'!$F$4:$I$5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</c:lvl>
              </c:multiLvlStrCache>
            </c:multiLvlStrRef>
          </c:cat>
          <c:val>
            <c:numRef>
              <c:f>'34 - 39'!$F$6:$I$6</c:f>
              <c:numCache>
                <c:formatCode>#,##0</c:formatCode>
                <c:ptCount val="4"/>
                <c:pt idx="0">
                  <c:v>666954</c:v>
                </c:pt>
                <c:pt idx="1">
                  <c:v>694733</c:v>
                </c:pt>
                <c:pt idx="2">
                  <c:v>1169400</c:v>
                </c:pt>
                <c:pt idx="3">
                  <c:v>941786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3-4B60-9E60-66B4E88CA748}"/>
            </c:ext>
          </c:extLst>
        </c:ser>
        <c:ser>
          <c:idx val="1"/>
          <c:order val="1"/>
          <c:tx>
            <c:strRef>
              <c:f>'34 - 39'!$A$7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'34 - 39'!$F$4:$I$5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</c:lvl>
              </c:multiLvlStrCache>
            </c:multiLvlStrRef>
          </c:cat>
          <c:val>
            <c:numRef>
              <c:f>'34 - 39'!$F$7:$I$7</c:f>
              <c:numCache>
                <c:formatCode>#,##0</c:formatCode>
                <c:ptCount val="4"/>
                <c:pt idx="0">
                  <c:v>125308</c:v>
                </c:pt>
                <c:pt idx="1">
                  <c:v>444935</c:v>
                </c:pt>
                <c:pt idx="2">
                  <c:v>733292</c:v>
                </c:pt>
                <c:pt idx="3">
                  <c:v>195526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3-4B60-9E60-66B4E88CA748}"/>
            </c:ext>
          </c:extLst>
        </c:ser>
        <c:ser>
          <c:idx val="2"/>
          <c:order val="2"/>
          <c:tx>
            <c:strRef>
              <c:f>'34 - 39'!$A$8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'34 - 39'!$F$4:$I$5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</c:lvl>
              </c:multiLvlStrCache>
            </c:multiLvlStrRef>
          </c:cat>
          <c:val>
            <c:numRef>
              <c:f>'34 - 39'!$F$8:$I$8</c:f>
              <c:numCache>
                <c:formatCode>#,##0</c:formatCode>
                <c:ptCount val="4"/>
                <c:pt idx="0">
                  <c:v>107215</c:v>
                </c:pt>
                <c:pt idx="1">
                  <c:v>124644</c:v>
                </c:pt>
                <c:pt idx="2">
                  <c:v>159305</c:v>
                </c:pt>
                <c:pt idx="3">
                  <c:v>125090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3-4B60-9E60-66B4E88C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6753072"/>
        <c:axId val="2086737680"/>
        <c:axId val="0"/>
      </c:bar3DChart>
      <c:catAx>
        <c:axId val="208675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37680"/>
        <c:crosses val="autoZero"/>
        <c:auto val="1"/>
        <c:lblAlgn val="ctr"/>
        <c:lblOffset val="100"/>
        <c:noMultiLvlLbl val="0"/>
      </c:catAx>
      <c:valAx>
        <c:axId val="20867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53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Coste unitario logistico. Por modalidad y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'34 - 39'!$A$23</c:f>
              <c:strCache>
                <c:ptCount val="1"/>
                <c:pt idx="0">
                  <c:v>Refrescos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'34 - 39'!$B$21:$F$22</c:f>
              <c:strCache>
                <c:ptCount val="5"/>
                <c:pt idx="0">
                  <c:v>Mod. 1</c:v>
                </c:pt>
                <c:pt idx="1">
                  <c:v>Mod. 2</c:v>
                </c:pt>
                <c:pt idx="2">
                  <c:v>Mod. 3</c:v>
                </c:pt>
                <c:pt idx="3">
                  <c:v>Mod. 4</c:v>
                </c:pt>
                <c:pt idx="4">
                  <c:v>Mod. 5</c:v>
                </c:pt>
              </c:strCache>
            </c:strRef>
          </c:cat>
          <c:val>
            <c:numRef>
              <c:f>'34 - 39'!$B$23:$F$23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A-4EFC-B9E8-8BD7571ADCA8}"/>
            </c:ext>
          </c:extLst>
        </c:ser>
        <c:ser>
          <c:idx val="1"/>
          <c:order val="1"/>
          <c:tx>
            <c:strRef>
              <c:f>'34 - 39'!$A$24</c:f>
              <c:strCache>
                <c:ptCount val="1"/>
                <c:pt idx="0">
                  <c:v>Isotonicas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'34 - 39'!$B$21:$F$22</c:f>
              <c:strCache>
                <c:ptCount val="5"/>
                <c:pt idx="0">
                  <c:v>Mod. 1</c:v>
                </c:pt>
                <c:pt idx="1">
                  <c:v>Mod. 2</c:v>
                </c:pt>
                <c:pt idx="2">
                  <c:v>Mod. 3</c:v>
                </c:pt>
                <c:pt idx="3">
                  <c:v>Mod. 4</c:v>
                </c:pt>
                <c:pt idx="4">
                  <c:v>Mod. 5</c:v>
                </c:pt>
              </c:strCache>
            </c:strRef>
          </c:cat>
          <c:val>
            <c:numRef>
              <c:f>'34 - 39'!$B$24:$F$24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A-4EFC-B9E8-8BD7571ADCA8}"/>
            </c:ext>
          </c:extLst>
        </c:ser>
        <c:ser>
          <c:idx val="2"/>
          <c:order val="2"/>
          <c:tx>
            <c:strRef>
              <c:f>'34 - 39'!$A$25</c:f>
              <c:strCache>
                <c:ptCount val="1"/>
                <c:pt idx="0">
                  <c:v>Zumos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'34 - 39'!$B$21:$F$22</c:f>
              <c:strCache>
                <c:ptCount val="5"/>
                <c:pt idx="0">
                  <c:v>Mod. 1</c:v>
                </c:pt>
                <c:pt idx="1">
                  <c:v>Mod. 2</c:v>
                </c:pt>
                <c:pt idx="2">
                  <c:v>Mod. 3</c:v>
                </c:pt>
                <c:pt idx="3">
                  <c:v>Mod. 4</c:v>
                </c:pt>
                <c:pt idx="4">
                  <c:v>Mod. 5</c:v>
                </c:pt>
              </c:strCache>
            </c:strRef>
          </c:cat>
          <c:val>
            <c:numRef>
              <c:f>'34 - 39'!$B$25:$F$25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3A-4EFC-B9E8-8BD7571A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978752"/>
        <c:axId val="348984576"/>
        <c:axId val="0"/>
      </c:bar3DChart>
      <c:catAx>
        <c:axId val="3489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84576"/>
        <c:crosses val="autoZero"/>
        <c:auto val="1"/>
        <c:lblAlgn val="ctr"/>
        <c:lblOffset val="100"/>
        <c:noMultiLvlLbl val="0"/>
      </c:catAx>
      <c:valAx>
        <c:axId val="3489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78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Coste base de materia prima del producto</a:t>
            </a:r>
            <a:r>
              <a:rPr lang="es-BO" baseline="0"/>
              <a:t> - Segun Pais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'34 - 39'!$B$41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'34 - 39'!$A$42:$A$45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'34 - 39'!$B$42:$B$45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8-4636-9BB0-32FC5D7CE7F4}"/>
            </c:ext>
          </c:extLst>
        </c:ser>
        <c:ser>
          <c:idx val="1"/>
          <c:order val="1"/>
          <c:tx>
            <c:strRef>
              <c:f>'34 - 39'!$C$41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'34 - 39'!$A$42:$A$45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'34 - 39'!$C$42:$C$45</c:f>
              <c:numCache>
                <c:formatCode>General</c:formatCode>
                <c:ptCount val="4"/>
                <c:pt idx="0">
                  <c:v>14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8-4636-9BB0-32FC5D7CE7F4}"/>
            </c:ext>
          </c:extLst>
        </c:ser>
        <c:ser>
          <c:idx val="2"/>
          <c:order val="2"/>
          <c:tx>
            <c:strRef>
              <c:f>'34 - 39'!$D$41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'34 - 39'!$A$42:$A$45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'34 - 39'!$D$42:$D$45</c:f>
              <c:numCache>
                <c:formatCode>General</c:formatCode>
                <c:ptCount val="4"/>
                <c:pt idx="0">
                  <c:v>28</c:v>
                </c:pt>
                <c:pt idx="1">
                  <c:v>32</c:v>
                </c:pt>
                <c:pt idx="2">
                  <c:v>29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8-4636-9BB0-32FC5D7CE7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602128"/>
        <c:axId val="726612944"/>
        <c:axId val="0"/>
      </c:bar3DChart>
      <c:catAx>
        <c:axId val="72660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12944"/>
        <c:crosses val="autoZero"/>
        <c:auto val="1"/>
        <c:lblAlgn val="ctr"/>
        <c:lblOffset val="100"/>
        <c:noMultiLvlLbl val="0"/>
      </c:catAx>
      <c:valAx>
        <c:axId val="7266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Coste base de elaboracion del producto</a:t>
            </a:r>
            <a:r>
              <a:rPr lang="es-BO" baseline="0"/>
              <a:t> - Segun Pais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'34 - 39'!$B$58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'34 - 39'!$A$59:$A$62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'34 - 39'!$B$59:$B$62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4-4115-BCBB-FCCF6765DB81}"/>
            </c:ext>
          </c:extLst>
        </c:ser>
        <c:ser>
          <c:idx val="1"/>
          <c:order val="1"/>
          <c:tx>
            <c:strRef>
              <c:f>'34 - 39'!$C$58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'34 - 39'!$A$59:$A$62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'34 - 39'!$C$59:$C$62</c:f>
              <c:numCache>
                <c:formatCode>General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4-4115-BCBB-FCCF6765DB81}"/>
            </c:ext>
          </c:extLst>
        </c:ser>
        <c:ser>
          <c:idx val="2"/>
          <c:order val="2"/>
          <c:tx>
            <c:strRef>
              <c:f>'34 - 39'!$D$58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'34 - 39'!$A$59:$A$62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'34 - 39'!$D$59:$D$62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23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4-4115-BCBB-FCCF6765D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501872"/>
        <c:axId val="726495632"/>
        <c:axId val="0"/>
      </c:bar3DChart>
      <c:catAx>
        <c:axId val="72650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495632"/>
        <c:crosses val="autoZero"/>
        <c:auto val="1"/>
        <c:lblAlgn val="ctr"/>
        <c:lblOffset val="100"/>
        <c:noMultiLvlLbl val="0"/>
      </c:catAx>
      <c:valAx>
        <c:axId val="726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0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'34 - 39'!$B$76</c:f>
              <c:strCache>
                <c:ptCount val="1"/>
                <c:pt idx="0">
                  <c:v>Inversion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'34 - 39'!$A$77:$A$80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'34 - 39'!$B$77:$B$80</c:f>
              <c:numCache>
                <c:formatCode>#,##0</c:formatCode>
                <c:ptCount val="4"/>
                <c:pt idx="0">
                  <c:v>8730000</c:v>
                </c:pt>
                <c:pt idx="1">
                  <c:v>7639000</c:v>
                </c:pt>
                <c:pt idx="2">
                  <c:v>7049500</c:v>
                </c:pt>
                <c:pt idx="3">
                  <c:v>6003000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1-49A9-9253-538569A0E92B}"/>
            </c:ext>
          </c:extLst>
        </c:ser>
        <c:ser>
          <c:idx val="1"/>
          <c:order val="1"/>
          <c:tx>
            <c:strRef>
              <c:f>'34 - 39'!$C$76</c:f>
              <c:strCache>
                <c:ptCount val="1"/>
                <c:pt idx="0">
                  <c:v>Gasto Implantacion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'34 - 39'!$A$77:$A$80</c:f>
              <c:strCache>
                <c:ptCount val="4"/>
                <c:pt idx="0">
                  <c:v>Espana         </c:v>
                </c:pt>
                <c:pt idx="1">
                  <c:v>Marruecos      </c:v>
                </c:pt>
                <c:pt idx="2">
                  <c:v>Mexico         </c:v>
                </c:pt>
                <c:pt idx="3">
                  <c:v>China          </c:v>
                </c:pt>
              </c:strCache>
            </c:strRef>
          </c:cat>
          <c:val>
            <c:numRef>
              <c:f>'34 - 39'!$C$77:$C$80</c:f>
              <c:numCache>
                <c:formatCode>#,##0</c:formatCode>
                <c:ptCount val="4"/>
                <c:pt idx="0">
                  <c:v>780000</c:v>
                </c:pt>
                <c:pt idx="1">
                  <c:v>680000</c:v>
                </c:pt>
                <c:pt idx="2">
                  <c:v>635000</c:v>
                </c:pt>
                <c:pt idx="3">
                  <c:v>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1-49A9-9253-538569A0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861440"/>
        <c:axId val="348861856"/>
        <c:axId val="0"/>
      </c:bar3DChart>
      <c:catAx>
        <c:axId val="34886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61856"/>
        <c:crosses val="autoZero"/>
        <c:auto val="1"/>
        <c:lblAlgn val="ctr"/>
        <c:lblOffset val="100"/>
        <c:noMultiLvlLbl val="0"/>
      </c:catAx>
      <c:valAx>
        <c:axId val="3488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61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en Tecnologia requerida - Según nivel alcanzado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'34 - 39'!$B$97</c:f>
              <c:strCache>
                <c:ptCount val="1"/>
                <c:pt idx="0">
                  <c:v>Presupuesto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'34 - 39'!$A$98:$A$104</c:f>
              <c:strCache>
                <c:ptCount val="7"/>
                <c:pt idx="0">
                  <c:v>Nivel 3                  </c:v>
                </c:pt>
                <c:pt idx="1">
                  <c:v>Nivel 4                  </c:v>
                </c:pt>
                <c:pt idx="2">
                  <c:v>Nivel 5                  </c:v>
                </c:pt>
                <c:pt idx="3">
                  <c:v>Nivel 6                  </c:v>
                </c:pt>
                <c:pt idx="4">
                  <c:v>Nivel 7                  </c:v>
                </c:pt>
                <c:pt idx="5">
                  <c:v>Nivel 8                  </c:v>
                </c:pt>
                <c:pt idx="6">
                  <c:v>Nivel 9                  </c:v>
                </c:pt>
              </c:strCache>
            </c:strRef>
          </c:cat>
          <c:val>
            <c:numRef>
              <c:f>'34 - 39'!$B$98:$B$104</c:f>
              <c:numCache>
                <c:formatCode>#,##0</c:formatCode>
                <c:ptCount val="7"/>
                <c:pt idx="0">
                  <c:v>60000</c:v>
                </c:pt>
                <c:pt idx="1">
                  <c:v>75000</c:v>
                </c:pt>
                <c:pt idx="2">
                  <c:v>150000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B-4C68-893D-6780BE8B89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1573776"/>
        <c:axId val="661469776"/>
      </c:lineChart>
      <c:catAx>
        <c:axId val="6615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469776"/>
        <c:crosses val="autoZero"/>
        <c:auto val="1"/>
        <c:lblAlgn val="ctr"/>
        <c:lblOffset val="100"/>
        <c:noMultiLvlLbl val="0"/>
      </c:catAx>
      <c:valAx>
        <c:axId val="6614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Presupuesto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totales por mercado y producto</a:t>
            </a:r>
            <a:r>
              <a:rPr lang="es-BO" baseline="0"/>
              <a:t> - Refrescos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908900997764889"/>
          <c:y val="0.15239848793088276"/>
          <c:w val="0.77864753918747165"/>
          <c:h val="0.607040620357285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'40 - 47'!$B$4:$B$5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'40 - 47'!$A$6:$A$12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'40 - 47'!$B$6:$B$12</c:f>
              <c:numCache>
                <c:formatCode>#,##0</c:formatCode>
                <c:ptCount val="7"/>
                <c:pt idx="0">
                  <c:v>10605481</c:v>
                </c:pt>
                <c:pt idx="1">
                  <c:v>2292670</c:v>
                </c:pt>
                <c:pt idx="2">
                  <c:v>8231616</c:v>
                </c:pt>
                <c:pt idx="3">
                  <c:v>17841302</c:v>
                </c:pt>
                <c:pt idx="4">
                  <c:v>2061466</c:v>
                </c:pt>
                <c:pt idx="5">
                  <c:v>5742097</c:v>
                </c:pt>
                <c:pt idx="6">
                  <c:v>9466816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6-4168-AADE-8D866054FBC6}"/>
            </c:ext>
          </c:extLst>
        </c:ser>
        <c:ser>
          <c:idx val="1"/>
          <c:order val="1"/>
          <c:tx>
            <c:strRef>
              <c:f>'40 - 47'!$E$4:$E$5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'40 - 47'!$A$6:$A$12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'40 - 47'!$E$6:$E$12</c:f>
              <c:numCache>
                <c:formatCode>#,##0</c:formatCode>
                <c:ptCount val="7"/>
                <c:pt idx="0">
                  <c:v>10580197</c:v>
                </c:pt>
                <c:pt idx="1">
                  <c:v>2494104</c:v>
                </c:pt>
                <c:pt idx="2">
                  <c:v>8687127</c:v>
                </c:pt>
                <c:pt idx="3">
                  <c:v>16906666</c:v>
                </c:pt>
                <c:pt idx="4">
                  <c:v>3007553</c:v>
                </c:pt>
                <c:pt idx="5">
                  <c:v>7071705</c:v>
                </c:pt>
                <c:pt idx="6">
                  <c:v>10359491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6-4168-AADE-8D866054F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62704"/>
        <c:axId val="971858544"/>
        <c:axId val="0"/>
      </c:bar3DChart>
      <c:catAx>
        <c:axId val="97186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58544"/>
        <c:crosses val="autoZero"/>
        <c:auto val="1"/>
        <c:lblAlgn val="ctr"/>
        <c:lblOffset val="100"/>
        <c:noMultiLvlLbl val="0"/>
      </c:catAx>
      <c:valAx>
        <c:axId val="9718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62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Sumatoria de Ingresos totales por mercado y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'40 - 47'!$A$13</c:f>
              <c:strCache>
                <c:ptCount val="1"/>
                <c:pt idx="0">
                  <c:v>Total ingresos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'40 - 47'!$B$4:$G$5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'40 - 47'!$B$13:$G$13</c:f>
              <c:numCache>
                <c:formatCode>#,##0</c:formatCode>
                <c:ptCount val="6"/>
                <c:pt idx="0">
                  <c:v>56241448</c:v>
                </c:pt>
                <c:pt idx="1">
                  <c:v>28850150</c:v>
                </c:pt>
                <c:pt idx="2">
                  <c:v>23225402</c:v>
                </c:pt>
                <c:pt idx="3">
                  <c:v>59106840</c:v>
                </c:pt>
                <c:pt idx="4">
                  <c:v>29059274</c:v>
                </c:pt>
                <c:pt idx="5">
                  <c:v>24539492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C-4B6C-81E5-50B6A34EB7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71912624"/>
        <c:axId val="971914704"/>
        <c:axId val="0"/>
      </c:bar3DChart>
      <c:catAx>
        <c:axId val="97191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14704"/>
        <c:crosses val="autoZero"/>
        <c:auto val="1"/>
        <c:lblAlgn val="ctr"/>
        <c:lblOffset val="100"/>
        <c:noMultiLvlLbl val="0"/>
      </c:catAx>
      <c:valAx>
        <c:axId val="97191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1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totales por mercado y producto</a:t>
            </a:r>
            <a:r>
              <a:rPr lang="es-BO" baseline="0"/>
              <a:t> - Isotonicas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'40 - 47'!$C$4:$C$5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'40 - 47'!$A$6:$A$12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'40 - 47'!$C$6:$C$12</c:f>
              <c:numCache>
                <c:formatCode>#,##0</c:formatCode>
                <c:ptCount val="7"/>
                <c:pt idx="0">
                  <c:v>3705810</c:v>
                </c:pt>
                <c:pt idx="1">
                  <c:v>398376</c:v>
                </c:pt>
                <c:pt idx="2">
                  <c:v>3250815</c:v>
                </c:pt>
                <c:pt idx="3">
                  <c:v>12605335</c:v>
                </c:pt>
                <c:pt idx="4">
                  <c:v>661279</c:v>
                </c:pt>
                <c:pt idx="5">
                  <c:v>2774172</c:v>
                </c:pt>
                <c:pt idx="6">
                  <c:v>5454364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7-443D-8880-31D39C560942}"/>
            </c:ext>
          </c:extLst>
        </c:ser>
        <c:ser>
          <c:idx val="1"/>
          <c:order val="1"/>
          <c:tx>
            <c:strRef>
              <c:f>'40 - 47'!$F$4:$F$5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'40 - 47'!$A$6:$A$12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'40 - 47'!$F$6:$F$12</c:f>
              <c:numCache>
                <c:formatCode>#,##0</c:formatCode>
                <c:ptCount val="7"/>
                <c:pt idx="0">
                  <c:v>3790728</c:v>
                </c:pt>
                <c:pt idx="1">
                  <c:v>412517</c:v>
                </c:pt>
                <c:pt idx="2">
                  <c:v>3256484</c:v>
                </c:pt>
                <c:pt idx="3">
                  <c:v>11196107</c:v>
                </c:pt>
                <c:pt idx="4">
                  <c:v>960933</c:v>
                </c:pt>
                <c:pt idx="5">
                  <c:v>3787605</c:v>
                </c:pt>
                <c:pt idx="6">
                  <c:v>5654902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7-443D-8880-31D39C56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924272"/>
        <c:axId val="971925104"/>
        <c:axId val="0"/>
      </c:bar3DChart>
      <c:catAx>
        <c:axId val="9719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25104"/>
        <c:crosses val="autoZero"/>
        <c:auto val="1"/>
        <c:lblAlgn val="ctr"/>
        <c:lblOffset val="100"/>
        <c:noMultiLvlLbl val="0"/>
      </c:catAx>
      <c:valAx>
        <c:axId val="9719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242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totales por mercado y producto</a:t>
            </a:r>
            <a:r>
              <a:rPr lang="es-BO" baseline="0"/>
              <a:t> - Zumos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'40 - 47'!$D$4:$D$5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'40 - 47'!$A$6:$A$12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'40 - 47'!$D$6:$D$12</c:f>
              <c:numCache>
                <c:formatCode>#,##0</c:formatCode>
                <c:ptCount val="7"/>
                <c:pt idx="0">
                  <c:v>4001631</c:v>
                </c:pt>
                <c:pt idx="1">
                  <c:v>859426</c:v>
                </c:pt>
                <c:pt idx="2">
                  <c:v>1852396</c:v>
                </c:pt>
                <c:pt idx="3">
                  <c:v>10097705</c:v>
                </c:pt>
                <c:pt idx="4">
                  <c:v>171167</c:v>
                </c:pt>
                <c:pt idx="5">
                  <c:v>1369002</c:v>
                </c:pt>
                <c:pt idx="6">
                  <c:v>4874076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F-4704-9382-A0E64F7E0492}"/>
            </c:ext>
          </c:extLst>
        </c:ser>
        <c:ser>
          <c:idx val="1"/>
          <c:order val="1"/>
          <c:tx>
            <c:strRef>
              <c:f>'40 - 47'!$G$4:$G$5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'40 - 47'!$A$6:$A$12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'40 - 47'!$G$6:$G$12</c:f>
              <c:numCache>
                <c:formatCode>#,##0</c:formatCode>
                <c:ptCount val="7"/>
                <c:pt idx="0">
                  <c:v>3557589</c:v>
                </c:pt>
                <c:pt idx="1">
                  <c:v>795520</c:v>
                </c:pt>
                <c:pt idx="2">
                  <c:v>1696616</c:v>
                </c:pt>
                <c:pt idx="3">
                  <c:v>8556443</c:v>
                </c:pt>
                <c:pt idx="4">
                  <c:v>531920</c:v>
                </c:pt>
                <c:pt idx="5">
                  <c:v>2852573</c:v>
                </c:pt>
                <c:pt idx="6">
                  <c:v>6548832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F-4704-9382-A0E64F7E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53552"/>
        <c:axId val="971834000"/>
        <c:axId val="0"/>
      </c:bar3DChart>
      <c:catAx>
        <c:axId val="9718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34000"/>
        <c:crosses val="autoZero"/>
        <c:auto val="1"/>
        <c:lblAlgn val="ctr"/>
        <c:lblOffset val="100"/>
        <c:noMultiLvlLbl val="0"/>
      </c:catAx>
      <c:valAx>
        <c:axId val="9718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53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por producto</a:t>
            </a:r>
            <a:r>
              <a:rPr lang="es-BO" baseline="0"/>
              <a:t> - </a:t>
            </a:r>
            <a:r>
              <a:rPr lang="es-BO"/>
              <a:t>Total companias.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'40 - 47'!$A$46</c:f>
              <c:strCache>
                <c:ptCount val="1"/>
                <c:pt idx="0">
                  <c:v>Refrescos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'40 - 47'!$B$45:$G$45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'40 - 47'!$B$46:$G$46</c:f>
              <c:numCache>
                <c:formatCode>#,##0</c:formatCode>
                <c:ptCount val="6"/>
                <c:pt idx="0">
                  <c:v>20750238</c:v>
                </c:pt>
                <c:pt idx="1">
                  <c:v>29467588</c:v>
                </c:pt>
                <c:pt idx="2">
                  <c:v>39808016</c:v>
                </c:pt>
                <c:pt idx="3">
                  <c:v>51422984</c:v>
                </c:pt>
                <c:pt idx="4">
                  <c:v>56241448</c:v>
                </c:pt>
                <c:pt idx="5">
                  <c:v>59106840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3-423E-B578-31B1DB096E8F}"/>
            </c:ext>
          </c:extLst>
        </c:ser>
        <c:ser>
          <c:idx val="1"/>
          <c:order val="1"/>
          <c:tx>
            <c:strRef>
              <c:f>'40 - 47'!$A$47</c:f>
              <c:strCache>
                <c:ptCount val="1"/>
                <c:pt idx="0">
                  <c:v>Isotonicas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'40 - 47'!$B$45:$G$45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'40 - 47'!$B$47:$G$47</c:f>
              <c:numCache>
                <c:formatCode>#,##0</c:formatCode>
                <c:ptCount val="6"/>
                <c:pt idx="0">
                  <c:v>10279750</c:v>
                </c:pt>
                <c:pt idx="1">
                  <c:v>15031299</c:v>
                </c:pt>
                <c:pt idx="2">
                  <c:v>22046504</c:v>
                </c:pt>
                <c:pt idx="3">
                  <c:v>26718448</c:v>
                </c:pt>
                <c:pt idx="4">
                  <c:v>28850150</c:v>
                </c:pt>
                <c:pt idx="5">
                  <c:v>29059274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3-423E-B578-31B1DB096E8F}"/>
            </c:ext>
          </c:extLst>
        </c:ser>
        <c:ser>
          <c:idx val="2"/>
          <c:order val="2"/>
          <c:tx>
            <c:strRef>
              <c:f>'40 - 47'!$A$48</c:f>
              <c:strCache>
                <c:ptCount val="1"/>
                <c:pt idx="0">
                  <c:v>Zumos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'40 - 47'!$B$45:$G$45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'40 - 47'!$B$48:$G$48</c:f>
              <c:numCache>
                <c:formatCode>#,##0</c:formatCode>
                <c:ptCount val="6"/>
                <c:pt idx="0">
                  <c:v>8850177</c:v>
                </c:pt>
                <c:pt idx="1">
                  <c:v>12730449</c:v>
                </c:pt>
                <c:pt idx="2">
                  <c:v>16566863</c:v>
                </c:pt>
                <c:pt idx="3">
                  <c:v>20770072</c:v>
                </c:pt>
                <c:pt idx="4">
                  <c:v>23225402</c:v>
                </c:pt>
                <c:pt idx="5">
                  <c:v>24539492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3-423E-B578-31B1DB096E8F}"/>
            </c:ext>
          </c:extLst>
        </c:ser>
        <c:ser>
          <c:idx val="3"/>
          <c:order val="3"/>
          <c:tx>
            <c:strRef>
              <c:f>'40 - 47'!$A$49</c:f>
              <c:strCache>
                <c:ptCount val="1"/>
                <c:pt idx="0">
                  <c:v>Total Ingresos Companias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'40 - 47'!$B$45:$G$45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'40 - 47'!$B$49:$G$49</c:f>
              <c:numCache>
                <c:formatCode>#,##0</c:formatCode>
                <c:ptCount val="6"/>
                <c:pt idx="0">
                  <c:v>39880164</c:v>
                </c:pt>
                <c:pt idx="1">
                  <c:v>57229336</c:v>
                </c:pt>
                <c:pt idx="2">
                  <c:v>78421384</c:v>
                </c:pt>
                <c:pt idx="3">
                  <c:v>98911504</c:v>
                </c:pt>
                <c:pt idx="4">
                  <c:v>108317000</c:v>
                </c:pt>
                <c:pt idx="5">
                  <c:v>112705608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43-423E-B578-31B1DB09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02800"/>
        <c:axId val="971825264"/>
        <c:axId val="0"/>
      </c:bar3DChart>
      <c:catAx>
        <c:axId val="971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25264"/>
        <c:crosses val="autoZero"/>
        <c:auto val="1"/>
        <c:lblAlgn val="ctr"/>
        <c:lblOffset val="100"/>
        <c:noMultiLvlLbl val="0"/>
      </c:catAx>
      <c:valAx>
        <c:axId val="9718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02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Variacion en Ingresos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'40 - 47'!$A$14</c:f>
              <c:strCache>
                <c:ptCount val="1"/>
                <c:pt idx="0">
                  <c:v>Variacion -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'40 - 47'!$B$4:$G$5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'40 - 47'!$B$14:$G$14</c:f>
              <c:numCache>
                <c:formatCode>0%</c:formatCode>
                <c:ptCount val="6"/>
                <c:pt idx="0">
                  <c:v>0.94</c:v>
                </c:pt>
                <c:pt idx="1">
                  <c:v>0.8</c:v>
                </c:pt>
                <c:pt idx="2">
                  <c:v>1.18</c:v>
                </c:pt>
                <c:pt idx="3">
                  <c:v>0.51</c:v>
                </c:pt>
                <c:pt idx="4">
                  <c:v>7.0000000000000007E-2</c:v>
                </c:pt>
                <c:pt idx="5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F-45AF-BA05-AC559A39C7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144880"/>
        <c:axId val="899141552"/>
        <c:axId val="0"/>
      </c:bar3DChart>
      <c:catAx>
        <c:axId val="89914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41552"/>
        <c:crosses val="autoZero"/>
        <c:auto val="1"/>
        <c:lblAlgn val="ctr"/>
        <c:lblOffset val="100"/>
        <c:noMultiLvlLbl val="0"/>
      </c:catAx>
      <c:valAx>
        <c:axId val="8991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4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</a:t>
            </a:r>
            <a:r>
              <a:rPr lang="es-BO" baseline="0"/>
              <a:t> -</a:t>
            </a:r>
            <a:r>
              <a:rPr lang="es-BO"/>
              <a:t> Analisis por segmentos de demanda.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'40 - 47'!$A$66</c:f>
              <c:strCache>
                <c:ptCount val="1"/>
                <c:pt idx="0">
                  <c:v>Jovenes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'40 - 47'!$B$65:$G$65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'40 - 47'!$B$66:$G$66</c:f>
              <c:numCache>
                <c:formatCode>#,##0</c:formatCode>
                <c:ptCount val="6"/>
                <c:pt idx="0">
                  <c:v>17020170</c:v>
                </c:pt>
                <c:pt idx="1">
                  <c:v>15417759</c:v>
                </c:pt>
                <c:pt idx="2">
                  <c:v>17111050</c:v>
                </c:pt>
                <c:pt idx="3">
                  <c:v>18546624</c:v>
                </c:pt>
                <c:pt idx="4">
                  <c:v>19100578</c:v>
                </c:pt>
                <c:pt idx="5">
                  <c:v>19072832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E-4A9F-8CB9-32865EDF147A}"/>
            </c:ext>
          </c:extLst>
        </c:ser>
        <c:ser>
          <c:idx val="1"/>
          <c:order val="1"/>
          <c:tx>
            <c:strRef>
              <c:f>'40 - 47'!$A$67</c:f>
              <c:strCache>
                <c:ptCount val="1"/>
                <c:pt idx="0">
                  <c:v>Adultos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'40 - 47'!$B$65:$G$65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'40 - 47'!$B$67:$G$67</c:f>
              <c:numCache>
                <c:formatCode>#,##0</c:formatCode>
                <c:ptCount val="6"/>
                <c:pt idx="0">
                  <c:v>9621910</c:v>
                </c:pt>
                <c:pt idx="1">
                  <c:v>14286203</c:v>
                </c:pt>
                <c:pt idx="2">
                  <c:v>21900294</c:v>
                </c:pt>
                <c:pt idx="3">
                  <c:v>27833484</c:v>
                </c:pt>
                <c:pt idx="4">
                  <c:v>31823272</c:v>
                </c:pt>
                <c:pt idx="5">
                  <c:v>32789020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E-4A9F-8CB9-32865EDF147A}"/>
            </c:ext>
          </c:extLst>
        </c:ser>
        <c:ser>
          <c:idx val="2"/>
          <c:order val="2"/>
          <c:tx>
            <c:strRef>
              <c:f>'40 - 47'!$A$68</c:f>
              <c:strCache>
                <c:ptCount val="1"/>
                <c:pt idx="0">
                  <c:v>Deportistas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'40 - 47'!$B$65:$G$65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'40 - 47'!$B$68:$G$68</c:f>
              <c:numCache>
                <c:formatCode>#,##0</c:formatCode>
                <c:ptCount val="6"/>
                <c:pt idx="0">
                  <c:v>6563660</c:v>
                </c:pt>
                <c:pt idx="1">
                  <c:v>6870671</c:v>
                </c:pt>
                <c:pt idx="2">
                  <c:v>8515846</c:v>
                </c:pt>
                <c:pt idx="3">
                  <c:v>9730260</c:v>
                </c:pt>
                <c:pt idx="4">
                  <c:v>10583917</c:v>
                </c:pt>
                <c:pt idx="5">
                  <c:v>10954919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E-4A9F-8CB9-32865EDF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959616"/>
        <c:axId val="348955040"/>
        <c:axId val="0"/>
      </c:bar3DChart>
      <c:catAx>
        <c:axId val="34895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55040"/>
        <c:crosses val="autoZero"/>
        <c:auto val="1"/>
        <c:lblAlgn val="ctr"/>
        <c:lblOffset val="100"/>
        <c:noMultiLvlLbl val="0"/>
      </c:catAx>
      <c:valAx>
        <c:axId val="3489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59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</a:t>
            </a:r>
            <a:r>
              <a:rPr lang="es-BO" baseline="0"/>
              <a:t> - </a:t>
            </a:r>
            <a:r>
              <a:rPr lang="es-BO"/>
              <a:t>Total companias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'40 - 47'!$A$83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('40 - 47'!$B$82,'40 - 47'!$D$82,'40 - 47'!$F$82,'40 - 47'!$H$82,'40 - 47'!$J$82,'40 - 47'!$L$82)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('40 - 47'!$B$83,'40 - 47'!$D$83,'40 - 47'!$F$83,'40 - 47'!$H$83,'40 - 47'!$J$83,'40 - 47'!$L$83)</c:f>
              <c:numCache>
                <c:formatCode>#,##0</c:formatCode>
                <c:ptCount val="6"/>
                <c:pt idx="0">
                  <c:v>21307944</c:v>
                </c:pt>
                <c:pt idx="1">
                  <c:v>22593284</c:v>
                </c:pt>
                <c:pt idx="2">
                  <c:v>28986518</c:v>
                </c:pt>
                <c:pt idx="3">
                  <c:v>34730520</c:v>
                </c:pt>
                <c:pt idx="4">
                  <c:v>37689152</c:v>
                </c:pt>
                <c:pt idx="5">
                  <c:v>38317404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F-472C-84BE-888A46891E53}"/>
            </c:ext>
          </c:extLst>
        </c:ser>
        <c:ser>
          <c:idx val="1"/>
          <c:order val="1"/>
          <c:tx>
            <c:strRef>
              <c:f>'40 - 47'!$A$84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('40 - 47'!$B$82,'40 - 47'!$D$82,'40 - 47'!$F$82,'40 - 47'!$H$82,'40 - 47'!$J$82,'40 - 47'!$L$82)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('40 - 47'!$B$84,'40 - 47'!$D$84,'40 - 47'!$F$84,'40 - 47'!$H$84,'40 - 47'!$J$84,'40 - 47'!$L$84)</c:f>
              <c:numCache>
                <c:formatCode>#,##0</c:formatCode>
                <c:ptCount val="6"/>
                <c:pt idx="0">
                  <c:v>7014970</c:v>
                </c:pt>
                <c:pt idx="1">
                  <c:v>8085762</c:v>
                </c:pt>
                <c:pt idx="2">
                  <c:v>11183116</c:v>
                </c:pt>
                <c:pt idx="3">
                  <c:v>12857418</c:v>
                </c:pt>
                <c:pt idx="4">
                  <c:v>14035381</c:v>
                </c:pt>
                <c:pt idx="5">
                  <c:v>14133380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F-472C-84BE-888A46891E53}"/>
            </c:ext>
          </c:extLst>
        </c:ser>
        <c:ser>
          <c:idx val="2"/>
          <c:order val="2"/>
          <c:tx>
            <c:strRef>
              <c:f>'40 - 47'!$A$85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('40 - 47'!$B$82,'40 - 47'!$D$82,'40 - 47'!$F$82,'40 - 47'!$H$82,'40 - 47'!$J$82,'40 - 47'!$L$82)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('40 - 47'!$B$85,'40 - 47'!$D$85,'40 - 47'!$F$85,'40 - 47'!$H$85,'40 - 47'!$J$85,'40 - 47'!$L$85)</c:f>
              <c:numCache>
                <c:formatCode>#,##0</c:formatCode>
                <c:ptCount val="6"/>
                <c:pt idx="0">
                  <c:v>4882825</c:v>
                </c:pt>
                <c:pt idx="1">
                  <c:v>5895588</c:v>
                </c:pt>
                <c:pt idx="2">
                  <c:v>7357556</c:v>
                </c:pt>
                <c:pt idx="3">
                  <c:v>8522433</c:v>
                </c:pt>
                <c:pt idx="4">
                  <c:v>9783234</c:v>
                </c:pt>
                <c:pt idx="5">
                  <c:v>10365986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FF-472C-84BE-888A46891E53}"/>
            </c:ext>
          </c:extLst>
        </c:ser>
        <c:ser>
          <c:idx val="3"/>
          <c:order val="3"/>
          <c:tx>
            <c:strRef>
              <c:f>'40 - 47'!$A$86</c:f>
              <c:strCache>
                <c:ptCount val="1"/>
                <c:pt idx="0">
                  <c:v>Ventas Total Companias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('40 - 47'!$B$82,'40 - 47'!$D$82,'40 - 47'!$F$82,'40 - 47'!$H$82,'40 - 47'!$J$82,'40 - 47'!$L$82)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('40 - 47'!$B$86,'40 - 47'!$D$86,'40 - 47'!$F$86,'40 - 47'!$H$86,'40 - 47'!$J$86,'40 - 47'!$L$86)</c:f>
              <c:numCache>
                <c:formatCode>#,##0</c:formatCode>
                <c:ptCount val="6"/>
                <c:pt idx="0">
                  <c:v>33205740</c:v>
                </c:pt>
                <c:pt idx="1">
                  <c:v>36574632</c:v>
                </c:pt>
                <c:pt idx="2">
                  <c:v>47527192</c:v>
                </c:pt>
                <c:pt idx="3">
                  <c:v>56110368</c:v>
                </c:pt>
                <c:pt idx="4">
                  <c:v>61507768</c:v>
                </c:pt>
                <c:pt idx="5">
                  <c:v>62816768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FF-472C-84BE-888A46891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50224"/>
        <c:axId val="971841072"/>
        <c:axId val="0"/>
      </c:bar3DChart>
      <c:catAx>
        <c:axId val="97185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41072"/>
        <c:crosses val="autoZero"/>
        <c:auto val="1"/>
        <c:lblAlgn val="ctr"/>
        <c:lblOffset val="100"/>
        <c:noMultiLvlLbl val="0"/>
      </c:catAx>
      <c:valAx>
        <c:axId val="9718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50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Unidades vendidas - Total companias - variaciones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'40 - 47'!$A$83</c:f>
              <c:strCache>
                <c:ptCount val="1"/>
                <c:pt idx="0">
                  <c:v>Refrescos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('40 - 47'!$C$82,'40 - 47'!$E$82,'40 - 47'!$G$82,'40 - 47'!$I$82,'40 - 47'!$K$82,'40 - 47'!$M$82)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('40 - 47'!$C$83,'40 - 47'!$E$83,'40 - 47'!$G$83,'40 - 47'!$I$83,'40 - 47'!$K$83,'40 - 47'!$M$83)</c:f>
              <c:numCache>
                <c:formatCode>0.0%</c:formatCode>
                <c:ptCount val="6"/>
                <c:pt idx="0">
                  <c:v>6.8000000000000005E-2</c:v>
                </c:pt>
                <c:pt idx="1">
                  <c:v>0.06</c:v>
                </c:pt>
                <c:pt idx="2">
                  <c:v>0.28299999999999997</c:v>
                </c:pt>
                <c:pt idx="3">
                  <c:v>0.19800000000000001</c:v>
                </c:pt>
                <c:pt idx="4">
                  <c:v>8.5000000000000006E-2</c:v>
                </c:pt>
                <c:pt idx="5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5-4BBB-BA25-463EAC1BC90B}"/>
            </c:ext>
          </c:extLst>
        </c:ser>
        <c:ser>
          <c:idx val="1"/>
          <c:order val="1"/>
          <c:tx>
            <c:strRef>
              <c:f>'40 - 47'!$A$84</c:f>
              <c:strCache>
                <c:ptCount val="1"/>
                <c:pt idx="0">
                  <c:v>Isotonicas 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('40 - 47'!$C$82,'40 - 47'!$E$82,'40 - 47'!$G$82,'40 - 47'!$I$82,'40 - 47'!$K$82,'40 - 47'!$M$82)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('40 - 47'!$C$84,'40 - 47'!$E$84,'40 - 47'!$G$84,'40 - 47'!$I$84,'40 - 47'!$K$84,'40 - 47'!$M$84)</c:f>
              <c:numCache>
                <c:formatCode>0.0%</c:formatCode>
                <c:ptCount val="6"/>
                <c:pt idx="0">
                  <c:v>5.1999999999999998E-2</c:v>
                </c:pt>
                <c:pt idx="1">
                  <c:v>0.153</c:v>
                </c:pt>
                <c:pt idx="2">
                  <c:v>0.38300000000000001</c:v>
                </c:pt>
                <c:pt idx="3">
                  <c:v>0.15</c:v>
                </c:pt>
                <c:pt idx="4">
                  <c:v>9.1999999999999998E-2</c:v>
                </c:pt>
                <c:pt idx="5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5-4BBB-BA25-463EAC1BC90B}"/>
            </c:ext>
          </c:extLst>
        </c:ser>
        <c:ser>
          <c:idx val="2"/>
          <c:order val="2"/>
          <c:tx>
            <c:strRef>
              <c:f>'40 - 47'!$A$85</c:f>
              <c:strCache>
                <c:ptCount val="1"/>
                <c:pt idx="0">
                  <c:v>Zumos       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('40 - 47'!$C$82,'40 - 47'!$E$82,'40 - 47'!$G$82,'40 - 47'!$I$82,'40 - 47'!$K$82,'40 - 47'!$M$82)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('40 - 47'!$C$85,'40 - 47'!$E$85,'40 - 47'!$G$85,'40 - 47'!$I$85,'40 - 47'!$K$85,'40 - 47'!$M$85)</c:f>
              <c:numCache>
                <c:formatCode>0.0%</c:formatCode>
                <c:ptCount val="6"/>
                <c:pt idx="0">
                  <c:v>-4.1000000000000002E-2</c:v>
                </c:pt>
                <c:pt idx="1">
                  <c:v>0.20699999999999999</c:v>
                </c:pt>
                <c:pt idx="2">
                  <c:v>0.248</c:v>
                </c:pt>
                <c:pt idx="3">
                  <c:v>0.158</c:v>
                </c:pt>
                <c:pt idx="4">
                  <c:v>0.14799999999999999</c:v>
                </c:pt>
                <c:pt idx="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5-4BBB-BA25-463EAC1BC90B}"/>
            </c:ext>
          </c:extLst>
        </c:ser>
        <c:ser>
          <c:idx val="3"/>
          <c:order val="3"/>
          <c:tx>
            <c:strRef>
              <c:f>'40 - 47'!$A$86</c:f>
              <c:strCache>
                <c:ptCount val="1"/>
                <c:pt idx="0">
                  <c:v>Ventas Total Companias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('40 - 47'!$C$82,'40 - 47'!$E$82,'40 - 47'!$G$82,'40 - 47'!$I$82,'40 - 47'!$K$82,'40 - 47'!$M$82)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('40 - 47'!$C$86,'40 - 47'!$E$86,'40 - 47'!$G$86,'40 - 47'!$I$86,'40 - 47'!$K$86,'40 - 47'!$M$86)</c:f>
              <c:numCache>
                <c:formatCode>0.0%</c:formatCode>
                <c:ptCount val="6"/>
                <c:pt idx="0">
                  <c:v>4.7E-2</c:v>
                </c:pt>
                <c:pt idx="1">
                  <c:v>0.10199999999999999</c:v>
                </c:pt>
                <c:pt idx="2">
                  <c:v>0.3</c:v>
                </c:pt>
                <c:pt idx="3">
                  <c:v>0.18099999999999999</c:v>
                </c:pt>
                <c:pt idx="4">
                  <c:v>9.6000000000000002E-2</c:v>
                </c:pt>
                <c:pt idx="5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B5-4BBB-BA25-463EAC1BC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820688"/>
        <c:axId val="971814448"/>
      </c:lineChart>
      <c:catAx>
        <c:axId val="97182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14448"/>
        <c:crosses val="autoZero"/>
        <c:auto val="1"/>
        <c:lblAlgn val="ctr"/>
        <c:lblOffset val="100"/>
        <c:noMultiLvlLbl val="0"/>
      </c:catAx>
      <c:valAx>
        <c:axId val="9718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20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</a:t>
            </a:r>
            <a:r>
              <a:rPr lang="es-BO" baseline="0"/>
              <a:t> -</a:t>
            </a:r>
            <a:r>
              <a:rPr lang="es-BO"/>
              <a:t> Analisis por canal de distribucion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'40 - 47'!$A$115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'40 - 47'!$B$114:$G$114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'40 - 47'!$B$115:$G$115</c:f>
              <c:numCache>
                <c:formatCode>#,##0</c:formatCode>
                <c:ptCount val="6"/>
                <c:pt idx="0">
                  <c:v>11638165</c:v>
                </c:pt>
                <c:pt idx="1">
                  <c:v>11922127</c:v>
                </c:pt>
                <c:pt idx="2">
                  <c:v>14852909</c:v>
                </c:pt>
                <c:pt idx="3">
                  <c:v>17358234</c:v>
                </c:pt>
                <c:pt idx="4">
                  <c:v>19059052</c:v>
                </c:pt>
                <c:pt idx="5">
                  <c:v>19688648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2-469F-A22C-41E3976B7885}"/>
            </c:ext>
          </c:extLst>
        </c:ser>
        <c:ser>
          <c:idx val="1"/>
          <c:order val="1"/>
          <c:tx>
            <c:strRef>
              <c:f>'40 - 47'!$A$116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'40 - 47'!$B$114:$G$114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'40 - 47'!$B$116:$G$116</c:f>
              <c:numCache>
                <c:formatCode>#,##0</c:formatCode>
                <c:ptCount val="6"/>
                <c:pt idx="0">
                  <c:v>16467075</c:v>
                </c:pt>
                <c:pt idx="1">
                  <c:v>19106984</c:v>
                </c:pt>
                <c:pt idx="2">
                  <c:v>25559708</c:v>
                </c:pt>
                <c:pt idx="3">
                  <c:v>30538352</c:v>
                </c:pt>
                <c:pt idx="4">
                  <c:v>33475790</c:v>
                </c:pt>
                <c:pt idx="5">
                  <c:v>33924140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2-469F-A22C-41E3976B7885}"/>
            </c:ext>
          </c:extLst>
        </c:ser>
        <c:ser>
          <c:idx val="2"/>
          <c:order val="2"/>
          <c:tx>
            <c:strRef>
              <c:f>'40 - 47'!$A$117</c:f>
              <c:strCache>
                <c:ptCount val="1"/>
                <c:pt idx="0">
                  <c:v>Hosteleria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'40 - 47'!$B$114:$G$114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'40 - 47'!$B$117:$G$117</c:f>
              <c:numCache>
                <c:formatCode>#,##0</c:formatCode>
                <c:ptCount val="6"/>
                <c:pt idx="0">
                  <c:v>5100500</c:v>
                </c:pt>
                <c:pt idx="1">
                  <c:v>5545521</c:v>
                </c:pt>
                <c:pt idx="2">
                  <c:v>7114573</c:v>
                </c:pt>
                <c:pt idx="3">
                  <c:v>8213782</c:v>
                </c:pt>
                <c:pt idx="4">
                  <c:v>8972924</c:v>
                </c:pt>
                <c:pt idx="5">
                  <c:v>9203981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82-469F-A22C-41E3976B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25680"/>
        <c:axId val="971826096"/>
        <c:axId val="0"/>
      </c:bar3DChart>
      <c:catAx>
        <c:axId val="9718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26096"/>
        <c:crosses val="autoZero"/>
        <c:auto val="1"/>
        <c:lblAlgn val="ctr"/>
        <c:lblOffset val="100"/>
        <c:noMultiLvlLbl val="0"/>
      </c:catAx>
      <c:valAx>
        <c:axId val="9718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25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ventas (unidades) por mercado</a:t>
            </a:r>
            <a:r>
              <a:rPr lang="en-US" baseline="0"/>
              <a:t> -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'40 - 47'!$B$131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'40 - 47'!$A$132:$A$138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'40 - 47'!$B$132:$B$138</c:f>
              <c:numCache>
                <c:formatCode>#,##0</c:formatCode>
                <c:ptCount val="7"/>
                <c:pt idx="0">
                  <c:v>16590560</c:v>
                </c:pt>
                <c:pt idx="1">
                  <c:v>3589160</c:v>
                </c:pt>
                <c:pt idx="2">
                  <c:v>13026020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A-45BB-966B-3BECFF75B9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256528"/>
        <c:axId val="892250288"/>
        <c:axId val="0"/>
      </c:bar3DChart>
      <c:catAx>
        <c:axId val="89225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50288"/>
        <c:crosses val="autoZero"/>
        <c:auto val="1"/>
        <c:lblAlgn val="ctr"/>
        <c:lblOffset val="100"/>
        <c:noMultiLvlLbl val="0"/>
      </c:catAx>
      <c:valAx>
        <c:axId val="8922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Total ventas (unidades) por mercado</a:t>
            </a:r>
            <a:r>
              <a:rPr lang="es-BO" baseline="0"/>
              <a:t> - </a:t>
            </a:r>
            <a:r>
              <a:rPr lang="es-BO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'40 - 47'!$C$131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'40 - 47'!$A$132:$A$138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'40 - 47'!$C$132:$C$138</c:f>
              <c:numCache>
                <c:formatCode>#,##0</c:formatCode>
                <c:ptCount val="7"/>
                <c:pt idx="0">
                  <c:v>13054421</c:v>
                </c:pt>
                <c:pt idx="1">
                  <c:v>2764815</c:v>
                </c:pt>
                <c:pt idx="2">
                  <c:v>9542213</c:v>
                </c:pt>
                <c:pt idx="3">
                  <c:v>11213184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1-4DAB-9303-F1FB0D6D42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383408"/>
        <c:axId val="892392976"/>
        <c:axId val="0"/>
      </c:bar3DChart>
      <c:catAx>
        <c:axId val="8923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92976"/>
        <c:crosses val="autoZero"/>
        <c:auto val="1"/>
        <c:lblAlgn val="ctr"/>
        <c:lblOffset val="100"/>
        <c:noMultiLvlLbl val="0"/>
      </c:catAx>
      <c:valAx>
        <c:axId val="8923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Total ventas (unidades) por mercado</a:t>
            </a:r>
            <a:r>
              <a:rPr lang="es-BO" baseline="0"/>
              <a:t> - </a:t>
            </a:r>
            <a:r>
              <a:rPr lang="es-BO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'40 - 47'!$D$131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'40 - 47'!$A$132:$A$138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'40 - 47'!$D$132:$D$138</c:f>
              <c:numCache>
                <c:formatCode>#,##0</c:formatCode>
                <c:ptCount val="7"/>
                <c:pt idx="0">
                  <c:v>12860853</c:v>
                </c:pt>
                <c:pt idx="1">
                  <c:v>2491974</c:v>
                </c:pt>
                <c:pt idx="2">
                  <c:v>8968522</c:v>
                </c:pt>
                <c:pt idx="3">
                  <c:v>17493522</c:v>
                </c:pt>
                <c:pt idx="4">
                  <c:v>0</c:v>
                </c:pt>
                <c:pt idx="5">
                  <c:v>0</c:v>
                </c:pt>
                <c:pt idx="6">
                  <c:v>5712319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9-41F4-BF86-2AEF7689A1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371344"/>
        <c:axId val="892376752"/>
        <c:axId val="0"/>
      </c:bar3DChart>
      <c:catAx>
        <c:axId val="8923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76752"/>
        <c:crosses val="autoZero"/>
        <c:auto val="1"/>
        <c:lblAlgn val="ctr"/>
        <c:lblOffset val="100"/>
        <c:noMultiLvlLbl val="0"/>
      </c:catAx>
      <c:valAx>
        <c:axId val="8923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7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Total ventas (unidades) por mercado</a:t>
            </a:r>
            <a:r>
              <a:rPr lang="es-BO" baseline="0"/>
              <a:t> - </a:t>
            </a:r>
            <a:r>
              <a:rPr lang="es-BO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'40 - 47'!$E$131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'40 - 47'!$A$132:$A$138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'40 - 47'!$E$132:$E$138</c:f>
              <c:numCache>
                <c:formatCode>#,##0</c:formatCode>
                <c:ptCount val="7"/>
                <c:pt idx="0">
                  <c:v>12034516</c:v>
                </c:pt>
                <c:pt idx="1">
                  <c:v>2375358</c:v>
                </c:pt>
                <c:pt idx="2">
                  <c:v>8424715</c:v>
                </c:pt>
                <c:pt idx="3">
                  <c:v>21284244</c:v>
                </c:pt>
                <c:pt idx="4">
                  <c:v>0</c:v>
                </c:pt>
                <c:pt idx="5">
                  <c:v>3555289</c:v>
                </c:pt>
                <c:pt idx="6">
                  <c:v>8436247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7-47D4-90C5-D2206048C2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348048"/>
        <c:axId val="892338896"/>
        <c:axId val="0"/>
      </c:bar3DChart>
      <c:catAx>
        <c:axId val="8923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38896"/>
        <c:crosses val="autoZero"/>
        <c:auto val="1"/>
        <c:lblAlgn val="ctr"/>
        <c:lblOffset val="100"/>
        <c:noMultiLvlLbl val="0"/>
      </c:catAx>
      <c:valAx>
        <c:axId val="8923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4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Total ventas (unidades) por mercado</a:t>
            </a:r>
            <a:r>
              <a:rPr lang="es-BO" baseline="0"/>
              <a:t> - </a:t>
            </a:r>
            <a:r>
              <a:rPr lang="es-BO"/>
              <a:t>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'40 - 47'!$F$131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'40 - 47'!$A$132:$A$138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'40 - 47'!$F$132:$F$138</c:f>
              <c:numCache>
                <c:formatCode>#,##0</c:formatCode>
                <c:ptCount val="7"/>
                <c:pt idx="0">
                  <c:v>11214240</c:v>
                </c:pt>
                <c:pt idx="1">
                  <c:v>2191326</c:v>
                </c:pt>
                <c:pt idx="2">
                  <c:v>7750497</c:v>
                </c:pt>
                <c:pt idx="3">
                  <c:v>22675292</c:v>
                </c:pt>
                <c:pt idx="4">
                  <c:v>1608734</c:v>
                </c:pt>
                <c:pt idx="5">
                  <c:v>5402704</c:v>
                </c:pt>
                <c:pt idx="6">
                  <c:v>10664973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5-4438-BB10-ECD0C2E273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311440"/>
        <c:axId val="892323920"/>
        <c:axId val="0"/>
      </c:bar3DChart>
      <c:catAx>
        <c:axId val="89231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23920"/>
        <c:crosses val="autoZero"/>
        <c:auto val="1"/>
        <c:lblAlgn val="ctr"/>
        <c:lblOffset val="100"/>
        <c:noMultiLvlLbl val="0"/>
      </c:catAx>
      <c:valAx>
        <c:axId val="89232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1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Total ventas (unidades) por mercado</a:t>
            </a:r>
            <a:r>
              <a:rPr lang="es-BO" baseline="0"/>
              <a:t> - </a:t>
            </a:r>
            <a:r>
              <a:rPr lang="es-BO"/>
              <a:t>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'40 - 47'!$G$131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'40 - 47'!$A$132:$A$138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'40 - 47'!$G$132:$G$138</c:f>
              <c:numCache>
                <c:formatCode>#,##0</c:formatCode>
                <c:ptCount val="7"/>
                <c:pt idx="0">
                  <c:v>10747892</c:v>
                </c:pt>
                <c:pt idx="1">
                  <c:v>2217306</c:v>
                </c:pt>
                <c:pt idx="2">
                  <c:v>7752181</c:v>
                </c:pt>
                <c:pt idx="3">
                  <c:v>20562648</c:v>
                </c:pt>
                <c:pt idx="4">
                  <c:v>2374397</c:v>
                </c:pt>
                <c:pt idx="5">
                  <c:v>7308045</c:v>
                </c:pt>
                <c:pt idx="6">
                  <c:v>11854299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B-4099-A1A2-DAB63880CA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297296"/>
        <c:axId val="892296880"/>
        <c:axId val="0"/>
      </c:bar3DChart>
      <c:catAx>
        <c:axId val="8922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96880"/>
        <c:crosses val="autoZero"/>
        <c:auto val="1"/>
        <c:lblAlgn val="ctr"/>
        <c:lblOffset val="100"/>
        <c:noMultiLvlLbl val="0"/>
      </c:catAx>
      <c:valAx>
        <c:axId val="89229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'40 - 47'!$A$139</c:f>
              <c:strCache>
                <c:ptCount val="1"/>
                <c:pt idx="0">
                  <c:v>Total Unidades Vendidas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'40 - 47'!$B$131:$G$131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'40 - 47'!$B$139:$G$139</c:f>
              <c:numCache>
                <c:formatCode>#,##0</c:formatCode>
                <c:ptCount val="6"/>
                <c:pt idx="0">
                  <c:v>33205740</c:v>
                </c:pt>
                <c:pt idx="1">
                  <c:v>36574632</c:v>
                </c:pt>
                <c:pt idx="2">
                  <c:v>47527192</c:v>
                </c:pt>
                <c:pt idx="3">
                  <c:v>56110368</c:v>
                </c:pt>
                <c:pt idx="4">
                  <c:v>61507768</c:v>
                </c:pt>
                <c:pt idx="5">
                  <c:v>62816768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4-458B-B902-4F4E0A1BE9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432496"/>
        <c:axId val="892428336"/>
        <c:axId val="0"/>
      </c:bar3DChart>
      <c:catAx>
        <c:axId val="8924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28336"/>
        <c:crosses val="autoZero"/>
        <c:auto val="1"/>
        <c:lblAlgn val="ctr"/>
        <c:lblOffset val="100"/>
        <c:noMultiLvlLbl val="0"/>
      </c:catAx>
      <c:valAx>
        <c:axId val="89242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3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% Variacion -</a:t>
            </a:r>
            <a:r>
              <a:rPr lang="es-BO" baseline="0"/>
              <a:t> Unidades Vendidas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'40 - 47'!$A$140</c:f>
              <c:strCache>
                <c:ptCount val="1"/>
                <c:pt idx="0">
                  <c:v>Variacion - 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'40 - 47'!$B$131:$G$131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'40 - 47'!$B$140:$G$140</c:f>
              <c:numCache>
                <c:formatCode>0.0%</c:formatCode>
                <c:ptCount val="6"/>
                <c:pt idx="0">
                  <c:v>4.7E-2</c:v>
                </c:pt>
                <c:pt idx="1">
                  <c:v>0.10199999999999999</c:v>
                </c:pt>
                <c:pt idx="2">
                  <c:v>0.3</c:v>
                </c:pt>
                <c:pt idx="3">
                  <c:v>0.18099999999999999</c:v>
                </c:pt>
                <c:pt idx="4">
                  <c:v>9.6000000000000002E-2</c:v>
                </c:pt>
                <c:pt idx="5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C-440B-925C-F008B893D4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2439568"/>
        <c:axId val="892462448"/>
        <c:axId val="0"/>
      </c:bar3DChart>
      <c:catAx>
        <c:axId val="8924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62448"/>
        <c:crosses val="autoZero"/>
        <c:auto val="1"/>
        <c:lblAlgn val="ctr"/>
        <c:lblOffset val="100"/>
        <c:noMultiLvlLbl val="0"/>
      </c:catAx>
      <c:valAx>
        <c:axId val="8924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3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% cuota en unidades de los segmentos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'40 - 47'!$B$183</c:f>
              <c:strCache>
                <c:ptCount val="1"/>
                <c:pt idx="0">
                  <c:v>Jovenes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'40 - 47'!$A$184:$A$190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'40 - 47'!$B$184:$B$190</c:f>
              <c:numCache>
                <c:formatCode>General</c:formatCode>
                <c:ptCount val="7"/>
                <c:pt idx="0">
                  <c:v>544</c:v>
                </c:pt>
                <c:pt idx="1">
                  <c:v>579</c:v>
                </c:pt>
                <c:pt idx="2">
                  <c:v>558</c:v>
                </c:pt>
                <c:pt idx="3">
                  <c:v>214</c:v>
                </c:pt>
                <c:pt idx="4">
                  <c:v>178</c:v>
                </c:pt>
                <c:pt idx="5">
                  <c:v>159</c:v>
                </c:pt>
                <c:pt idx="6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48CE-94BA-45CA888F3F90}"/>
            </c:ext>
          </c:extLst>
        </c:ser>
        <c:ser>
          <c:idx val="1"/>
          <c:order val="1"/>
          <c:tx>
            <c:strRef>
              <c:f>'40 - 47'!$C$183</c:f>
              <c:strCache>
                <c:ptCount val="1"/>
                <c:pt idx="0">
                  <c:v>Adultos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'40 - 47'!$A$184:$A$190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'40 - 47'!$C$184:$C$190</c:f>
              <c:numCache>
                <c:formatCode>General</c:formatCode>
                <c:ptCount val="7"/>
                <c:pt idx="0">
                  <c:v>271</c:v>
                </c:pt>
                <c:pt idx="1">
                  <c:v>278</c:v>
                </c:pt>
                <c:pt idx="2">
                  <c:v>235</c:v>
                </c:pt>
                <c:pt idx="3">
                  <c:v>587</c:v>
                </c:pt>
                <c:pt idx="4">
                  <c:v>663</c:v>
                </c:pt>
                <c:pt idx="5">
                  <c:v>692</c:v>
                </c:pt>
                <c:pt idx="6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E-48CE-94BA-45CA888F3F90}"/>
            </c:ext>
          </c:extLst>
        </c:ser>
        <c:ser>
          <c:idx val="2"/>
          <c:order val="2"/>
          <c:tx>
            <c:strRef>
              <c:f>'40 - 47'!$D$183</c:f>
              <c:strCache>
                <c:ptCount val="1"/>
                <c:pt idx="0">
                  <c:v>Deportistas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'40 - 47'!$A$184:$A$190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'40 - 47'!$D$184:$D$190</c:f>
              <c:numCache>
                <c:formatCode>General</c:formatCode>
                <c:ptCount val="7"/>
                <c:pt idx="0">
                  <c:v>185</c:v>
                </c:pt>
                <c:pt idx="1">
                  <c:v>143</c:v>
                </c:pt>
                <c:pt idx="2">
                  <c:v>207</c:v>
                </c:pt>
                <c:pt idx="3">
                  <c:v>199</c:v>
                </c:pt>
                <c:pt idx="4">
                  <c:v>160</c:v>
                </c:pt>
                <c:pt idx="5">
                  <c:v>149</c:v>
                </c:pt>
                <c:pt idx="6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E-48CE-94BA-45CA888F3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848976"/>
        <c:axId val="971838576"/>
      </c:barChart>
      <c:catAx>
        <c:axId val="9718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38576"/>
        <c:crosses val="autoZero"/>
        <c:auto val="1"/>
        <c:lblAlgn val="ctr"/>
        <c:lblOffset val="100"/>
        <c:noMultiLvlLbl val="0"/>
      </c:catAx>
      <c:valAx>
        <c:axId val="9718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48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 por mercado y producto.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'40 - 47'!$B$201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'40 - 47'!$A$202:$A$208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'40 - 47'!$B$202:$B$208</c:f>
              <c:numCache>
                <c:formatCode>#,##0</c:formatCode>
                <c:ptCount val="7"/>
                <c:pt idx="0">
                  <c:v>7249513</c:v>
                </c:pt>
                <c:pt idx="1">
                  <c:v>1665580</c:v>
                </c:pt>
                <c:pt idx="2">
                  <c:v>5497313</c:v>
                </c:pt>
                <c:pt idx="3">
                  <c:v>11241436</c:v>
                </c:pt>
                <c:pt idx="4">
                  <c:v>1718926</c:v>
                </c:pt>
                <c:pt idx="5">
                  <c:v>4499582</c:v>
                </c:pt>
                <c:pt idx="6">
                  <c:v>6445053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F-4C7A-9AFD-8BC265FE8547}"/>
            </c:ext>
          </c:extLst>
        </c:ser>
        <c:ser>
          <c:idx val="1"/>
          <c:order val="1"/>
          <c:tx>
            <c:strRef>
              <c:f>'40 - 47'!$C$201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'40 - 47'!$A$202:$A$208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'40 - 47'!$C$202:$C$208</c:f>
              <c:numCache>
                <c:formatCode>#,##0</c:formatCode>
                <c:ptCount val="7"/>
                <c:pt idx="0">
                  <c:v>1895281</c:v>
                </c:pt>
                <c:pt idx="1">
                  <c:v>206014</c:v>
                </c:pt>
                <c:pt idx="2">
                  <c:v>1545216</c:v>
                </c:pt>
                <c:pt idx="3">
                  <c:v>5624942</c:v>
                </c:pt>
                <c:pt idx="4">
                  <c:v>439817</c:v>
                </c:pt>
                <c:pt idx="5">
                  <c:v>1709246</c:v>
                </c:pt>
                <c:pt idx="6">
                  <c:v>2712864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F-4C7A-9AFD-8BC265FE8547}"/>
            </c:ext>
          </c:extLst>
        </c:ser>
        <c:ser>
          <c:idx val="2"/>
          <c:order val="2"/>
          <c:tx>
            <c:strRef>
              <c:f>'40 - 47'!$D$201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'40 - 47'!$A$202:$A$208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'40 - 47'!$D$202:$D$208</c:f>
              <c:numCache>
                <c:formatCode>#,##0</c:formatCode>
                <c:ptCount val="7"/>
                <c:pt idx="0">
                  <c:v>1603098</c:v>
                </c:pt>
                <c:pt idx="1">
                  <c:v>345712</c:v>
                </c:pt>
                <c:pt idx="2">
                  <c:v>709652</c:v>
                </c:pt>
                <c:pt idx="3">
                  <c:v>3696271</c:v>
                </c:pt>
                <c:pt idx="4">
                  <c:v>215654</c:v>
                </c:pt>
                <c:pt idx="5">
                  <c:v>1099217</c:v>
                </c:pt>
                <c:pt idx="6">
                  <c:v>2696382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F-4C7A-9AFD-8BC265FE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80080"/>
        <c:axId val="892380912"/>
      </c:barChart>
      <c:catAx>
        <c:axId val="89238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80912"/>
        <c:crosses val="autoZero"/>
        <c:auto val="1"/>
        <c:lblAlgn val="ctr"/>
        <c:lblOffset val="100"/>
        <c:noMultiLvlLbl val="0"/>
      </c:catAx>
      <c:valAx>
        <c:axId val="89238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80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totales vendidas por mercado y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'40 - 47'!$A$209</c:f>
              <c:strCache>
                <c:ptCount val="1"/>
                <c:pt idx="0">
                  <c:v>Total Unidades Vendidas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'40 - 47'!$B$201:$D$201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'40 - 47'!$B$209:$D$209</c:f>
              <c:numCache>
                <c:formatCode>#,##0</c:formatCode>
                <c:ptCount val="3"/>
                <c:pt idx="0">
                  <c:v>38317404</c:v>
                </c:pt>
                <c:pt idx="1">
                  <c:v>14133380</c:v>
                </c:pt>
                <c:pt idx="2">
                  <c:v>10365986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5-484A-B241-287F712707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391728"/>
        <c:axId val="892395472"/>
      </c:barChart>
      <c:catAx>
        <c:axId val="89239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95472"/>
        <c:crosses val="autoZero"/>
        <c:auto val="1"/>
        <c:lblAlgn val="ctr"/>
        <c:lblOffset val="100"/>
        <c:noMultiLvlLbl val="0"/>
      </c:catAx>
      <c:valAx>
        <c:axId val="8923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9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Demanda Mercado España:</a:t>
            </a:r>
          </a:p>
          <a:p>
            <a:pPr>
              <a:defRPr/>
            </a:pPr>
            <a:r>
              <a:rPr lang="es-BO"/>
              <a:t>Potencial - Efectiva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'48 - 54'!$C$3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'48 - 54'!$A$4:$B$9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'48 - 54'!$C$4:$C$9</c:f>
              <c:numCache>
                <c:formatCode>#,##0</c:formatCode>
                <c:ptCount val="6"/>
                <c:pt idx="0">
                  <c:v>12378027</c:v>
                </c:pt>
                <c:pt idx="1">
                  <c:v>38990784</c:v>
                </c:pt>
                <c:pt idx="2">
                  <c:v>11759126</c:v>
                </c:pt>
                <c:pt idx="3">
                  <c:v>12363942</c:v>
                </c:pt>
                <c:pt idx="4">
                  <c:v>4381155</c:v>
                </c:pt>
                <c:pt idx="5">
                  <c:v>1835358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5-4290-A751-C32D481DBDE7}"/>
            </c:ext>
          </c:extLst>
        </c:ser>
        <c:ser>
          <c:idx val="1"/>
          <c:order val="1"/>
          <c:tx>
            <c:strRef>
              <c:f>'48 - 54'!$D$3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'48 - 54'!$A$4:$B$9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'48 - 54'!$D$4:$D$9</c:f>
              <c:numCache>
                <c:formatCode>#,##0</c:formatCode>
                <c:ptCount val="6"/>
                <c:pt idx="0">
                  <c:v>11002691</c:v>
                </c:pt>
                <c:pt idx="1">
                  <c:v>25672946</c:v>
                </c:pt>
                <c:pt idx="2">
                  <c:v>9168909</c:v>
                </c:pt>
                <c:pt idx="3">
                  <c:v>2025018</c:v>
                </c:pt>
                <c:pt idx="4">
                  <c:v>1645289</c:v>
                </c:pt>
                <c:pt idx="5">
                  <c:v>4533172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5-4290-A751-C32D481DBDE7}"/>
            </c:ext>
          </c:extLst>
        </c:ser>
        <c:ser>
          <c:idx val="2"/>
          <c:order val="2"/>
          <c:tx>
            <c:strRef>
              <c:f>'48 - 54'!$E$3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'48 - 54'!$A$4:$B$9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'48 - 54'!$E$4:$E$9</c:f>
              <c:numCache>
                <c:formatCode>#,##0</c:formatCode>
                <c:ptCount val="6"/>
                <c:pt idx="0">
                  <c:v>4456090</c:v>
                </c:pt>
                <c:pt idx="1">
                  <c:v>16586556</c:v>
                </c:pt>
                <c:pt idx="2">
                  <c:v>3713408</c:v>
                </c:pt>
                <c:pt idx="3">
                  <c:v>2472291</c:v>
                </c:pt>
                <c:pt idx="4">
                  <c:v>3280633</c:v>
                </c:pt>
                <c:pt idx="5">
                  <c:v>511396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E5-4290-A751-C32D481D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80752"/>
        <c:axId val="892465360"/>
      </c:barChart>
      <c:catAx>
        <c:axId val="89248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65360"/>
        <c:crosses val="autoZero"/>
        <c:auto val="1"/>
        <c:lblAlgn val="ctr"/>
        <c:lblOffset val="100"/>
        <c:noMultiLvlLbl val="0"/>
      </c:catAx>
      <c:valAx>
        <c:axId val="8924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80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España: Ventas Totales 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'48 - 54'!$A$10:$B$10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'48 - 54'!$C$3:$E$3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'48 - 54'!$C$10:$E$10</c:f>
              <c:numCache>
                <c:formatCode>#,##0</c:formatCode>
                <c:ptCount val="3"/>
                <c:pt idx="0">
                  <c:v>4754383</c:v>
                </c:pt>
                <c:pt idx="1">
                  <c:v>467561</c:v>
                </c:pt>
                <c:pt idx="2">
                  <c:v>627341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C-4718-BE7F-13A10D290701}"/>
            </c:ext>
          </c:extLst>
        </c:ser>
        <c:ser>
          <c:idx val="1"/>
          <c:order val="1"/>
          <c:tx>
            <c:strRef>
              <c:f>'48 - 54'!$A$11:$B$11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'48 - 54'!$C$3:$E$3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'48 - 54'!$C$11:$E$11</c:f>
              <c:numCache>
                <c:formatCode>#,##0</c:formatCode>
                <c:ptCount val="3"/>
                <c:pt idx="0">
                  <c:v>1711465</c:v>
                </c:pt>
                <c:pt idx="1">
                  <c:v>366737</c:v>
                </c:pt>
                <c:pt idx="2">
                  <c:v>834172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C-4718-BE7F-13A10D290701}"/>
            </c:ext>
          </c:extLst>
        </c:ser>
        <c:ser>
          <c:idx val="2"/>
          <c:order val="2"/>
          <c:tx>
            <c:strRef>
              <c:f>'48 - 54'!$A$12:$B$12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'48 - 54'!$C$3:$E$3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'48 - 54'!$C$12:$E$12</c:f>
              <c:numCache>
                <c:formatCode>#,##0</c:formatCode>
                <c:ptCount val="3"/>
                <c:pt idx="0">
                  <c:v>783665</c:v>
                </c:pt>
                <c:pt idx="1">
                  <c:v>1060983</c:v>
                </c:pt>
                <c:pt idx="2">
                  <c:v>141585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C-4718-BE7F-13A10D290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248624"/>
        <c:axId val="892231152"/>
      </c:barChart>
      <c:catAx>
        <c:axId val="8922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31152"/>
        <c:crosses val="autoZero"/>
        <c:auto val="1"/>
        <c:lblAlgn val="ctr"/>
        <c:lblOffset val="100"/>
        <c:noMultiLvlLbl val="0"/>
      </c:catAx>
      <c:valAx>
        <c:axId val="8922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48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Analisis Mercado - España: Penetracion ventas/demanda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'48 - 54'!$A$13:$B$13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'48 - 54'!$C$3:$E$3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'48 - 54'!$C$13:$E$13</c:f>
              <c:numCache>
                <c:formatCode>#,##0</c:formatCode>
                <c:ptCount val="3"/>
                <c:pt idx="0">
                  <c:v>38</c:v>
                </c:pt>
                <c:pt idx="1">
                  <c:v>23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2-40DC-A8B8-09753EC2A26A}"/>
            </c:ext>
          </c:extLst>
        </c:ser>
        <c:ser>
          <c:idx val="1"/>
          <c:order val="1"/>
          <c:tx>
            <c:strRef>
              <c:f>'48 - 54'!$A$14:$B$14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'48 - 54'!$C$3:$E$3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'48 - 54'!$C$14:$E$14</c:f>
              <c:numCache>
                <c:formatCode>#,##0</c:formatCode>
                <c:ptCount val="3"/>
                <c:pt idx="0">
                  <c:v>39</c:v>
                </c:pt>
                <c:pt idx="1">
                  <c:v>22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2-40DC-A8B8-09753EC2A26A}"/>
            </c:ext>
          </c:extLst>
        </c:ser>
        <c:ser>
          <c:idx val="2"/>
          <c:order val="2"/>
          <c:tx>
            <c:strRef>
              <c:f>'48 - 54'!$A$15:$B$15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'48 - 54'!$C$3:$E$3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'48 - 54'!$C$15:$E$15</c:f>
              <c:numCache>
                <c:formatCode>#,##0</c:formatCode>
                <c:ptCount val="3"/>
                <c:pt idx="0">
                  <c:v>43</c:v>
                </c:pt>
                <c:pt idx="1">
                  <c:v>23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2-40DC-A8B8-09753EC2A2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448304"/>
        <c:axId val="892449968"/>
      </c:barChart>
      <c:catAx>
        <c:axId val="8924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9968"/>
        <c:crosses val="autoZero"/>
        <c:auto val="1"/>
        <c:lblAlgn val="ctr"/>
        <c:lblOffset val="100"/>
        <c:noMultiLvlLbl val="0"/>
      </c:catAx>
      <c:valAx>
        <c:axId val="8924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/>
              <a:t>Demanda </a:t>
            </a:r>
            <a:r>
              <a:rPr lang="es-BO" sz="1400" b="0" i="0" baseline="0">
                <a:effectLst/>
              </a:rPr>
              <a:t>Mercado Portugal:</a:t>
            </a:r>
            <a:endParaRPr lang="es-BO" sz="1400">
              <a:effectLst/>
            </a:endParaRPr>
          </a:p>
          <a:p>
            <a:pPr>
              <a:defRPr/>
            </a:pPr>
            <a:r>
              <a:rPr lang="es-BO" sz="1400" b="0" i="0" baseline="0">
                <a:effectLst/>
              </a:rPr>
              <a:t>Potencial - Efectiva</a:t>
            </a:r>
            <a:endParaRPr lang="es-BO" sz="1400">
              <a:effectLst/>
            </a:endParaRPr>
          </a:p>
          <a:p>
            <a:pPr>
              <a:defRPr/>
            </a:pPr>
            <a:endParaRPr lang="es-BO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'48 - 54'!$C$37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'48 - 54'!$A$38:$B$43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'48 - 54'!$C$38:$C$43</c:f>
              <c:numCache>
                <c:formatCode>#,##0</c:formatCode>
                <c:ptCount val="6"/>
                <c:pt idx="0">
                  <c:v>1469758</c:v>
                </c:pt>
                <c:pt idx="1">
                  <c:v>5414896</c:v>
                </c:pt>
                <c:pt idx="2">
                  <c:v>1315046</c:v>
                </c:pt>
                <c:pt idx="3">
                  <c:v>3111287</c:v>
                </c:pt>
                <c:pt idx="4">
                  <c:v>1052753</c:v>
                </c:pt>
                <c:pt idx="5">
                  <c:v>317631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9-4924-991C-079040F8C336}"/>
            </c:ext>
          </c:extLst>
        </c:ser>
        <c:ser>
          <c:idx val="1"/>
          <c:order val="1"/>
          <c:tx>
            <c:strRef>
              <c:f>'48 - 54'!$D$37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'48 - 54'!$A$38:$B$43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'48 - 54'!$D$38:$D$43</c:f>
              <c:numCache>
                <c:formatCode>#,##0</c:formatCode>
                <c:ptCount val="6"/>
                <c:pt idx="0">
                  <c:v>979838</c:v>
                </c:pt>
                <c:pt idx="1">
                  <c:v>3352079</c:v>
                </c:pt>
                <c:pt idx="2">
                  <c:v>825127</c:v>
                </c:pt>
                <c:pt idx="3">
                  <c:v>166693</c:v>
                </c:pt>
                <c:pt idx="4">
                  <c:v>208284</c:v>
                </c:pt>
                <c:pt idx="5">
                  <c:v>548181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9-4924-991C-079040F8C336}"/>
            </c:ext>
          </c:extLst>
        </c:ser>
        <c:ser>
          <c:idx val="2"/>
          <c:order val="2"/>
          <c:tx>
            <c:strRef>
              <c:f>'48 - 54'!$E$37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'48 - 54'!$A$38:$B$43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'48 - 54'!$E$38:$E$43</c:f>
              <c:numCache>
                <c:formatCode>#,##0</c:formatCode>
                <c:ptCount val="6"/>
                <c:pt idx="0">
                  <c:v>480139</c:v>
                </c:pt>
                <c:pt idx="1">
                  <c:v>2336675</c:v>
                </c:pt>
                <c:pt idx="2">
                  <c:v>448129</c:v>
                </c:pt>
                <c:pt idx="3">
                  <c:v>396635</c:v>
                </c:pt>
                <c:pt idx="4">
                  <c:v>622125</c:v>
                </c:pt>
                <c:pt idx="5">
                  <c:v>261508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9-4924-991C-079040F8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874352"/>
        <c:axId val="971863536"/>
      </c:barChart>
      <c:catAx>
        <c:axId val="9718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63536"/>
        <c:crosses val="autoZero"/>
        <c:auto val="1"/>
        <c:lblAlgn val="ctr"/>
        <c:lblOffset val="100"/>
        <c:noMultiLvlLbl val="0"/>
      </c:catAx>
      <c:valAx>
        <c:axId val="971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74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Portugal: Ventas Totales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'48 - 54'!$A$44:$B$44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'48 - 54'!$C$37:$E$37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'48 - 54'!$C$44:$E$44</c:f>
              <c:numCache>
                <c:formatCode>#,##0</c:formatCode>
                <c:ptCount val="3"/>
                <c:pt idx="0">
                  <c:v>1145959</c:v>
                </c:pt>
                <c:pt idx="1">
                  <c:v>36691</c:v>
                </c:pt>
                <c:pt idx="2">
                  <c:v>101434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B-4F1A-A34E-FFD60ACC3C41}"/>
            </c:ext>
          </c:extLst>
        </c:ser>
        <c:ser>
          <c:idx val="1"/>
          <c:order val="1"/>
          <c:tx>
            <c:strRef>
              <c:f>'48 - 54'!$A$45:$B$45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'48 - 54'!$C$37:$E$37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'48 - 54'!$C$45:$E$45</c:f>
              <c:numCache>
                <c:formatCode>#,##0</c:formatCode>
                <c:ptCount val="3"/>
                <c:pt idx="0">
                  <c:v>400405</c:v>
                </c:pt>
                <c:pt idx="1">
                  <c:v>46960</c:v>
                </c:pt>
                <c:pt idx="2">
                  <c:v>169578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B-4F1A-A34E-FFD60ACC3C41}"/>
            </c:ext>
          </c:extLst>
        </c:ser>
        <c:ser>
          <c:idx val="2"/>
          <c:order val="2"/>
          <c:tx>
            <c:strRef>
              <c:f>'48 - 54'!$A$46:$B$46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'48 - 54'!$C$37:$E$37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'48 - 54'!$C$46:$E$46</c:f>
              <c:numCache>
                <c:formatCode>#,##0</c:formatCode>
                <c:ptCount val="3"/>
                <c:pt idx="0">
                  <c:v>119216</c:v>
                </c:pt>
                <c:pt idx="1">
                  <c:v>122363</c:v>
                </c:pt>
                <c:pt idx="2">
                  <c:v>74700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B-4F1A-A34E-FFD60ACC3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38064"/>
        <c:axId val="892354288"/>
      </c:barChart>
      <c:catAx>
        <c:axId val="8923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54288"/>
        <c:crosses val="autoZero"/>
        <c:auto val="1"/>
        <c:lblAlgn val="ctr"/>
        <c:lblOffset val="100"/>
        <c:noMultiLvlLbl val="0"/>
      </c:catAx>
      <c:valAx>
        <c:axId val="8923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38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Analisis Mercado - Portugal: Penetracion ventas/demanda</a:t>
            </a:r>
            <a:endParaRPr lang="es-BO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'48 - 54'!$A$47:$B$47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'48 - 54'!$C$37:$E$37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'48 - 54'!$C$47:$E$47</c:f>
              <c:numCache>
                <c:formatCode>#,##0</c:formatCode>
                <c:ptCount val="3"/>
                <c:pt idx="0">
                  <c:v>37</c:v>
                </c:pt>
                <c:pt idx="1">
                  <c:v>22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7-4439-9674-9556CA1CC14F}"/>
            </c:ext>
          </c:extLst>
        </c:ser>
        <c:ser>
          <c:idx val="1"/>
          <c:order val="1"/>
          <c:tx>
            <c:strRef>
              <c:f>'48 - 54'!$A$48:$B$48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'48 - 54'!$C$37:$E$37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'48 - 54'!$C$48:$E$48</c:f>
              <c:numCache>
                <c:formatCode>#,##0</c:formatCode>
                <c:ptCount val="3"/>
                <c:pt idx="0">
                  <c:v>38</c:v>
                </c:pt>
                <c:pt idx="1">
                  <c:v>23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7-4439-9674-9556CA1CC14F}"/>
            </c:ext>
          </c:extLst>
        </c:ser>
        <c:ser>
          <c:idx val="2"/>
          <c:order val="2"/>
          <c:tx>
            <c:strRef>
              <c:f>'48 - 54'!$A$49:$B$49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'48 - 54'!$C$37:$E$37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'48 - 54'!$C$49:$E$49</c:f>
              <c:numCache>
                <c:formatCode>#,##0</c:formatCode>
                <c:ptCount val="3"/>
                <c:pt idx="0">
                  <c:v>38</c:v>
                </c:pt>
                <c:pt idx="1">
                  <c:v>22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7-4439-9674-9556CA1CC1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1923856"/>
        <c:axId val="971928016"/>
      </c:barChart>
      <c:catAx>
        <c:axId val="9719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28016"/>
        <c:crosses val="autoZero"/>
        <c:auto val="1"/>
        <c:lblAlgn val="ctr"/>
        <c:lblOffset val="100"/>
        <c:noMultiLvlLbl val="0"/>
      </c:catAx>
      <c:valAx>
        <c:axId val="9719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Francia:</a:t>
            </a:r>
            <a:endParaRPr lang="es-BO" sz="1400">
              <a:effectLst/>
            </a:endParaRPr>
          </a:p>
          <a:p>
            <a:pPr>
              <a:defRPr/>
            </a:pPr>
            <a:r>
              <a:rPr lang="es-BO" sz="1400" b="0" i="0" baseline="0">
                <a:effectLst/>
              </a:rPr>
              <a:t>Potencial - Efectiva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'48 - 54'!$C$69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'48 - 54'!$A$70:$B$75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'48 - 54'!$C$70:$C$75</c:f>
              <c:numCache>
                <c:formatCode>#,##0</c:formatCode>
                <c:ptCount val="6"/>
                <c:pt idx="0">
                  <c:v>15444485</c:v>
                </c:pt>
                <c:pt idx="1">
                  <c:v>48650128</c:v>
                </c:pt>
                <c:pt idx="2">
                  <c:v>14672261</c:v>
                </c:pt>
                <c:pt idx="3">
                  <c:v>9880303</c:v>
                </c:pt>
                <c:pt idx="4">
                  <c:v>3257186</c:v>
                </c:pt>
                <c:pt idx="5">
                  <c:v>1243250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5-4362-98E7-48D33F21B855}"/>
            </c:ext>
          </c:extLst>
        </c:ser>
        <c:ser>
          <c:idx val="1"/>
          <c:order val="1"/>
          <c:tx>
            <c:strRef>
              <c:f>'48 - 54'!$D$69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'48 - 54'!$A$70:$B$75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'48 - 54'!$D$70:$D$75</c:f>
              <c:numCache>
                <c:formatCode>#,##0</c:formatCode>
                <c:ptCount val="6"/>
                <c:pt idx="0">
                  <c:v>16216709</c:v>
                </c:pt>
                <c:pt idx="1">
                  <c:v>37838988</c:v>
                </c:pt>
                <c:pt idx="2">
                  <c:v>13513924</c:v>
                </c:pt>
                <c:pt idx="3">
                  <c:v>1799430</c:v>
                </c:pt>
                <c:pt idx="4">
                  <c:v>997061</c:v>
                </c:pt>
                <c:pt idx="5">
                  <c:v>3835623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5-4362-98E7-48D33F21B855}"/>
            </c:ext>
          </c:extLst>
        </c:ser>
        <c:ser>
          <c:idx val="2"/>
          <c:order val="2"/>
          <c:tx>
            <c:strRef>
              <c:f>'48 - 54'!$E$69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'48 - 54'!$A$70:$B$75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'48 - 54'!$E$70:$E$75</c:f>
              <c:numCache>
                <c:formatCode>#,##0</c:formatCode>
                <c:ptCount val="6"/>
                <c:pt idx="0">
                  <c:v>6081266</c:v>
                </c:pt>
                <c:pt idx="1">
                  <c:v>22635824</c:v>
                </c:pt>
                <c:pt idx="2">
                  <c:v>5067722</c:v>
                </c:pt>
                <c:pt idx="3">
                  <c:v>775973</c:v>
                </c:pt>
                <c:pt idx="4">
                  <c:v>1019767</c:v>
                </c:pt>
                <c:pt idx="5">
                  <c:v>638632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5-4362-98E7-48D33F21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50384"/>
        <c:axId val="892460368"/>
      </c:barChart>
      <c:catAx>
        <c:axId val="89245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60368"/>
        <c:crosses val="autoZero"/>
        <c:auto val="1"/>
        <c:lblAlgn val="ctr"/>
        <c:lblOffset val="100"/>
        <c:noMultiLvlLbl val="0"/>
      </c:catAx>
      <c:valAx>
        <c:axId val="8924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50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Francia: Ventas Totales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'48 - 54'!$A$76:$B$76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'48 - 54'!$C$69:$E$69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'48 - 54'!$C$76:$E$76</c:f>
              <c:numCache>
                <c:formatCode>#,##0</c:formatCode>
                <c:ptCount val="3"/>
                <c:pt idx="0">
                  <c:v>3694566</c:v>
                </c:pt>
                <c:pt idx="1">
                  <c:v>416369</c:v>
                </c:pt>
                <c:pt idx="2">
                  <c:v>216599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6-4C92-828B-44DB206ADF51}"/>
            </c:ext>
          </c:extLst>
        </c:ser>
        <c:ser>
          <c:idx val="1"/>
          <c:order val="1"/>
          <c:tx>
            <c:strRef>
              <c:f>'48 - 54'!$A$77:$B$77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'48 - 54'!$C$69:$E$69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'48 - 54'!$C$77:$E$77</c:f>
              <c:numCache>
                <c:formatCode>#,##0</c:formatCode>
                <c:ptCount val="3"/>
                <c:pt idx="0">
                  <c:v>1291251</c:v>
                </c:pt>
                <c:pt idx="1">
                  <c:v>229099</c:v>
                </c:pt>
                <c:pt idx="2">
                  <c:v>297221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6-4C92-828B-44DB206ADF51}"/>
            </c:ext>
          </c:extLst>
        </c:ser>
        <c:ser>
          <c:idx val="2"/>
          <c:order val="2"/>
          <c:tx>
            <c:strRef>
              <c:f>'48 - 54'!$A$78:$B$78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'48 - 54'!$C$69:$E$69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'48 - 54'!$C$78:$E$78</c:f>
              <c:numCache>
                <c:formatCode>#,##0</c:formatCode>
                <c:ptCount val="3"/>
                <c:pt idx="0">
                  <c:v>511496</c:v>
                </c:pt>
                <c:pt idx="1">
                  <c:v>899748</c:v>
                </c:pt>
                <c:pt idx="2">
                  <c:v>195832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6-4C92-828B-44DB206AD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281488"/>
        <c:axId val="892287312"/>
      </c:barChart>
      <c:catAx>
        <c:axId val="89228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87312"/>
        <c:crosses val="autoZero"/>
        <c:auto val="1"/>
        <c:lblAlgn val="ctr"/>
        <c:lblOffset val="100"/>
        <c:noMultiLvlLbl val="0"/>
      </c:catAx>
      <c:valAx>
        <c:axId val="8922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81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Analisis Mercado - Francia: Penetracion ventas/demanda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'48 - 54'!$A$79:$B$79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'48 - 54'!$C$69:$E$69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'48 - 54'!$C$79:$E$79</c:f>
              <c:numCache>
                <c:formatCode>#,##0</c:formatCode>
                <c:ptCount val="3"/>
                <c:pt idx="0">
                  <c:v>37</c:v>
                </c:pt>
                <c:pt idx="1">
                  <c:v>23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4-4B25-96FF-1C2CC59DACB4}"/>
            </c:ext>
          </c:extLst>
        </c:ser>
        <c:ser>
          <c:idx val="1"/>
          <c:order val="1"/>
          <c:tx>
            <c:strRef>
              <c:f>'48 - 54'!$A$80:$B$80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'48 - 54'!$C$69:$E$69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'48 - 54'!$C$80:$E$80</c:f>
              <c:numCache>
                <c:formatCode>#,##0</c:formatCode>
                <c:ptCount val="3"/>
                <c:pt idx="0">
                  <c:v>40</c:v>
                </c:pt>
                <c:pt idx="1">
                  <c:v>23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4-4B25-96FF-1C2CC59DACB4}"/>
            </c:ext>
          </c:extLst>
        </c:ser>
        <c:ser>
          <c:idx val="2"/>
          <c:order val="2"/>
          <c:tx>
            <c:strRef>
              <c:f>'48 - 54'!$A$81:$B$81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'48 - 54'!$C$69:$E$69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'48 - 54'!$C$81:$E$81</c:f>
              <c:numCache>
                <c:formatCode>#,##0</c:formatCode>
                <c:ptCount val="3"/>
                <c:pt idx="0">
                  <c:v>41</c:v>
                </c:pt>
                <c:pt idx="1">
                  <c:v>23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4-4B25-96FF-1C2CC59DAC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1911376"/>
        <c:axId val="971812784"/>
      </c:barChart>
      <c:catAx>
        <c:axId val="97191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812784"/>
        <c:crosses val="autoZero"/>
        <c:auto val="1"/>
        <c:lblAlgn val="ctr"/>
        <c:lblOffset val="100"/>
        <c:noMultiLvlLbl val="0"/>
      </c:catAx>
      <c:valAx>
        <c:axId val="9718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1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Italia:</a:t>
            </a:r>
            <a:endParaRPr lang="es-BO" sz="1400">
              <a:effectLst/>
            </a:endParaRPr>
          </a:p>
          <a:p>
            <a:pPr>
              <a:defRPr/>
            </a:pPr>
            <a:r>
              <a:rPr lang="es-BO" sz="1400" b="0" i="0" baseline="0">
                <a:effectLst/>
              </a:rPr>
              <a:t>Potencial - Efectiva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'48 - 54'!$C$101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'48 - 54'!$A$102:$B$107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'48 - 54'!$C$102:$C$107</c:f>
              <c:numCache>
                <c:formatCode>#,##0</c:formatCode>
                <c:ptCount val="6"/>
                <c:pt idx="0">
                  <c:v>13409072</c:v>
                </c:pt>
                <c:pt idx="1">
                  <c:v>42238576</c:v>
                </c:pt>
                <c:pt idx="2">
                  <c:v>12738618</c:v>
                </c:pt>
                <c:pt idx="3">
                  <c:v>7059949</c:v>
                </c:pt>
                <c:pt idx="4">
                  <c:v>20104746</c:v>
                </c:pt>
                <c:pt idx="5">
                  <c:v>6467437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3-44A4-A052-76FCFCC0E18A}"/>
            </c:ext>
          </c:extLst>
        </c:ser>
        <c:ser>
          <c:idx val="1"/>
          <c:order val="1"/>
          <c:tx>
            <c:strRef>
              <c:f>'48 - 54'!$D$101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'48 - 54'!$A$102:$B$107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'48 - 54'!$D$102:$D$107</c:f>
              <c:numCache>
                <c:formatCode>#,##0</c:formatCode>
                <c:ptCount val="6"/>
                <c:pt idx="0">
                  <c:v>11919175</c:v>
                </c:pt>
                <c:pt idx="1">
                  <c:v>27811408</c:v>
                </c:pt>
                <c:pt idx="2">
                  <c:v>9932646</c:v>
                </c:pt>
                <c:pt idx="3">
                  <c:v>6333084</c:v>
                </c:pt>
                <c:pt idx="4">
                  <c:v>13486283</c:v>
                </c:pt>
                <c:pt idx="5">
                  <c:v>5042836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3-44A4-A052-76FCFCC0E18A}"/>
            </c:ext>
          </c:extLst>
        </c:ser>
        <c:ser>
          <c:idx val="2"/>
          <c:order val="2"/>
          <c:tx>
            <c:strRef>
              <c:f>'48 - 54'!$E$101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'48 - 54'!$A$102:$B$107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'48 - 54'!$E$102:$E$107</c:f>
              <c:numCache>
                <c:formatCode>#,##0</c:formatCode>
                <c:ptCount val="6"/>
                <c:pt idx="0">
                  <c:v>4827266</c:v>
                </c:pt>
                <c:pt idx="1">
                  <c:v>17968156</c:v>
                </c:pt>
                <c:pt idx="2">
                  <c:v>4022722</c:v>
                </c:pt>
                <c:pt idx="3">
                  <c:v>2983378</c:v>
                </c:pt>
                <c:pt idx="4">
                  <c:v>9714395</c:v>
                </c:pt>
                <c:pt idx="5">
                  <c:v>2356809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53-44A4-A052-76FCFCC0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332240"/>
        <c:axId val="892379664"/>
      </c:barChart>
      <c:catAx>
        <c:axId val="89233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79664"/>
        <c:crosses val="autoZero"/>
        <c:auto val="1"/>
        <c:lblAlgn val="ctr"/>
        <c:lblOffset val="100"/>
        <c:noMultiLvlLbl val="0"/>
      </c:catAx>
      <c:valAx>
        <c:axId val="89237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32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Italia: Ventas Totales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'48 - 54'!$A$108:$B$108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'48 - 54'!$C$101:$E$101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'48 - 54'!$C$108:$E$108</c:f>
              <c:numCache>
                <c:formatCode>#,##0</c:formatCode>
                <c:ptCount val="3"/>
                <c:pt idx="0">
                  <c:v>2289030</c:v>
                </c:pt>
                <c:pt idx="1">
                  <c:v>1419229</c:v>
                </c:pt>
                <c:pt idx="2">
                  <c:v>697730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C-46C3-82BD-FB6CF6F54800}"/>
            </c:ext>
          </c:extLst>
        </c:ser>
        <c:ser>
          <c:idx val="1"/>
          <c:order val="1"/>
          <c:tx>
            <c:strRef>
              <c:f>'48 - 54'!$A$109:$B$109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'48 - 54'!$C$101:$E$101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'48 - 54'!$C$109:$E$109</c:f>
              <c:numCache>
                <c:formatCode>#,##0</c:formatCode>
                <c:ptCount val="3"/>
                <c:pt idx="0">
                  <c:v>6690382</c:v>
                </c:pt>
                <c:pt idx="1">
                  <c:v>3029522</c:v>
                </c:pt>
                <c:pt idx="2">
                  <c:v>2349422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C-46C3-82BD-FB6CF6F54800}"/>
            </c:ext>
          </c:extLst>
        </c:ser>
        <c:ser>
          <c:idx val="2"/>
          <c:order val="2"/>
          <c:tx>
            <c:strRef>
              <c:f>'48 - 54'!$A$110:$B$110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'48 - 54'!$C$101:$E$101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'48 - 54'!$C$110:$E$110</c:f>
              <c:numCache>
                <c:formatCode>#,##0</c:formatCode>
                <c:ptCount val="3"/>
                <c:pt idx="0">
                  <c:v>2262024</c:v>
                </c:pt>
                <c:pt idx="1">
                  <c:v>1176191</c:v>
                </c:pt>
                <c:pt idx="2">
                  <c:v>649119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9C-46C3-82BD-FB6CF6F54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22256"/>
        <c:axId val="892311856"/>
      </c:barChart>
      <c:catAx>
        <c:axId val="89232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11856"/>
        <c:crosses val="autoZero"/>
        <c:auto val="1"/>
        <c:lblAlgn val="ctr"/>
        <c:lblOffset val="100"/>
        <c:noMultiLvlLbl val="0"/>
      </c:catAx>
      <c:valAx>
        <c:axId val="8923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22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Analisis Mercado - Italia: Penetracion ventas/demanda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'48 - 54'!$A$111:$B$111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'48 - 54'!$C$101:$E$101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'48 - 54'!$C$111:$E$111</c:f>
              <c:numCache>
                <c:formatCode>#,##0</c:formatCode>
                <c:ptCount val="3"/>
                <c:pt idx="0">
                  <c:v>32</c:v>
                </c:pt>
                <c:pt idx="1">
                  <c:v>22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7-4940-B13D-75341F87B771}"/>
            </c:ext>
          </c:extLst>
        </c:ser>
        <c:ser>
          <c:idx val="1"/>
          <c:order val="1"/>
          <c:tx>
            <c:strRef>
              <c:f>'48 - 54'!$A$112:$B$112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'48 - 54'!$C$101:$E$101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'48 - 54'!$C$112:$E$112</c:f>
              <c:numCache>
                <c:formatCode>#,##0</c:formatCode>
                <c:ptCount val="3"/>
                <c:pt idx="0">
                  <c:v>33</c:v>
                </c:pt>
                <c:pt idx="1">
                  <c:v>22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7-4940-B13D-75341F87B771}"/>
            </c:ext>
          </c:extLst>
        </c:ser>
        <c:ser>
          <c:idx val="2"/>
          <c:order val="2"/>
          <c:tx>
            <c:strRef>
              <c:f>'48 - 54'!$A$113:$B$113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'48 - 54'!$C$101:$E$101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'48 - 54'!$C$113:$E$113</c:f>
              <c:numCache>
                <c:formatCode>#,##0</c:formatCode>
                <c:ptCount val="3"/>
                <c:pt idx="0">
                  <c:v>35</c:v>
                </c:pt>
                <c:pt idx="1">
                  <c:v>23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97-4940-B13D-75341F87B7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319344"/>
        <c:axId val="892321424"/>
      </c:barChart>
      <c:catAx>
        <c:axId val="89231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21424"/>
        <c:crosses val="autoZero"/>
        <c:auto val="1"/>
        <c:lblAlgn val="ctr"/>
        <c:lblOffset val="100"/>
        <c:noMultiLvlLbl val="0"/>
      </c:catAx>
      <c:valAx>
        <c:axId val="8923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1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Centro Europa:</a:t>
            </a:r>
            <a:endParaRPr lang="es-BO" sz="1400">
              <a:effectLst/>
            </a:endParaRPr>
          </a:p>
          <a:p>
            <a:pPr>
              <a:defRPr/>
            </a:pPr>
            <a:r>
              <a:rPr lang="es-BO" sz="1400" b="0" i="0" baseline="0">
                <a:effectLst/>
              </a:rPr>
              <a:t>Potencial - Efectiva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'48 - 54'!$C$134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'48 - 54'!$A$135:$B$140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'48 - 54'!$C$135:$C$140</c:f>
              <c:numCache>
                <c:formatCode>#,##0</c:formatCode>
                <c:ptCount val="6"/>
                <c:pt idx="0">
                  <c:v>2616870</c:v>
                </c:pt>
                <c:pt idx="1">
                  <c:v>9641098</c:v>
                </c:pt>
                <c:pt idx="2">
                  <c:v>2341410</c:v>
                </c:pt>
                <c:pt idx="3">
                  <c:v>1232737</c:v>
                </c:pt>
                <c:pt idx="4">
                  <c:v>4292279</c:v>
                </c:pt>
                <c:pt idx="5">
                  <c:v>1102975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5-4C97-B8AA-AC08466F1C3B}"/>
            </c:ext>
          </c:extLst>
        </c:ser>
        <c:ser>
          <c:idx val="1"/>
          <c:order val="1"/>
          <c:tx>
            <c:strRef>
              <c:f>'48 - 54'!$D$134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'48 - 54'!$A$135:$B$140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'48 - 54'!$D$135:$D$140</c:f>
              <c:numCache>
                <c:formatCode>#,##0</c:formatCode>
                <c:ptCount val="6"/>
                <c:pt idx="0">
                  <c:v>1665281</c:v>
                </c:pt>
                <c:pt idx="1">
                  <c:v>5697013</c:v>
                </c:pt>
                <c:pt idx="2">
                  <c:v>1402342</c:v>
                </c:pt>
                <c:pt idx="3">
                  <c:v>791666</c:v>
                </c:pt>
                <c:pt idx="4">
                  <c:v>2536347</c:v>
                </c:pt>
                <c:pt idx="5">
                  <c:v>660605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5-4C97-B8AA-AC08466F1C3B}"/>
            </c:ext>
          </c:extLst>
        </c:ser>
        <c:ser>
          <c:idx val="2"/>
          <c:order val="2"/>
          <c:tx>
            <c:strRef>
              <c:f>'48 - 54'!$E$134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'48 - 54'!$A$135:$B$140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'48 - 54'!$E$135:$E$140</c:f>
              <c:numCache>
                <c:formatCode>#,##0</c:formatCode>
                <c:ptCount val="6"/>
                <c:pt idx="0">
                  <c:v>774731</c:v>
                </c:pt>
                <c:pt idx="1">
                  <c:v>3770358</c:v>
                </c:pt>
                <c:pt idx="2">
                  <c:v>723082</c:v>
                </c:pt>
                <c:pt idx="3">
                  <c:v>450052</c:v>
                </c:pt>
                <c:pt idx="4">
                  <c:v>2019870</c:v>
                </c:pt>
                <c:pt idx="5">
                  <c:v>408963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5-4C97-B8AA-AC08466F1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289392"/>
        <c:axId val="892299376"/>
      </c:barChart>
      <c:catAx>
        <c:axId val="89228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99376"/>
        <c:crosses val="autoZero"/>
        <c:auto val="1"/>
        <c:lblAlgn val="ctr"/>
        <c:lblOffset val="100"/>
        <c:noMultiLvlLbl val="0"/>
      </c:catAx>
      <c:valAx>
        <c:axId val="8922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89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Centro Europa: Ventas Totales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'48 - 54'!$A$141:$B$141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'48 - 54'!$C$134:$E$134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'48 - 54'!$C$141:$E$141</c:f>
              <c:numCache>
                <c:formatCode>#,##0</c:formatCode>
                <c:ptCount val="3"/>
                <c:pt idx="0">
                  <c:v>305465</c:v>
                </c:pt>
                <c:pt idx="1">
                  <c:v>84682</c:v>
                </c:pt>
                <c:pt idx="2">
                  <c:v>31456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D-40D6-8D88-195D8367B376}"/>
            </c:ext>
          </c:extLst>
        </c:ser>
        <c:ser>
          <c:idx val="1"/>
          <c:order val="1"/>
          <c:tx>
            <c:strRef>
              <c:f>'48 - 54'!$A$142:$B$142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'48 - 54'!$C$134:$E$134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'48 - 54'!$C$142:$E$142</c:f>
              <c:numCache>
                <c:formatCode>#,##0</c:formatCode>
                <c:ptCount val="3"/>
                <c:pt idx="0">
                  <c:v>1134625</c:v>
                </c:pt>
                <c:pt idx="1">
                  <c:v>284889</c:v>
                </c:pt>
                <c:pt idx="2">
                  <c:v>153467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D-40D6-8D88-195D8367B376}"/>
            </c:ext>
          </c:extLst>
        </c:ser>
        <c:ser>
          <c:idx val="2"/>
          <c:order val="2"/>
          <c:tx>
            <c:strRef>
              <c:f>'48 - 54'!$A$143:$B$143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'48 - 54'!$C$134:$E$134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'48 - 54'!$C$143:$E$143</c:f>
              <c:numCache>
                <c:formatCode>#,##0</c:formatCode>
                <c:ptCount val="3"/>
                <c:pt idx="0">
                  <c:v>278836</c:v>
                </c:pt>
                <c:pt idx="1">
                  <c:v>70246</c:v>
                </c:pt>
                <c:pt idx="2">
                  <c:v>30731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3D-40D6-8D88-195D8367B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283984"/>
        <c:axId val="892284816"/>
      </c:barChart>
      <c:catAx>
        <c:axId val="8922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84816"/>
        <c:crosses val="autoZero"/>
        <c:auto val="1"/>
        <c:lblAlgn val="ctr"/>
        <c:lblOffset val="100"/>
        <c:noMultiLvlLbl val="0"/>
      </c:catAx>
      <c:valAx>
        <c:axId val="8922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83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Analisis Mercado - Centro Europa: Penetracion ventas/demanda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'48 - 54'!$A$144:$B$144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'48 - 54'!$C$134:$E$134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'48 - 54'!$C$144:$E$144</c:f>
              <c:numCache>
                <c:formatCode>#,##0</c:formatCode>
                <c:ptCount val="3"/>
                <c:pt idx="0">
                  <c:v>34</c:v>
                </c:pt>
                <c:pt idx="1">
                  <c:v>18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6-4EF4-ACCF-B108053F780F}"/>
            </c:ext>
          </c:extLst>
        </c:ser>
        <c:ser>
          <c:idx val="1"/>
          <c:order val="1"/>
          <c:tx>
            <c:strRef>
              <c:f>'48 - 54'!$A$145:$B$145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'48 - 54'!$C$134:$E$134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'48 - 54'!$C$145:$E$145</c:f>
              <c:numCache>
                <c:formatCode>#,##0</c:formatCode>
                <c:ptCount val="3"/>
                <c:pt idx="0">
                  <c:v>37</c:v>
                </c:pt>
                <c:pt idx="1">
                  <c:v>19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6-4EF4-ACCF-B108053F780F}"/>
            </c:ext>
          </c:extLst>
        </c:ser>
        <c:ser>
          <c:idx val="2"/>
          <c:order val="2"/>
          <c:tx>
            <c:strRef>
              <c:f>'48 - 54'!$A$146:$B$146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'48 - 54'!$C$134:$E$134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'48 - 54'!$C$146:$E$146</c:f>
              <c:numCache>
                <c:formatCode>#,##0</c:formatCode>
                <c:ptCount val="3"/>
                <c:pt idx="0">
                  <c:v>35</c:v>
                </c:pt>
                <c:pt idx="1">
                  <c:v>18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6-4EF4-ACCF-B108053F7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740240"/>
        <c:axId val="726722768"/>
      </c:barChart>
      <c:catAx>
        <c:axId val="72674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22768"/>
        <c:crosses val="autoZero"/>
        <c:auto val="1"/>
        <c:lblAlgn val="ctr"/>
        <c:lblOffset val="100"/>
        <c:noMultiLvlLbl val="0"/>
      </c:catAx>
      <c:valAx>
        <c:axId val="7267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74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Polonia:</a:t>
            </a:r>
            <a:endParaRPr lang="es-BO" sz="1400">
              <a:effectLst/>
            </a:endParaRPr>
          </a:p>
          <a:p>
            <a:pPr>
              <a:defRPr/>
            </a:pPr>
            <a:r>
              <a:rPr lang="es-BO" sz="1400" b="0" i="0" baseline="0">
                <a:effectLst/>
              </a:rPr>
              <a:t>Potencial - Efectiva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'48 - 54'!$C$169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'48 - 54'!$A$170:$B$175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'48 - 54'!$C$170:$C$175</c:f>
              <c:numCache>
                <c:formatCode>#,##0</c:formatCode>
                <c:ptCount val="6"/>
                <c:pt idx="0">
                  <c:v>3624562</c:v>
                </c:pt>
                <c:pt idx="1">
                  <c:v>15907798</c:v>
                </c:pt>
                <c:pt idx="2">
                  <c:v>3020468</c:v>
                </c:pt>
                <c:pt idx="3">
                  <c:v>2181983</c:v>
                </c:pt>
                <c:pt idx="4">
                  <c:v>9000091</c:v>
                </c:pt>
                <c:pt idx="5">
                  <c:v>1802228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B-4CDA-93D9-41D5C3F7637B}"/>
            </c:ext>
          </c:extLst>
        </c:ser>
        <c:ser>
          <c:idx val="1"/>
          <c:order val="1"/>
          <c:tx>
            <c:strRef>
              <c:f>'48 - 54'!$D$169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'48 - 54'!$A$170:$B$175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'48 - 54'!$D$170:$D$175</c:f>
              <c:numCache>
                <c:formatCode>#,##0</c:formatCode>
                <c:ptCount val="6"/>
                <c:pt idx="0">
                  <c:v>2230500</c:v>
                </c:pt>
                <c:pt idx="1">
                  <c:v>10594872</c:v>
                </c:pt>
                <c:pt idx="2">
                  <c:v>2230500</c:v>
                </c:pt>
                <c:pt idx="3">
                  <c:v>1366737</c:v>
                </c:pt>
                <c:pt idx="4">
                  <c:v>6048220</c:v>
                </c:pt>
                <c:pt idx="5">
                  <c:v>1342759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B-4CDA-93D9-41D5C3F7637B}"/>
            </c:ext>
          </c:extLst>
        </c:ser>
        <c:ser>
          <c:idx val="2"/>
          <c:order val="2"/>
          <c:tx>
            <c:strRef>
              <c:f>'48 - 54'!$E$169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'48 - 54'!$A$170:$B$175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'48 - 54'!$E$170:$E$175</c:f>
              <c:numCache>
                <c:formatCode>#,##0</c:formatCode>
                <c:ptCount val="6"/>
                <c:pt idx="0">
                  <c:v>1268597</c:v>
                </c:pt>
                <c:pt idx="1">
                  <c:v>7067895</c:v>
                </c:pt>
                <c:pt idx="2">
                  <c:v>1268597</c:v>
                </c:pt>
                <c:pt idx="3">
                  <c:v>791213</c:v>
                </c:pt>
                <c:pt idx="4">
                  <c:v>3998775</c:v>
                </c:pt>
                <c:pt idx="5">
                  <c:v>763694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EB-4CDA-93D9-41D5C3F76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85744"/>
        <c:axId val="892469936"/>
      </c:barChart>
      <c:catAx>
        <c:axId val="89248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69936"/>
        <c:crosses val="autoZero"/>
        <c:auto val="1"/>
        <c:lblAlgn val="ctr"/>
        <c:lblOffset val="100"/>
        <c:noMultiLvlLbl val="0"/>
      </c:catAx>
      <c:valAx>
        <c:axId val="8924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85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Polonia: Ventas Totales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'48 - 54'!$A$176:$B$176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'48 - 54'!$C$169:$E$169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'48 - 54'!$C$176:$E$176</c:f>
              <c:numCache>
                <c:formatCode>#,##0</c:formatCode>
                <c:ptCount val="3"/>
                <c:pt idx="0">
                  <c:v>741224</c:v>
                </c:pt>
                <c:pt idx="1">
                  <c:v>267927</c:v>
                </c:pt>
                <c:pt idx="2">
                  <c:v>151886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D-4661-99BB-CEE5D095E3B0}"/>
            </c:ext>
          </c:extLst>
        </c:ser>
        <c:ser>
          <c:idx val="1"/>
          <c:order val="1"/>
          <c:tx>
            <c:strRef>
              <c:f>'48 - 54'!$A$177:$B$177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'48 - 54'!$C$169:$E$169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'48 - 54'!$C$177:$E$177</c:f>
              <c:numCache>
                <c:formatCode>#,##0</c:formatCode>
                <c:ptCount val="3"/>
                <c:pt idx="0">
                  <c:v>3095508</c:v>
                </c:pt>
                <c:pt idx="1">
                  <c:v>1174832</c:v>
                </c:pt>
                <c:pt idx="2">
                  <c:v>786831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D-4661-99BB-CEE5D095E3B0}"/>
            </c:ext>
          </c:extLst>
        </c:ser>
        <c:ser>
          <c:idx val="2"/>
          <c:order val="2"/>
          <c:tx>
            <c:strRef>
              <c:f>'48 - 54'!$A$178:$B$178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'48 - 54'!$C$169:$E$169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'48 - 54'!$C$178:$E$178</c:f>
              <c:numCache>
                <c:formatCode>#,##0</c:formatCode>
                <c:ptCount val="3"/>
                <c:pt idx="0">
                  <c:v>662850</c:v>
                </c:pt>
                <c:pt idx="1">
                  <c:v>266487</c:v>
                </c:pt>
                <c:pt idx="2">
                  <c:v>160500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D-4661-99BB-CEE5D095E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143216"/>
        <c:axId val="899143632"/>
      </c:barChart>
      <c:catAx>
        <c:axId val="89914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43632"/>
        <c:crosses val="autoZero"/>
        <c:auto val="1"/>
        <c:lblAlgn val="ctr"/>
        <c:lblOffset val="100"/>
        <c:noMultiLvlLbl val="0"/>
      </c:catAx>
      <c:valAx>
        <c:axId val="8991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43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Analisis Mercado - Polonia: Penetracion ventas/demanda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'48 - 54'!$A$179:$B$179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'48 - 54'!$C$169:$E$169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'48 - 54'!$C$179:$E$179</c:f>
              <c:numCache>
                <c:formatCode>#,##0</c:formatCode>
                <c:ptCount val="3"/>
                <c:pt idx="0">
                  <c:v>38</c:v>
                </c:pt>
                <c:pt idx="1">
                  <c:v>23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CEC-A5DC-79FD3C85AD52}"/>
            </c:ext>
          </c:extLst>
        </c:ser>
        <c:ser>
          <c:idx val="1"/>
          <c:order val="1"/>
          <c:tx>
            <c:strRef>
              <c:f>'48 - 54'!$A$180:$B$180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'48 - 54'!$C$169:$E$169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'48 - 54'!$C$180:$E$180</c:f>
              <c:numCache>
                <c:formatCode>#,##0</c:formatCode>
                <c:ptCount val="3"/>
                <c:pt idx="0">
                  <c:v>38</c:v>
                </c:pt>
                <c:pt idx="1">
                  <c:v>23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C-4CEC-A5DC-79FD3C85AD52}"/>
            </c:ext>
          </c:extLst>
        </c:ser>
        <c:ser>
          <c:idx val="2"/>
          <c:order val="2"/>
          <c:tx>
            <c:strRef>
              <c:f>'48 - 54'!$A$181:$B$181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'48 - 54'!$C$169:$E$169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'48 - 54'!$C$181:$E$181</c:f>
              <c:numCache>
                <c:formatCode>#,##0</c:formatCode>
                <c:ptCount val="3"/>
                <c:pt idx="0">
                  <c:v>41</c:v>
                </c:pt>
                <c:pt idx="1">
                  <c:v>23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C-4CEC-A5DC-79FD3C85AD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8875584"/>
        <c:axId val="348876000"/>
      </c:barChart>
      <c:catAx>
        <c:axId val="3488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76000"/>
        <c:crosses val="autoZero"/>
        <c:auto val="1"/>
        <c:lblAlgn val="ctr"/>
        <c:lblOffset val="100"/>
        <c:noMultiLvlLbl val="0"/>
      </c:catAx>
      <c:valAx>
        <c:axId val="3488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87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Mexico:</a:t>
            </a:r>
            <a:endParaRPr lang="es-BO" sz="1400">
              <a:effectLst/>
            </a:endParaRPr>
          </a:p>
          <a:p>
            <a:pPr>
              <a:defRPr/>
            </a:pPr>
            <a:r>
              <a:rPr lang="es-BO" sz="1400" b="0" i="0" baseline="0">
                <a:effectLst/>
              </a:rPr>
              <a:t>Potencial - Efectiva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'48 - 54'!$C$203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'48 - 54'!$A$204:$B$209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'48 - 54'!$C$204:$C$209</c:f>
              <c:numCache>
                <c:formatCode>#,##0</c:formatCode>
                <c:ptCount val="6"/>
                <c:pt idx="0">
                  <c:v>5658070</c:v>
                </c:pt>
                <c:pt idx="1">
                  <c:v>30058494</c:v>
                </c:pt>
                <c:pt idx="2">
                  <c:v>4243552</c:v>
                </c:pt>
                <c:pt idx="3">
                  <c:v>3060995</c:v>
                </c:pt>
                <c:pt idx="4">
                  <c:v>14703449</c:v>
                </c:pt>
                <c:pt idx="5">
                  <c:v>2213579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A-48A6-86F3-A251FFDEE078}"/>
            </c:ext>
          </c:extLst>
        </c:ser>
        <c:ser>
          <c:idx val="1"/>
          <c:order val="1"/>
          <c:tx>
            <c:strRef>
              <c:f>'48 - 54'!$D$203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'48 - 54'!$A$204:$B$209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'48 - 54'!$D$204:$D$209</c:f>
              <c:numCache>
                <c:formatCode>#,##0</c:formatCode>
                <c:ptCount val="6"/>
                <c:pt idx="0">
                  <c:v>3371267</c:v>
                </c:pt>
                <c:pt idx="1">
                  <c:v>21783568</c:v>
                </c:pt>
                <c:pt idx="2">
                  <c:v>3371267</c:v>
                </c:pt>
                <c:pt idx="3">
                  <c:v>1743152</c:v>
                </c:pt>
                <c:pt idx="4">
                  <c:v>10273433</c:v>
                </c:pt>
                <c:pt idx="5">
                  <c:v>1696043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A-48A6-86F3-A251FFDEE078}"/>
            </c:ext>
          </c:extLst>
        </c:ser>
        <c:ser>
          <c:idx val="2"/>
          <c:order val="2"/>
          <c:tx>
            <c:strRef>
              <c:f>'48 - 54'!$E$203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'48 - 54'!$A$204:$B$209</c:f>
              <c:multiLvlStrCache>
                <c:ptCount val="6"/>
                <c:lvl>
                  <c:pt idx="0">
                    <c:v>Jovenes        </c:v>
                  </c:pt>
                  <c:pt idx="1">
                    <c:v>Adultos        </c:v>
                  </c:pt>
                  <c:pt idx="2">
                    <c:v>Deportistas    </c:v>
                  </c:pt>
                  <c:pt idx="3">
                    <c:v>Jovenes        </c:v>
                  </c:pt>
                  <c:pt idx="4">
                    <c:v>Adultos        </c:v>
                  </c:pt>
                  <c:pt idx="5">
                    <c:v>Deportistas    </c:v>
                  </c:pt>
                </c:lvl>
                <c:lvl>
                  <c:pt idx="0">
                    <c:v>Demanda Potencial</c:v>
                  </c:pt>
                  <c:pt idx="3">
                    <c:v>Demanda Efectiva</c:v>
                  </c:pt>
                </c:lvl>
              </c:multiLvlStrCache>
            </c:multiLvlStrRef>
          </c:cat>
          <c:val>
            <c:numRef>
              <c:f>'48 - 54'!$E$204:$E$209</c:f>
              <c:numCache>
                <c:formatCode>#,##0</c:formatCode>
                <c:ptCount val="6"/>
                <c:pt idx="0">
                  <c:v>2370422</c:v>
                </c:pt>
                <c:pt idx="1">
                  <c:v>15134231</c:v>
                </c:pt>
                <c:pt idx="2">
                  <c:v>2370422</c:v>
                </c:pt>
                <c:pt idx="3">
                  <c:v>1530626</c:v>
                </c:pt>
                <c:pt idx="4">
                  <c:v>8483300</c:v>
                </c:pt>
                <c:pt idx="5">
                  <c:v>1439066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A-48A6-86F3-A251FFDEE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930512"/>
        <c:axId val="971910960"/>
      </c:barChart>
      <c:catAx>
        <c:axId val="97193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10960"/>
        <c:crosses val="autoZero"/>
        <c:auto val="1"/>
        <c:lblAlgn val="ctr"/>
        <c:lblOffset val="100"/>
        <c:noMultiLvlLbl val="0"/>
      </c:catAx>
      <c:valAx>
        <c:axId val="9719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71930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baseline="0">
                <a:effectLst/>
              </a:rPr>
              <a:t>Demanda Mercado Mexico: Ventas Totales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'48 - 54'!$A$210:$B$210</c:f>
              <c:strCache>
                <c:ptCount val="2"/>
                <c:pt idx="0">
                  <c:v>Ventas Total Companias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'48 - 54'!$C$203:$E$203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'48 - 54'!$C$210:$E$210</c:f>
              <c:numCache>
                <c:formatCode>#,##0</c:formatCode>
                <c:ptCount val="3"/>
                <c:pt idx="0">
                  <c:v>952820</c:v>
                </c:pt>
                <c:pt idx="1">
                  <c:v>337665</c:v>
                </c:pt>
                <c:pt idx="2">
                  <c:v>332814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5-4A60-9BF7-40DC9A44DF31}"/>
            </c:ext>
          </c:extLst>
        </c:ser>
        <c:ser>
          <c:idx val="1"/>
          <c:order val="1"/>
          <c:tx>
            <c:strRef>
              <c:f>'48 - 54'!$A$211:$B$211</c:f>
              <c:strCache>
                <c:ptCount val="2"/>
                <c:pt idx="0">
                  <c:v>Ventas Total Companias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'48 - 54'!$C$203:$E$203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'48 - 54'!$C$211:$E$211</c:f>
              <c:numCache>
                <c:formatCode>#,##0</c:formatCode>
                <c:ptCount val="3"/>
                <c:pt idx="0">
                  <c:v>4728789</c:v>
                </c:pt>
                <c:pt idx="1">
                  <c:v>2038609</c:v>
                </c:pt>
                <c:pt idx="2">
                  <c:v>1975255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5-4A60-9BF7-40DC9A44DF31}"/>
            </c:ext>
          </c:extLst>
        </c:ser>
        <c:ser>
          <c:idx val="2"/>
          <c:order val="2"/>
          <c:tx>
            <c:strRef>
              <c:f>'48 - 54'!$A$212:$B$212</c:f>
              <c:strCache>
                <c:ptCount val="2"/>
                <c:pt idx="0">
                  <c:v>Ventas Total Companias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'48 - 54'!$C$203:$E$203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'48 - 54'!$C$212:$E$212</c:f>
              <c:numCache>
                <c:formatCode>#,##0</c:formatCode>
                <c:ptCount val="3"/>
                <c:pt idx="0">
                  <c:v>763444</c:v>
                </c:pt>
                <c:pt idx="1">
                  <c:v>336590</c:v>
                </c:pt>
                <c:pt idx="2">
                  <c:v>388313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E5-4A60-9BF7-40DC9A44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344144"/>
        <c:axId val="899330832"/>
      </c:barChart>
      <c:catAx>
        <c:axId val="8993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30832"/>
        <c:crosses val="autoZero"/>
        <c:auto val="1"/>
        <c:lblAlgn val="ctr"/>
        <c:lblOffset val="100"/>
        <c:noMultiLvlLbl val="0"/>
      </c:catAx>
      <c:valAx>
        <c:axId val="8993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44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Analisis Mercado - Mexico: Penetracion ventas/demanda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'48 - 54'!$A$213:$B$213</c:f>
              <c:strCache>
                <c:ptCount val="2"/>
                <c:pt idx="0">
                  <c:v>Penetracion Ventas/Demanda</c:v>
                </c:pt>
                <c:pt idx="1">
                  <c:v>Jovenes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'48 - 54'!$C$203:$E$203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'48 - 54'!$C$213:$E$213</c:f>
              <c:numCache>
                <c:formatCode>#,##0</c:formatCode>
                <c:ptCount val="3"/>
                <c:pt idx="0">
                  <c:v>31</c:v>
                </c:pt>
                <c:pt idx="1">
                  <c:v>19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8-44E3-951F-F814876B40AE}"/>
            </c:ext>
          </c:extLst>
        </c:ser>
        <c:ser>
          <c:idx val="1"/>
          <c:order val="1"/>
          <c:tx>
            <c:strRef>
              <c:f>'48 - 54'!$A$214:$B$214</c:f>
              <c:strCache>
                <c:ptCount val="2"/>
                <c:pt idx="0">
                  <c:v>Penetracion Ventas/Demanda</c:v>
                </c:pt>
                <c:pt idx="1">
                  <c:v>Adultos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'48 - 54'!$C$203:$E$203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'48 - 54'!$C$214:$E$214</c:f>
              <c:numCache>
                <c:formatCode>#,##0</c:formatCode>
                <c:ptCount val="3"/>
                <c:pt idx="0">
                  <c:v>32</c:v>
                </c:pt>
                <c:pt idx="1">
                  <c:v>20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8-44E3-951F-F814876B40AE}"/>
            </c:ext>
          </c:extLst>
        </c:ser>
        <c:ser>
          <c:idx val="2"/>
          <c:order val="2"/>
          <c:tx>
            <c:strRef>
              <c:f>'48 - 54'!$A$215:$B$215</c:f>
              <c:strCache>
                <c:ptCount val="2"/>
                <c:pt idx="0">
                  <c:v>Penetracion Ventas/Demanda</c:v>
                </c:pt>
                <c:pt idx="1">
                  <c:v>Deportistas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'48 - 54'!$C$203:$E$203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'48 - 54'!$C$215:$E$215</c:f>
              <c:numCache>
                <c:formatCode>#,##0</c:formatCode>
                <c:ptCount val="3"/>
                <c:pt idx="0">
                  <c:v>34</c:v>
                </c:pt>
                <c:pt idx="1">
                  <c:v>20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8-44E3-951F-F814876B4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324336"/>
        <c:axId val="892321840"/>
      </c:barChart>
      <c:catAx>
        <c:axId val="8923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21840"/>
        <c:crosses val="autoZero"/>
        <c:auto val="1"/>
        <c:lblAlgn val="ctr"/>
        <c:lblOffset val="100"/>
        <c:noMultiLvlLbl val="0"/>
      </c:catAx>
      <c:valAx>
        <c:axId val="8923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compañía y mercado Dringk2Go 2026 - 2028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'55 - 60'!$H$3:$H$4</c:f>
              <c:strCache>
                <c:ptCount val="2"/>
                <c:pt idx="0">
                  <c:v>2026</c:v>
                </c:pt>
                <c:pt idx="1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'55 - 60'!$A$5:$A$11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'55 - 60'!$H$5:$H$11</c:f>
              <c:numCache>
                <c:formatCode>#,##0</c:formatCode>
                <c:ptCount val="7"/>
                <c:pt idx="0">
                  <c:v>2152115</c:v>
                </c:pt>
                <c:pt idx="1">
                  <c:v>355435</c:v>
                </c:pt>
                <c:pt idx="2">
                  <c:v>1222403</c:v>
                </c:pt>
                <c:pt idx="3">
                  <c:v>2673406</c:v>
                </c:pt>
                <c:pt idx="4">
                  <c:v>0</c:v>
                </c:pt>
                <c:pt idx="5">
                  <c:v>718484</c:v>
                </c:pt>
                <c:pt idx="6">
                  <c:v>1564357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3-47D0-ABB7-4FB62FB8DEB6}"/>
            </c:ext>
          </c:extLst>
        </c:ser>
        <c:ser>
          <c:idx val="1"/>
          <c:order val="1"/>
          <c:tx>
            <c:strRef>
              <c:f>'55 - 60'!$J$3:$J$4</c:f>
              <c:strCache>
                <c:ptCount val="2"/>
                <c:pt idx="0">
                  <c:v>2027</c:v>
                </c:pt>
                <c:pt idx="1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'55 - 60'!$A$5:$A$11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'55 - 60'!$J$5:$J$11</c:f>
              <c:numCache>
                <c:formatCode>#,##0</c:formatCode>
                <c:ptCount val="7"/>
                <c:pt idx="0">
                  <c:v>2119808</c:v>
                </c:pt>
                <c:pt idx="1">
                  <c:v>384599</c:v>
                </c:pt>
                <c:pt idx="2">
                  <c:v>1219994</c:v>
                </c:pt>
                <c:pt idx="3">
                  <c:v>3221220</c:v>
                </c:pt>
                <c:pt idx="4">
                  <c:v>306123</c:v>
                </c:pt>
                <c:pt idx="5">
                  <c:v>1007542</c:v>
                </c:pt>
                <c:pt idx="6">
                  <c:v>1887612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3-47D0-ABB7-4FB62FB8DEB6}"/>
            </c:ext>
          </c:extLst>
        </c:ser>
        <c:ser>
          <c:idx val="2"/>
          <c:order val="2"/>
          <c:tx>
            <c:strRef>
              <c:f>'55 - 60'!$L$3:$L$4</c:f>
              <c:strCache>
                <c:ptCount val="2"/>
                <c:pt idx="0">
                  <c:v>2028</c:v>
                </c:pt>
                <c:pt idx="1">
                  <c:v>Unidades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'55 - 60'!$A$5:$A$11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'55 - 60'!$L$5:$L$11</c:f>
              <c:numCache>
                <c:formatCode>#,##0</c:formatCode>
                <c:ptCount val="7"/>
                <c:pt idx="0">
                  <c:v>1868819</c:v>
                </c:pt>
                <c:pt idx="1">
                  <c:v>441121</c:v>
                </c:pt>
                <c:pt idx="2">
                  <c:v>1351561</c:v>
                </c:pt>
                <c:pt idx="3">
                  <c:v>2905271</c:v>
                </c:pt>
                <c:pt idx="4">
                  <c:v>549575</c:v>
                </c:pt>
                <c:pt idx="5">
                  <c:v>1438615</c:v>
                </c:pt>
                <c:pt idx="6">
                  <c:v>2000369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3-47D0-ABB7-4FB62FB8D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61776"/>
        <c:axId val="892373840"/>
      </c:barChart>
      <c:catAx>
        <c:axId val="89236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73840"/>
        <c:crosses val="autoZero"/>
        <c:auto val="1"/>
        <c:lblAlgn val="ctr"/>
        <c:lblOffset val="100"/>
        <c:noMultiLvlLbl val="0"/>
      </c:catAx>
      <c:valAx>
        <c:axId val="8923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61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Ventas por compañía y mercado Dringk2Go 2023 - 2025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'55 - 60'!$B$3:$B$4</c:f>
              <c:strCache>
                <c:ptCount val="2"/>
                <c:pt idx="0">
                  <c:v>2023</c:v>
                </c:pt>
                <c:pt idx="1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'55 - 60'!$A$5:$A$11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'55 - 60'!$B$5:$B$11</c:f>
              <c:numCache>
                <c:formatCode>#,##0</c:formatCode>
                <c:ptCount val="7"/>
                <c:pt idx="0">
                  <c:v>3318112</c:v>
                </c:pt>
                <c:pt idx="1">
                  <c:v>717828</c:v>
                </c:pt>
                <c:pt idx="2">
                  <c:v>2605181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6-4ACA-89FD-BE6840542222}"/>
            </c:ext>
          </c:extLst>
        </c:ser>
        <c:ser>
          <c:idx val="1"/>
          <c:order val="1"/>
          <c:tx>
            <c:strRef>
              <c:f>'55 - 60'!$D$3:$D$4</c:f>
              <c:strCache>
                <c:ptCount val="2"/>
                <c:pt idx="0">
                  <c:v>2024</c:v>
                </c:pt>
                <c:pt idx="1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'55 - 60'!$A$5:$A$11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'55 - 60'!$D$5:$D$11</c:f>
              <c:numCache>
                <c:formatCode>#,##0</c:formatCode>
                <c:ptCount val="7"/>
                <c:pt idx="0">
                  <c:v>2500758</c:v>
                </c:pt>
                <c:pt idx="1">
                  <c:v>512375</c:v>
                </c:pt>
                <c:pt idx="2">
                  <c:v>1732288</c:v>
                </c:pt>
                <c:pt idx="3">
                  <c:v>2095624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6-4ACA-89FD-BE6840542222}"/>
            </c:ext>
          </c:extLst>
        </c:ser>
        <c:ser>
          <c:idx val="2"/>
          <c:order val="2"/>
          <c:tx>
            <c:strRef>
              <c:f>'55 - 60'!$F$3:$F$4</c:f>
              <c:strCache>
                <c:ptCount val="2"/>
                <c:pt idx="0">
                  <c:v>2025</c:v>
                </c:pt>
                <c:pt idx="1">
                  <c:v>Unidades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'55 - 60'!$A$5:$A$11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'55 - 60'!$F$5:$F$11</c:f>
              <c:numCache>
                <c:formatCode>#,##0</c:formatCode>
                <c:ptCount val="7"/>
                <c:pt idx="0">
                  <c:v>2464238</c:v>
                </c:pt>
                <c:pt idx="1">
                  <c:v>391470</c:v>
                </c:pt>
                <c:pt idx="2">
                  <c:v>1452455</c:v>
                </c:pt>
                <c:pt idx="3">
                  <c:v>2619066</c:v>
                </c:pt>
                <c:pt idx="4">
                  <c:v>0</c:v>
                </c:pt>
                <c:pt idx="5">
                  <c:v>0</c:v>
                </c:pt>
                <c:pt idx="6">
                  <c:v>1151336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76-4ACA-89FD-BE6840542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46224"/>
        <c:axId val="892451632"/>
      </c:barChart>
      <c:catAx>
        <c:axId val="8924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51632"/>
        <c:crosses val="autoZero"/>
        <c:auto val="1"/>
        <c:lblAlgn val="ctr"/>
        <c:lblOffset val="100"/>
        <c:noMultiLvlLbl val="0"/>
      </c:catAx>
      <c:valAx>
        <c:axId val="8924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6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unidades vendidas - Drink2Go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'55 - 60'!$A$12</c:f>
              <c:strCache>
                <c:ptCount val="1"/>
                <c:pt idx="0">
                  <c:v>Total unidades vendidas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('55 - 60'!$B$3:$B$4,'55 - 60'!$D$3:$D$4,'55 - 60'!$F$3:$F$4,'55 - 60'!$H$3:$H$4,'55 - 60'!$J$3:$J$4,'55 - 60'!$L$3:$L$4)</c:f>
              <c:multiLvlStrCache>
                <c:ptCount val="6"/>
                <c:lvl>
                  <c:pt idx="0">
                    <c:v>Unidades</c:v>
                  </c:pt>
                  <c:pt idx="1">
                    <c:v>Unidades</c:v>
                  </c:pt>
                  <c:pt idx="2">
                    <c:v>Unidades</c:v>
                  </c:pt>
                  <c:pt idx="3">
                    <c:v>Unidades</c:v>
                  </c:pt>
                  <c:pt idx="4">
                    <c:v>Unidades</c:v>
                  </c:pt>
                  <c:pt idx="5">
                    <c:v>Unidades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('55 - 60'!$B$12,'55 - 60'!$D$12,'55 - 60'!$F$12,'55 - 60'!$H$12,'55 - 60'!$J$12,'55 - 60'!$L$12)</c:f>
              <c:numCache>
                <c:formatCode>#,##0</c:formatCode>
                <c:ptCount val="6"/>
                <c:pt idx="0">
                  <c:v>6641121</c:v>
                </c:pt>
                <c:pt idx="1">
                  <c:v>6841045</c:v>
                </c:pt>
                <c:pt idx="2">
                  <c:v>8078565</c:v>
                </c:pt>
                <c:pt idx="3">
                  <c:v>8686200</c:v>
                </c:pt>
                <c:pt idx="4">
                  <c:v>10146898</c:v>
                </c:pt>
                <c:pt idx="5">
                  <c:v>10555331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5-4461-9ED8-C8CF90D747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9311696"/>
        <c:axId val="899317104"/>
      </c:barChart>
      <c:catAx>
        <c:axId val="89931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17104"/>
        <c:crosses val="autoZero"/>
        <c:auto val="1"/>
        <c:lblAlgn val="ctr"/>
        <c:lblOffset val="100"/>
        <c:noMultiLvlLbl val="0"/>
      </c:catAx>
      <c:valAx>
        <c:axId val="8993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Ventas por mercado y producto</a:t>
            </a:r>
            <a:r>
              <a:rPr lang="es-BO" baseline="0"/>
              <a:t> </a:t>
            </a:r>
            <a:r>
              <a:rPr lang="es-BO"/>
              <a:t>Drink2Go - Refrescos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'55 - 60'!$B$38:$B$39</c:f>
              <c:strCache>
                <c:ptCount val="2"/>
                <c:pt idx="0">
                  <c:v>2027</c:v>
                </c:pt>
                <c:pt idx="1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'55 - 60'!$B$40:$B$46</c:f>
              <c:numCache>
                <c:formatCode>#,##0</c:formatCode>
                <c:ptCount val="7"/>
                <c:pt idx="0">
                  <c:v>1363773</c:v>
                </c:pt>
                <c:pt idx="1">
                  <c:v>244641</c:v>
                </c:pt>
                <c:pt idx="2">
                  <c:v>698854</c:v>
                </c:pt>
                <c:pt idx="3">
                  <c:v>1802447</c:v>
                </c:pt>
                <c:pt idx="4">
                  <c:v>235194</c:v>
                </c:pt>
                <c:pt idx="5">
                  <c:v>531249</c:v>
                </c:pt>
                <c:pt idx="6">
                  <c:v>1153797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5-464D-BAA6-C1F28F9749DD}"/>
            </c:ext>
          </c:extLst>
        </c:ser>
        <c:ser>
          <c:idx val="1"/>
          <c:order val="1"/>
          <c:tx>
            <c:strRef>
              <c:f>'55 - 60'!$E$38:$E$39</c:f>
              <c:strCache>
                <c:ptCount val="2"/>
                <c:pt idx="0">
                  <c:v>2028</c:v>
                </c:pt>
                <c:pt idx="1">
                  <c:v>Refrescos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'55 - 60'!$E$40:$E$46</c:f>
              <c:numCache>
                <c:formatCode>#,##0</c:formatCode>
                <c:ptCount val="7"/>
                <c:pt idx="0">
                  <c:v>1114287</c:v>
                </c:pt>
                <c:pt idx="1">
                  <c:v>297430</c:v>
                </c:pt>
                <c:pt idx="2">
                  <c:v>783718</c:v>
                </c:pt>
                <c:pt idx="3">
                  <c:v>1786991</c:v>
                </c:pt>
                <c:pt idx="4">
                  <c:v>419602</c:v>
                </c:pt>
                <c:pt idx="5">
                  <c:v>657555</c:v>
                </c:pt>
                <c:pt idx="6">
                  <c:v>1324123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5-464D-BAA6-C1F28F974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267136"/>
        <c:axId val="2004267968"/>
      </c:barChart>
      <c:catAx>
        <c:axId val="20042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4267968"/>
        <c:crosses val="autoZero"/>
        <c:auto val="1"/>
        <c:lblAlgn val="ctr"/>
        <c:lblOffset val="100"/>
        <c:noMultiLvlLbl val="0"/>
      </c:catAx>
      <c:valAx>
        <c:axId val="200426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4267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Ventas por mercado y producto Drink2Go - Isotonicas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'55 - 60'!$C$38:$C$39</c:f>
              <c:strCache>
                <c:ptCount val="2"/>
                <c:pt idx="0">
                  <c:v>2027</c:v>
                </c:pt>
                <c:pt idx="1">
                  <c:v>Isotonicas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'55 - 60'!$C$40:$C$46</c:f>
              <c:numCache>
                <c:formatCode>#,##0</c:formatCode>
                <c:ptCount val="7"/>
                <c:pt idx="0">
                  <c:v>346899</c:v>
                </c:pt>
                <c:pt idx="1">
                  <c:v>34504</c:v>
                </c:pt>
                <c:pt idx="2">
                  <c:v>316979</c:v>
                </c:pt>
                <c:pt idx="3">
                  <c:v>751264</c:v>
                </c:pt>
                <c:pt idx="4">
                  <c:v>57012</c:v>
                </c:pt>
                <c:pt idx="5">
                  <c:v>325054</c:v>
                </c:pt>
                <c:pt idx="6">
                  <c:v>561558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1-4A5F-AE25-3EFA0AFCAFBC}"/>
            </c:ext>
          </c:extLst>
        </c:ser>
        <c:ser>
          <c:idx val="1"/>
          <c:order val="1"/>
          <c:tx>
            <c:strRef>
              <c:f>'55 - 60'!$F$38:$F$39</c:f>
              <c:strCache>
                <c:ptCount val="2"/>
                <c:pt idx="0">
                  <c:v>2028</c:v>
                </c:pt>
                <c:pt idx="1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'55 - 60'!$F$40:$F$46</c:f>
              <c:numCache>
                <c:formatCode>#,##0</c:formatCode>
                <c:ptCount val="7"/>
                <c:pt idx="0">
                  <c:v>390292</c:v>
                </c:pt>
                <c:pt idx="1">
                  <c:v>40773</c:v>
                </c:pt>
                <c:pt idx="2">
                  <c:v>347769</c:v>
                </c:pt>
                <c:pt idx="3">
                  <c:v>661276</c:v>
                </c:pt>
                <c:pt idx="4">
                  <c:v>97257</c:v>
                </c:pt>
                <c:pt idx="5">
                  <c:v>477260</c:v>
                </c:pt>
                <c:pt idx="6">
                  <c:v>417375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1-4A5F-AE25-3EFA0AFCA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32912"/>
        <c:axId val="892410864"/>
      </c:barChart>
      <c:catAx>
        <c:axId val="8924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10864"/>
        <c:crosses val="autoZero"/>
        <c:auto val="1"/>
        <c:lblAlgn val="ctr"/>
        <c:lblOffset val="100"/>
        <c:noMultiLvlLbl val="0"/>
      </c:catAx>
      <c:valAx>
        <c:axId val="8924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32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Ventas por mercado y producto Drink2Go - Zumos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'55 - 60'!$D$38:$D$39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'55 - 60'!$D$40:$D$45</c:f>
              <c:numCache>
                <c:formatCode>#,##0</c:formatCode>
                <c:ptCount val="6"/>
                <c:pt idx="0">
                  <c:v>409136</c:v>
                </c:pt>
                <c:pt idx="1">
                  <c:v>105458</c:v>
                </c:pt>
                <c:pt idx="2">
                  <c:v>204176</c:v>
                </c:pt>
                <c:pt idx="3">
                  <c:v>667571</c:v>
                </c:pt>
                <c:pt idx="4">
                  <c:v>13922</c:v>
                </c:pt>
                <c:pt idx="5">
                  <c:v>151267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5-4189-BC88-BDE1A40E98F7}"/>
            </c:ext>
          </c:extLst>
        </c:ser>
        <c:ser>
          <c:idx val="1"/>
          <c:order val="1"/>
          <c:tx>
            <c:strRef>
              <c:f>'55 - 60'!$G$38:$G$39</c:f>
              <c:strCache>
                <c:ptCount val="2"/>
                <c:pt idx="0">
                  <c:v>2028</c:v>
                </c:pt>
                <c:pt idx="1">
                  <c:v>Zumos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'55 - 60'!$G$40:$G$46</c:f>
              <c:numCache>
                <c:formatCode>#,##0</c:formatCode>
                <c:ptCount val="7"/>
                <c:pt idx="0">
                  <c:v>364240</c:v>
                </c:pt>
                <c:pt idx="1">
                  <c:v>102921</c:v>
                </c:pt>
                <c:pt idx="2">
                  <c:v>202367</c:v>
                </c:pt>
                <c:pt idx="3">
                  <c:v>457068</c:v>
                </c:pt>
                <c:pt idx="4">
                  <c:v>32730</c:v>
                </c:pt>
                <c:pt idx="5">
                  <c:v>303816</c:v>
                </c:pt>
                <c:pt idx="6">
                  <c:v>258784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5-4189-BC88-BDE1A40E98F7}"/>
            </c:ext>
          </c:extLst>
        </c:ser>
        <c:ser>
          <c:idx val="2"/>
          <c:order val="2"/>
          <c:tx>
            <c:strRef>
              <c:f>'55 - 60'!$D$38:$D$39</c:f>
              <c:strCache>
                <c:ptCount val="2"/>
                <c:pt idx="0">
                  <c:v>2027</c:v>
                </c:pt>
                <c:pt idx="1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'55 - 60'!$A$40:$A$46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'55 - 60'!$D$40:$D$46</c:f>
              <c:numCache>
                <c:formatCode>#,##0</c:formatCode>
                <c:ptCount val="7"/>
                <c:pt idx="0">
                  <c:v>409136</c:v>
                </c:pt>
                <c:pt idx="1">
                  <c:v>105458</c:v>
                </c:pt>
                <c:pt idx="2">
                  <c:v>204176</c:v>
                </c:pt>
                <c:pt idx="3">
                  <c:v>667571</c:v>
                </c:pt>
                <c:pt idx="4">
                  <c:v>13922</c:v>
                </c:pt>
                <c:pt idx="5">
                  <c:v>151267</c:v>
                </c:pt>
                <c:pt idx="6">
                  <c:v>172327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5-4189-BC88-BDE1A40E9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423360"/>
        <c:axId val="643423776"/>
      </c:barChart>
      <c:catAx>
        <c:axId val="6434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23776"/>
        <c:crosses val="autoZero"/>
        <c:auto val="1"/>
        <c:lblAlgn val="ctr"/>
        <c:lblOffset val="100"/>
        <c:noMultiLvlLbl val="0"/>
      </c:catAx>
      <c:valAx>
        <c:axId val="6434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3423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'55 - 60'!$A$47</c:f>
              <c:strCache>
                <c:ptCount val="1"/>
                <c:pt idx="0">
                  <c:v>Total unidades vendidas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'55 - 60'!$B$38:$G$39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'55 - 60'!$B$47:$G$47</c:f>
              <c:numCache>
                <c:formatCode>#,##0</c:formatCode>
                <c:ptCount val="6"/>
                <c:pt idx="0">
                  <c:v>6029955</c:v>
                </c:pt>
                <c:pt idx="1">
                  <c:v>2393270</c:v>
                </c:pt>
                <c:pt idx="2">
                  <c:v>1723857</c:v>
                </c:pt>
                <c:pt idx="3">
                  <c:v>6383706</c:v>
                </c:pt>
                <c:pt idx="4">
                  <c:v>2432002</c:v>
                </c:pt>
                <c:pt idx="5">
                  <c:v>1721926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5-4CFF-B306-9B817C53CE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363856"/>
        <c:axId val="892372176"/>
      </c:barChart>
      <c:catAx>
        <c:axId val="89236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72176"/>
        <c:crosses val="autoZero"/>
        <c:auto val="1"/>
        <c:lblAlgn val="ctr"/>
        <c:lblOffset val="100"/>
        <c:noMultiLvlLbl val="0"/>
      </c:catAx>
      <c:valAx>
        <c:axId val="8923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6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</a:t>
            </a:r>
            <a:r>
              <a:rPr lang="en-US"/>
              <a:t>Variacion en Ventas por mercado y prodcuto Drink2Go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'55 - 60'!$A$48</c:f>
              <c:strCache>
                <c:ptCount val="1"/>
                <c:pt idx="0">
                  <c:v>- Variacion   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'55 - 60'!$B$38:$G$39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'55 - 60'!$B$48:$G$48</c:f>
              <c:numCache>
                <c:formatCode>0.0%</c:formatCode>
                <c:ptCount val="6"/>
                <c:pt idx="0">
                  <c:v>0.115</c:v>
                </c:pt>
                <c:pt idx="1">
                  <c:v>0.25600000000000001</c:v>
                </c:pt>
                <c:pt idx="2">
                  <c:v>0.25600000000000001</c:v>
                </c:pt>
                <c:pt idx="3">
                  <c:v>5.8999999999999997E-2</c:v>
                </c:pt>
                <c:pt idx="4">
                  <c:v>1.6E-2</c:v>
                </c:pt>
                <c:pt idx="5">
                  <c:v>-1E-3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2-46FB-B1DC-3619E52A42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2440400"/>
        <c:axId val="892451216"/>
      </c:lineChart>
      <c:catAx>
        <c:axId val="89244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51216"/>
        <c:crosses val="autoZero"/>
        <c:auto val="1"/>
        <c:lblAlgn val="ctr"/>
        <c:lblOffset val="100"/>
        <c:noMultiLvlLbl val="0"/>
      </c:catAx>
      <c:valAx>
        <c:axId val="89245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vendidas por canal Drink2Go 2023 - 2025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'55 - 60'!$B$75:$B$76</c:f>
              <c:strCache>
                <c:ptCount val="2"/>
                <c:pt idx="0">
                  <c:v>2023</c:v>
                </c:pt>
                <c:pt idx="1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'55 - 60'!$A$77:$A$80</c:f>
              <c:strCache>
                <c:ptCount val="4"/>
                <c:pt idx="0">
                  <c:v>Tienda Tradicional</c:v>
                </c:pt>
                <c:pt idx="1">
                  <c:v>Gran Superficie</c:v>
                </c:pt>
                <c:pt idx="2">
                  <c:v>Hosteleria  </c:v>
                </c:pt>
                <c:pt idx="3">
                  <c:v>Total ventas compania    </c:v>
                </c:pt>
              </c:strCache>
            </c:strRef>
          </c:cat>
          <c:val>
            <c:numRef>
              <c:f>'55 - 60'!$B$77:$B$80</c:f>
              <c:numCache>
                <c:formatCode>#,##0</c:formatCode>
                <c:ptCount val="4"/>
                <c:pt idx="0">
                  <c:v>2327633</c:v>
                </c:pt>
                <c:pt idx="1">
                  <c:v>3293415</c:v>
                </c:pt>
                <c:pt idx="2">
                  <c:v>1020100</c:v>
                </c:pt>
                <c:pt idx="3">
                  <c:v>6641121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8-45B8-B6A7-7D45DA2A2000}"/>
            </c:ext>
          </c:extLst>
        </c:ser>
        <c:ser>
          <c:idx val="1"/>
          <c:order val="1"/>
          <c:tx>
            <c:strRef>
              <c:f>'55 - 60'!$D$75:$D$76</c:f>
              <c:strCache>
                <c:ptCount val="2"/>
                <c:pt idx="0">
                  <c:v>2024</c:v>
                </c:pt>
                <c:pt idx="1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'55 - 60'!$A$77:$A$80</c:f>
              <c:strCache>
                <c:ptCount val="4"/>
                <c:pt idx="0">
                  <c:v>Tienda Tradicional</c:v>
                </c:pt>
                <c:pt idx="1">
                  <c:v>Gran Superficie</c:v>
                </c:pt>
                <c:pt idx="2">
                  <c:v>Hosteleria  </c:v>
                </c:pt>
                <c:pt idx="3">
                  <c:v>Total ventas compania    </c:v>
                </c:pt>
              </c:strCache>
            </c:strRef>
          </c:cat>
          <c:val>
            <c:numRef>
              <c:f>'55 - 60'!$D$77:$D$80</c:f>
              <c:numCache>
                <c:formatCode>#,##0</c:formatCode>
                <c:ptCount val="4"/>
                <c:pt idx="0">
                  <c:v>2246961</c:v>
                </c:pt>
                <c:pt idx="1">
                  <c:v>3603492</c:v>
                </c:pt>
                <c:pt idx="2">
                  <c:v>990063</c:v>
                </c:pt>
                <c:pt idx="3">
                  <c:v>6841045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8-45B8-B6A7-7D45DA2A2000}"/>
            </c:ext>
          </c:extLst>
        </c:ser>
        <c:ser>
          <c:idx val="2"/>
          <c:order val="2"/>
          <c:tx>
            <c:strRef>
              <c:f>'55 - 60'!$F$75:$F$76</c:f>
              <c:strCache>
                <c:ptCount val="2"/>
                <c:pt idx="0">
                  <c:v>2025</c:v>
                </c:pt>
                <c:pt idx="1">
                  <c:v>Unidades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'55 - 60'!$A$77:$A$80</c:f>
              <c:strCache>
                <c:ptCount val="4"/>
                <c:pt idx="0">
                  <c:v>Tienda Tradicional</c:v>
                </c:pt>
                <c:pt idx="1">
                  <c:v>Gran Superficie</c:v>
                </c:pt>
                <c:pt idx="2">
                  <c:v>Hosteleria  </c:v>
                </c:pt>
                <c:pt idx="3">
                  <c:v>Total ventas compania    </c:v>
                </c:pt>
              </c:strCache>
            </c:strRef>
          </c:cat>
          <c:val>
            <c:numRef>
              <c:f>'55 - 60'!$F$77:$F$80</c:f>
              <c:numCache>
                <c:formatCode>#,##0</c:formatCode>
                <c:ptCount val="4"/>
                <c:pt idx="0">
                  <c:v>2545594</c:v>
                </c:pt>
                <c:pt idx="1">
                  <c:v>4373715</c:v>
                </c:pt>
                <c:pt idx="2">
                  <c:v>1159357</c:v>
                </c:pt>
                <c:pt idx="3">
                  <c:v>8078565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8-45B8-B6A7-7D45DA2A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64944"/>
        <c:axId val="892473264"/>
      </c:barChart>
      <c:catAx>
        <c:axId val="89246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73264"/>
        <c:crosses val="autoZero"/>
        <c:auto val="1"/>
        <c:lblAlgn val="ctr"/>
        <c:lblOffset val="100"/>
        <c:noMultiLvlLbl val="0"/>
      </c:catAx>
      <c:valAx>
        <c:axId val="8924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64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Unidades vendidas por canal Drink2Go 2026- 2028</a:t>
            </a:r>
            <a:endParaRPr lang="es-B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'55 - 60'!$H$75:$H$76</c:f>
              <c:strCache>
                <c:ptCount val="2"/>
                <c:pt idx="0">
                  <c:v>2026</c:v>
                </c:pt>
                <c:pt idx="1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'55 - 60'!$A$77:$A$80</c:f>
              <c:strCache>
                <c:ptCount val="4"/>
                <c:pt idx="0">
                  <c:v>Tienda Tradicional</c:v>
                </c:pt>
                <c:pt idx="1">
                  <c:v>Gran Superficie</c:v>
                </c:pt>
                <c:pt idx="2">
                  <c:v>Hosteleria  </c:v>
                </c:pt>
                <c:pt idx="3">
                  <c:v>Total ventas compania    </c:v>
                </c:pt>
              </c:strCache>
            </c:strRef>
          </c:cat>
          <c:val>
            <c:numRef>
              <c:f>'55 - 60'!$H$77:$H$80</c:f>
              <c:numCache>
                <c:formatCode>#,##0</c:formatCode>
                <c:ptCount val="4"/>
                <c:pt idx="0">
                  <c:v>2792165</c:v>
                </c:pt>
                <c:pt idx="1">
                  <c:v>4736625</c:v>
                </c:pt>
                <c:pt idx="2">
                  <c:v>1157484</c:v>
                </c:pt>
                <c:pt idx="3">
                  <c:v>8686200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4-43FA-B7E0-624D5E764E84}"/>
            </c:ext>
          </c:extLst>
        </c:ser>
        <c:ser>
          <c:idx val="1"/>
          <c:order val="1"/>
          <c:tx>
            <c:strRef>
              <c:f>'55 - 60'!$J$75:$J$76</c:f>
              <c:strCache>
                <c:ptCount val="2"/>
                <c:pt idx="0">
                  <c:v>2027</c:v>
                </c:pt>
                <c:pt idx="1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'55 - 60'!$A$77:$A$80</c:f>
              <c:strCache>
                <c:ptCount val="4"/>
                <c:pt idx="0">
                  <c:v>Tienda Tradicional</c:v>
                </c:pt>
                <c:pt idx="1">
                  <c:v>Gran Superficie</c:v>
                </c:pt>
                <c:pt idx="2">
                  <c:v>Hosteleria  </c:v>
                </c:pt>
                <c:pt idx="3">
                  <c:v>Total ventas compania    </c:v>
                </c:pt>
              </c:strCache>
            </c:strRef>
          </c:cat>
          <c:val>
            <c:numRef>
              <c:f>'55 - 60'!$J$77:$J$80</c:f>
              <c:numCache>
                <c:formatCode>#,##0</c:formatCode>
                <c:ptCount val="4"/>
                <c:pt idx="0">
                  <c:v>3655554</c:v>
                </c:pt>
                <c:pt idx="1">
                  <c:v>5085960</c:v>
                </c:pt>
                <c:pt idx="2">
                  <c:v>1405568</c:v>
                </c:pt>
                <c:pt idx="3">
                  <c:v>10146898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4-43FA-B7E0-624D5E764E84}"/>
            </c:ext>
          </c:extLst>
        </c:ser>
        <c:ser>
          <c:idx val="2"/>
          <c:order val="2"/>
          <c:tx>
            <c:strRef>
              <c:f>'55 - 60'!$L$75:$L$76</c:f>
              <c:strCache>
                <c:ptCount val="2"/>
                <c:pt idx="0">
                  <c:v>2028</c:v>
                </c:pt>
                <c:pt idx="1">
                  <c:v>Unidades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'55 - 60'!$A$77:$A$80</c:f>
              <c:strCache>
                <c:ptCount val="4"/>
                <c:pt idx="0">
                  <c:v>Tienda Tradicional</c:v>
                </c:pt>
                <c:pt idx="1">
                  <c:v>Gran Superficie</c:v>
                </c:pt>
                <c:pt idx="2">
                  <c:v>Hosteleria  </c:v>
                </c:pt>
                <c:pt idx="3">
                  <c:v>Total ventas compania    </c:v>
                </c:pt>
              </c:strCache>
            </c:strRef>
          </c:cat>
          <c:val>
            <c:numRef>
              <c:f>'55 - 60'!$L$77:$L$80</c:f>
              <c:numCache>
                <c:formatCode>#,##0</c:formatCode>
                <c:ptCount val="4"/>
                <c:pt idx="0">
                  <c:v>3996720</c:v>
                </c:pt>
                <c:pt idx="1">
                  <c:v>4982839</c:v>
                </c:pt>
                <c:pt idx="2">
                  <c:v>1558075</c:v>
                </c:pt>
                <c:pt idx="3">
                  <c:v>10555331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4-43FA-B7E0-624D5E764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223664"/>
        <c:axId val="892237808"/>
      </c:barChart>
      <c:catAx>
        <c:axId val="89222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37808"/>
        <c:crosses val="autoZero"/>
        <c:auto val="1"/>
        <c:lblAlgn val="ctr"/>
        <c:lblOffset val="100"/>
        <c:noMultiLvlLbl val="0"/>
      </c:catAx>
      <c:valAx>
        <c:axId val="8922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23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vendidas Totales - Variaciones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'55 - 60'!$A$77</c:f>
              <c:strCache>
                <c:ptCount val="1"/>
                <c:pt idx="0">
                  <c:v>Tienda Tradicional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('55 - 60'!$C$75:$C$76,'55 - 60'!$E$75:$E$76,'55 - 60'!$G$75:$G$76,'55 - 60'!$I$75:$I$76,'55 - 60'!$K$75:$K$76,'55 - 60'!$M$75:$M$76)</c:f>
              <c:multiLvlStrCache>
                <c:ptCount val="6"/>
                <c:lvl>
                  <c:pt idx="0">
                    <c:v>% Variacion</c:v>
                  </c:pt>
                  <c:pt idx="1">
                    <c:v>% Variacion</c:v>
                  </c:pt>
                  <c:pt idx="2">
                    <c:v>% Variacion</c:v>
                  </c:pt>
                  <c:pt idx="3">
                    <c:v>% Variacion</c:v>
                  </c:pt>
                  <c:pt idx="4">
                    <c:v>% Variacion</c:v>
                  </c:pt>
                  <c:pt idx="5">
                    <c:v>% Variacion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('55 - 60'!$C$77,'55 - 60'!$E$77,'55 - 60'!$G$77,'55 - 60'!$I$77,'55 - 60'!$K$77,'55 - 60'!$M$77)</c:f>
              <c:numCache>
                <c:formatCode>0.0%</c:formatCode>
                <c:ptCount val="6"/>
                <c:pt idx="0">
                  <c:v>5.0000000000000001E-3</c:v>
                </c:pt>
                <c:pt idx="1">
                  <c:v>-3.5000000000000003E-2</c:v>
                </c:pt>
                <c:pt idx="2">
                  <c:v>0.13300000000000001</c:v>
                </c:pt>
                <c:pt idx="3">
                  <c:v>9.7000000000000003E-2</c:v>
                </c:pt>
                <c:pt idx="4">
                  <c:v>0.309</c:v>
                </c:pt>
                <c:pt idx="5">
                  <c:v>9.2999999999999999E-2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E-494F-BF5C-B0E07A3024B5}"/>
            </c:ext>
          </c:extLst>
        </c:ser>
        <c:ser>
          <c:idx val="1"/>
          <c:order val="1"/>
          <c:tx>
            <c:strRef>
              <c:f>'55 - 60'!$A$78</c:f>
              <c:strCache>
                <c:ptCount val="1"/>
                <c:pt idx="0">
                  <c:v>Gran Superficie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('55 - 60'!$C$75:$C$76,'55 - 60'!$E$75:$E$76,'55 - 60'!$G$75:$G$76,'55 - 60'!$I$75:$I$76,'55 - 60'!$K$75:$K$76,'55 - 60'!$M$75:$M$76)</c:f>
              <c:multiLvlStrCache>
                <c:ptCount val="6"/>
                <c:lvl>
                  <c:pt idx="0">
                    <c:v>% Variacion</c:v>
                  </c:pt>
                  <c:pt idx="1">
                    <c:v>% Variacion</c:v>
                  </c:pt>
                  <c:pt idx="2">
                    <c:v>% Variacion</c:v>
                  </c:pt>
                  <c:pt idx="3">
                    <c:v>% Variacion</c:v>
                  </c:pt>
                  <c:pt idx="4">
                    <c:v>% Variacion</c:v>
                  </c:pt>
                  <c:pt idx="5">
                    <c:v>% Variacion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('55 - 60'!$C$78,'55 - 60'!$E$78,'55 - 60'!$G$78,'55 - 60'!$I$78,'55 - 60'!$K$78,'55 - 60'!$M$78)</c:f>
              <c:numCache>
                <c:formatCode>0.0%</c:formatCode>
                <c:ptCount val="6"/>
                <c:pt idx="0">
                  <c:v>4.4999999999999998E-2</c:v>
                </c:pt>
                <c:pt idx="1">
                  <c:v>9.4E-2</c:v>
                </c:pt>
                <c:pt idx="2">
                  <c:v>0.214</c:v>
                </c:pt>
                <c:pt idx="3">
                  <c:v>8.3000000000000004E-2</c:v>
                </c:pt>
                <c:pt idx="4">
                  <c:v>7.3999999999999996E-2</c:v>
                </c:pt>
                <c:pt idx="5">
                  <c:v>-2E-3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E-494F-BF5C-B0E07A3024B5}"/>
            </c:ext>
          </c:extLst>
        </c:ser>
        <c:ser>
          <c:idx val="2"/>
          <c:order val="2"/>
          <c:tx>
            <c:strRef>
              <c:f>'55 - 60'!$A$79</c:f>
              <c:strCache>
                <c:ptCount val="1"/>
                <c:pt idx="0">
                  <c:v>Hosteleria  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('55 - 60'!$C$75:$C$76,'55 - 60'!$E$75:$E$76,'55 - 60'!$G$75:$G$76,'55 - 60'!$I$75:$I$76,'55 - 60'!$K$75:$K$76,'55 - 60'!$M$75:$M$76)</c:f>
              <c:multiLvlStrCache>
                <c:ptCount val="6"/>
                <c:lvl>
                  <c:pt idx="0">
                    <c:v>% Variacion</c:v>
                  </c:pt>
                  <c:pt idx="1">
                    <c:v>% Variacion</c:v>
                  </c:pt>
                  <c:pt idx="2">
                    <c:v>% Variacion</c:v>
                  </c:pt>
                  <c:pt idx="3">
                    <c:v>% Variacion</c:v>
                  </c:pt>
                  <c:pt idx="4">
                    <c:v>% Variacion</c:v>
                  </c:pt>
                  <c:pt idx="5">
                    <c:v>% Variacion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('55 - 60'!$C$79,'55 - 60'!$E$79,'55 - 60'!$G$79,'55 - 60'!$I$79,'55 - 60'!$K$79,'55 - 60'!$M$79)</c:f>
              <c:numCache>
                <c:formatCode>0.0%</c:formatCode>
                <c:ptCount val="6"/>
                <c:pt idx="0">
                  <c:v>4.7E-2</c:v>
                </c:pt>
                <c:pt idx="1">
                  <c:v>-2.9000000000000001E-2</c:v>
                </c:pt>
                <c:pt idx="2">
                  <c:v>0.17100000000000001</c:v>
                </c:pt>
                <c:pt idx="3">
                  <c:v>-2E-3</c:v>
                </c:pt>
                <c:pt idx="4">
                  <c:v>0.214</c:v>
                </c:pt>
                <c:pt idx="5">
                  <c:v>0.109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DE-494F-BF5C-B0E07A3024B5}"/>
            </c:ext>
          </c:extLst>
        </c:ser>
        <c:ser>
          <c:idx val="3"/>
          <c:order val="3"/>
          <c:tx>
            <c:strRef>
              <c:f>'55 - 60'!$A$80</c:f>
              <c:strCache>
                <c:ptCount val="1"/>
                <c:pt idx="0">
                  <c:v>Total ventas compania    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('55 - 60'!$C$75:$C$76,'55 - 60'!$E$75:$E$76,'55 - 60'!$G$75:$G$76,'55 - 60'!$I$75:$I$76,'55 - 60'!$K$75:$K$76,'55 - 60'!$M$75:$M$76)</c:f>
              <c:multiLvlStrCache>
                <c:ptCount val="6"/>
                <c:lvl>
                  <c:pt idx="0">
                    <c:v>% Variacion</c:v>
                  </c:pt>
                  <c:pt idx="1">
                    <c:v>% Variacion</c:v>
                  </c:pt>
                  <c:pt idx="2">
                    <c:v>% Variacion</c:v>
                  </c:pt>
                  <c:pt idx="3">
                    <c:v>% Variacion</c:v>
                  </c:pt>
                  <c:pt idx="4">
                    <c:v>% Variacion</c:v>
                  </c:pt>
                  <c:pt idx="5">
                    <c:v>% Variacion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('55 - 60'!$C$80,'55 - 60'!$E$80,'55 - 60'!$G$80,'55 - 60'!$I$80,'55 - 60'!$K$80,'55 - 60'!$M$80)</c:f>
              <c:numCache>
                <c:formatCode>0.0%</c:formatCode>
                <c:ptCount val="6"/>
                <c:pt idx="0">
                  <c:v>3.7999999999999999E-2</c:v>
                </c:pt>
                <c:pt idx="1">
                  <c:v>3.0000000000000001E-3</c:v>
                </c:pt>
                <c:pt idx="2">
                  <c:v>0.18099999999999999</c:v>
                </c:pt>
                <c:pt idx="3">
                  <c:v>7.4999999999999997E-2</c:v>
                </c:pt>
                <c:pt idx="4">
                  <c:v>0.16800000000000001</c:v>
                </c:pt>
                <c:pt idx="5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DE-494F-BF5C-B0E07A302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431664"/>
        <c:axId val="892430416"/>
      </c:lineChart>
      <c:catAx>
        <c:axId val="89243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30416"/>
        <c:crosses val="autoZero"/>
        <c:auto val="1"/>
        <c:lblAlgn val="ctr"/>
        <c:lblOffset val="100"/>
        <c:noMultiLvlLbl val="0"/>
      </c:catAx>
      <c:valAx>
        <c:axId val="8924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31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 por trimestre</a:t>
            </a:r>
            <a:r>
              <a:rPr lang="es-BO" baseline="0"/>
              <a:t> - </a:t>
            </a:r>
            <a:r>
              <a:rPr lang="es-BO"/>
              <a:t>Analisis por producto</a:t>
            </a:r>
            <a:r>
              <a:rPr lang="es-BO" baseline="0"/>
              <a:t>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'55 - 60'!$A$109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'55 - 60'!$B$107:$E$108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</c:lvl>
              </c:multiLvlStrCache>
            </c:multiLvlStrRef>
          </c:cat>
          <c:val>
            <c:numRef>
              <c:f>'55 - 60'!$B$109:$E$109</c:f>
              <c:numCache>
                <c:formatCode>#,##0</c:formatCode>
                <c:ptCount val="4"/>
                <c:pt idx="0">
                  <c:v>1688351</c:v>
                </c:pt>
                <c:pt idx="1">
                  <c:v>1507460</c:v>
                </c:pt>
                <c:pt idx="2">
                  <c:v>1085374</c:v>
                </c:pt>
                <c:pt idx="3">
                  <c:v>1748655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5-43D9-9456-7ECBC59B341A}"/>
            </c:ext>
          </c:extLst>
        </c:ser>
        <c:ser>
          <c:idx val="1"/>
          <c:order val="1"/>
          <c:tx>
            <c:strRef>
              <c:f>'55 - 60'!$A$110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'55 - 60'!$B$107:$E$108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</c:lvl>
              </c:multiLvlStrCache>
            </c:multiLvlStrRef>
          </c:cat>
          <c:val>
            <c:numRef>
              <c:f>'55 - 60'!$B$110:$E$110</c:f>
              <c:numCache>
                <c:formatCode>#,##0</c:formatCode>
                <c:ptCount val="4"/>
                <c:pt idx="0">
                  <c:v>646168</c:v>
                </c:pt>
                <c:pt idx="1">
                  <c:v>287186</c:v>
                </c:pt>
                <c:pt idx="2">
                  <c:v>335050</c:v>
                </c:pt>
                <c:pt idx="3">
                  <c:v>1124817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5-43D9-9456-7ECBC59B341A}"/>
            </c:ext>
          </c:extLst>
        </c:ser>
        <c:ser>
          <c:idx val="2"/>
          <c:order val="2"/>
          <c:tx>
            <c:strRef>
              <c:f>'55 - 60'!$A$111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'55 - 60'!$B$107:$E$108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</c:lvl>
              </c:multiLvlStrCache>
            </c:multiLvlStrRef>
          </c:cat>
          <c:val>
            <c:numRef>
              <c:f>'55 - 60'!$B$111:$E$111</c:f>
              <c:numCache>
                <c:formatCode>#,##0</c:formatCode>
                <c:ptCount val="4"/>
                <c:pt idx="0">
                  <c:v>448197</c:v>
                </c:pt>
                <c:pt idx="1">
                  <c:v>413715</c:v>
                </c:pt>
                <c:pt idx="2">
                  <c:v>396483</c:v>
                </c:pt>
                <c:pt idx="3">
                  <c:v>465442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5-43D9-9456-7ECBC59B3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09872"/>
        <c:axId val="156219440"/>
      </c:barChart>
      <c:catAx>
        <c:axId val="1562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219440"/>
        <c:crosses val="autoZero"/>
        <c:auto val="1"/>
        <c:lblAlgn val="ctr"/>
        <c:lblOffset val="100"/>
        <c:noMultiLvlLbl val="0"/>
      </c:catAx>
      <c:valAx>
        <c:axId val="1562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209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 por trimestre</a:t>
            </a:r>
            <a:r>
              <a:rPr lang="es-BO" baseline="0"/>
              <a:t> - </a:t>
            </a:r>
            <a:r>
              <a:rPr lang="es-BO"/>
              <a:t>Analisis por producto</a:t>
            </a:r>
            <a:r>
              <a:rPr lang="es-BO" baseline="0"/>
              <a:t>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'55 - 60'!$A$109</c:f>
              <c:strCache>
                <c:ptCount val="1"/>
                <c:pt idx="0">
                  <c:v>Refrescos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'55 - 60'!$F$107:$I$108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</c:lvl>
              </c:multiLvlStrCache>
            </c:multiLvlStrRef>
          </c:cat>
          <c:val>
            <c:numRef>
              <c:f>'55 - 60'!$F$109:$I$109</c:f>
              <c:numCache>
                <c:formatCode>#,##0</c:formatCode>
                <c:ptCount val="4"/>
                <c:pt idx="0">
                  <c:v>1787446</c:v>
                </c:pt>
                <c:pt idx="1">
                  <c:v>1595929</c:v>
                </c:pt>
                <c:pt idx="2">
                  <c:v>1149070</c:v>
                </c:pt>
                <c:pt idx="3">
                  <c:v>1851280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8-4978-B9E3-8BD0A2B204B4}"/>
            </c:ext>
          </c:extLst>
        </c:ser>
        <c:ser>
          <c:idx val="1"/>
          <c:order val="1"/>
          <c:tx>
            <c:strRef>
              <c:f>'55 - 60'!$A$110</c:f>
              <c:strCache>
                <c:ptCount val="1"/>
                <c:pt idx="0">
                  <c:v>Isotonicas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'55 - 60'!$F$107:$I$108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</c:lvl>
              </c:multiLvlStrCache>
            </c:multiLvlStrRef>
          </c:cat>
          <c:val>
            <c:numRef>
              <c:f>'55 - 60'!$F$110:$I$110</c:f>
              <c:numCache>
                <c:formatCode>#,##0</c:formatCode>
                <c:ptCount val="4"/>
                <c:pt idx="0">
                  <c:v>661418</c:v>
                </c:pt>
                <c:pt idx="1">
                  <c:v>293961</c:v>
                </c:pt>
                <c:pt idx="2">
                  <c:v>342954</c:v>
                </c:pt>
                <c:pt idx="3">
                  <c:v>1151353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8-4978-B9E3-8BD0A2B204B4}"/>
            </c:ext>
          </c:extLst>
        </c:ser>
        <c:ser>
          <c:idx val="2"/>
          <c:order val="2"/>
          <c:tx>
            <c:strRef>
              <c:f>'55 - 60'!$A$111</c:f>
              <c:strCache>
                <c:ptCount val="1"/>
                <c:pt idx="0">
                  <c:v>Zumos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'55 - 60'!$F$107:$I$108</c:f>
              <c:multiLvlStrCache>
                <c:ptCount val="4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</c:lvl>
                <c:lvl>
                  <c:pt idx="0">
                    <c:v>2028</c:v>
                  </c:pt>
                  <c:pt idx="1">
                    <c:v>2028</c:v>
                  </c:pt>
                  <c:pt idx="2">
                    <c:v>2028</c:v>
                  </c:pt>
                  <c:pt idx="3">
                    <c:v>2028</c:v>
                  </c:pt>
                </c:lvl>
              </c:multiLvlStrCache>
            </c:multiLvlStrRef>
          </c:cat>
          <c:val>
            <c:numRef>
              <c:f>'55 - 60'!$F$111:$I$111</c:f>
              <c:numCache>
                <c:formatCode>#,##0</c:formatCode>
                <c:ptCount val="4"/>
                <c:pt idx="0">
                  <c:v>447699</c:v>
                </c:pt>
                <c:pt idx="1">
                  <c:v>413259</c:v>
                </c:pt>
                <c:pt idx="2">
                  <c:v>396042</c:v>
                </c:pt>
                <c:pt idx="3">
                  <c:v>464920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B8-4978-B9E3-8BD0A2B20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577936"/>
        <c:axId val="661591248"/>
      </c:barChart>
      <c:catAx>
        <c:axId val="6615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91248"/>
        <c:crosses val="autoZero"/>
        <c:auto val="1"/>
        <c:lblAlgn val="ctr"/>
        <c:lblOffset val="100"/>
        <c:noMultiLvlLbl val="0"/>
      </c:catAx>
      <c:valAx>
        <c:axId val="6615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77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</a:t>
            </a:r>
            <a:r>
              <a:rPr lang="en-US" baseline="0"/>
              <a:t> vendidas totales</a:t>
            </a:r>
            <a:r>
              <a:rPr lang="en-US"/>
              <a:t> - Analisis por producto Drink2Go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'55 - 60'!$A$112</c:f>
              <c:strCache>
                <c:ptCount val="1"/>
                <c:pt idx="0">
                  <c:v>Total ventas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'55 - 60'!$B$107:$I$108</c:f>
              <c:multiLvlStrCache>
                <c:ptCount val="8"/>
                <c:lvl>
                  <c:pt idx="0">
                    <c:v>1er Trim</c:v>
                  </c:pt>
                  <c:pt idx="1">
                    <c:v>2do Trim</c:v>
                  </c:pt>
                  <c:pt idx="2">
                    <c:v>3er Trim</c:v>
                  </c:pt>
                  <c:pt idx="3">
                    <c:v>4to Trim</c:v>
                  </c:pt>
                  <c:pt idx="4">
                    <c:v>1er Trim</c:v>
                  </c:pt>
                  <c:pt idx="5">
                    <c:v>2do Trim</c:v>
                  </c:pt>
                  <c:pt idx="6">
                    <c:v>3er Trim</c:v>
                  </c:pt>
                  <c:pt idx="7">
                    <c:v>4to Trim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2028</c:v>
                  </c:pt>
                  <c:pt idx="6">
                    <c:v>2028</c:v>
                  </c:pt>
                  <c:pt idx="7">
                    <c:v>2028</c:v>
                  </c:pt>
                </c:lvl>
              </c:multiLvlStrCache>
            </c:multiLvlStrRef>
          </c:cat>
          <c:val>
            <c:numRef>
              <c:f>'55 - 60'!$B$112:$I$112</c:f>
              <c:numCache>
                <c:formatCode>#,##0</c:formatCode>
                <c:ptCount val="8"/>
                <c:pt idx="0">
                  <c:v>2782716</c:v>
                </c:pt>
                <c:pt idx="1">
                  <c:v>2208361</c:v>
                </c:pt>
                <c:pt idx="2">
                  <c:v>1816907</c:v>
                </c:pt>
                <c:pt idx="3">
                  <c:v>3338914</c:v>
                </c:pt>
                <c:pt idx="4">
                  <c:v>2896563</c:v>
                </c:pt>
                <c:pt idx="5">
                  <c:v>2303149</c:v>
                </c:pt>
                <c:pt idx="6">
                  <c:v>1888066</c:v>
                </c:pt>
                <c:pt idx="7">
                  <c:v>3467553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4-44B6-AFDE-7D478262FB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617520"/>
        <c:axId val="726634992"/>
      </c:barChart>
      <c:catAx>
        <c:axId val="7266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34992"/>
        <c:crosses val="autoZero"/>
        <c:auto val="1"/>
        <c:lblAlgn val="ctr"/>
        <c:lblOffset val="100"/>
        <c:noMultiLvlLbl val="0"/>
      </c:catAx>
      <c:valAx>
        <c:axId val="7266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6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 por compania</a:t>
            </a:r>
            <a:r>
              <a:rPr lang="es-BO" baseline="0"/>
              <a:t> -</a:t>
            </a:r>
            <a:r>
              <a:rPr lang="es-BO"/>
              <a:t>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'55 - 60'!$A$137</c:f>
              <c:strCache>
                <c:ptCount val="1"/>
                <c:pt idx="0">
                  <c:v>Jovenes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'55 - 60'!$B$136:$G$136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'55 - 60'!$B$137:$G$137</c:f>
              <c:numCache>
                <c:formatCode>#,##0</c:formatCode>
                <c:ptCount val="6"/>
                <c:pt idx="0">
                  <c:v>3404034</c:v>
                </c:pt>
                <c:pt idx="1">
                  <c:v>2787867</c:v>
                </c:pt>
                <c:pt idx="2">
                  <c:v>2585172</c:v>
                </c:pt>
                <c:pt idx="3">
                  <c:v>2446302</c:v>
                </c:pt>
                <c:pt idx="4">
                  <c:v>2804893</c:v>
                </c:pt>
                <c:pt idx="5">
                  <c:v>2770112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D-4755-9DF2-ED46545F2978}"/>
            </c:ext>
          </c:extLst>
        </c:ser>
        <c:ser>
          <c:idx val="1"/>
          <c:order val="1"/>
          <c:tx>
            <c:strRef>
              <c:f>'55 - 60'!$A$138</c:f>
              <c:strCache>
                <c:ptCount val="1"/>
                <c:pt idx="0">
                  <c:v>Adultos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'55 - 60'!$B$136:$G$136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'55 - 60'!$B$138:$G$138</c:f>
              <c:numCache>
                <c:formatCode>#,##0</c:formatCode>
                <c:ptCount val="6"/>
                <c:pt idx="0">
                  <c:v>1924382</c:v>
                </c:pt>
                <c:pt idx="1">
                  <c:v>2785542</c:v>
                </c:pt>
                <c:pt idx="2">
                  <c:v>3856766</c:v>
                </c:pt>
                <c:pt idx="3">
                  <c:v>4568349</c:v>
                </c:pt>
                <c:pt idx="4">
                  <c:v>5422284</c:v>
                </c:pt>
                <c:pt idx="5">
                  <c:v>5536867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D-4755-9DF2-ED46545F2978}"/>
            </c:ext>
          </c:extLst>
        </c:ser>
        <c:ser>
          <c:idx val="2"/>
          <c:order val="2"/>
          <c:tx>
            <c:strRef>
              <c:f>'55 - 60'!$A$139</c:f>
              <c:strCache>
                <c:ptCount val="1"/>
                <c:pt idx="0">
                  <c:v>Deportistas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'55 - 60'!$B$136:$G$136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'55 - 60'!$B$139:$G$139</c:f>
              <c:numCache>
                <c:formatCode>#,##0</c:formatCode>
                <c:ptCount val="6"/>
                <c:pt idx="0">
                  <c:v>1312732</c:v>
                </c:pt>
                <c:pt idx="1">
                  <c:v>1267107</c:v>
                </c:pt>
                <c:pt idx="2">
                  <c:v>1636728</c:v>
                </c:pt>
                <c:pt idx="3">
                  <c:v>1671623</c:v>
                </c:pt>
                <c:pt idx="4">
                  <c:v>1919905</c:v>
                </c:pt>
                <c:pt idx="5">
                  <c:v>2230655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D-4755-9DF2-ED46545F2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97968"/>
        <c:axId val="899315440"/>
      </c:barChart>
      <c:catAx>
        <c:axId val="89929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15440"/>
        <c:crosses val="autoZero"/>
        <c:auto val="1"/>
        <c:lblAlgn val="ctr"/>
        <c:lblOffset val="100"/>
        <c:noMultiLvlLbl val="0"/>
      </c:catAx>
      <c:valAx>
        <c:axId val="89931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979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Totales vendidas por compania - 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'55 - 60'!$A$140</c:f>
              <c:strCache>
                <c:ptCount val="1"/>
                <c:pt idx="0">
                  <c:v>Total ventas compania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'55 - 60'!$B$136:$G$136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'55 - 60'!$B$140:$G$140</c:f>
              <c:numCache>
                <c:formatCode>#,##0</c:formatCode>
                <c:ptCount val="6"/>
                <c:pt idx="0">
                  <c:v>6641121</c:v>
                </c:pt>
                <c:pt idx="1">
                  <c:v>6841045</c:v>
                </c:pt>
                <c:pt idx="2">
                  <c:v>8078565</c:v>
                </c:pt>
                <c:pt idx="3">
                  <c:v>8686200</c:v>
                </c:pt>
                <c:pt idx="4">
                  <c:v>10146898</c:v>
                </c:pt>
                <c:pt idx="5">
                  <c:v>10555331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C-4B91-B1D2-A4B43D204A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550128"/>
        <c:axId val="726542640"/>
      </c:barChart>
      <c:catAx>
        <c:axId val="7265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42640"/>
        <c:crosses val="autoZero"/>
        <c:auto val="1"/>
        <c:lblAlgn val="ctr"/>
        <c:lblOffset val="100"/>
        <c:noMultiLvlLbl val="0"/>
      </c:catAx>
      <c:valAx>
        <c:axId val="726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5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 por segmento</a:t>
            </a:r>
            <a:r>
              <a:rPr lang="es-BO" baseline="0"/>
              <a:t> </a:t>
            </a:r>
            <a:r>
              <a:rPr lang="es-BO"/>
              <a:t>Drink2Go 2026</a:t>
            </a:r>
            <a:r>
              <a:rPr lang="es-BO" baseline="0"/>
              <a:t> - 2028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'55 - 60'!$A$165</c:f>
              <c:strCache>
                <c:ptCount val="1"/>
                <c:pt idx="0">
                  <c:v>Jovenes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'55 - 60'!$B$163:$J$164</c:f>
              <c:multiLvlStrCache>
                <c:ptCount val="9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'55 - 60'!$B$165:$J$165</c:f>
              <c:numCache>
                <c:formatCode>#,##0</c:formatCode>
                <c:ptCount val="9"/>
                <c:pt idx="0">
                  <c:v>2749049</c:v>
                </c:pt>
                <c:pt idx="1">
                  <c:v>333236</c:v>
                </c:pt>
                <c:pt idx="2">
                  <c:v>321749</c:v>
                </c:pt>
                <c:pt idx="3">
                  <c:v>2122148</c:v>
                </c:pt>
                <c:pt idx="4">
                  <c:v>319486</c:v>
                </c:pt>
                <c:pt idx="5">
                  <c:v>346233</c:v>
                </c:pt>
                <c:pt idx="6">
                  <c:v>1929791</c:v>
                </c:pt>
                <c:pt idx="7">
                  <c:v>330551</c:v>
                </c:pt>
                <c:pt idx="8">
                  <c:v>324830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F-416D-B3D2-81697048ED53}"/>
            </c:ext>
          </c:extLst>
        </c:ser>
        <c:ser>
          <c:idx val="1"/>
          <c:order val="1"/>
          <c:tx>
            <c:strRef>
              <c:f>'55 - 60'!$A$166</c:f>
              <c:strCache>
                <c:ptCount val="1"/>
                <c:pt idx="0">
                  <c:v>Adultos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'55 - 60'!$B$163:$J$164</c:f>
              <c:multiLvlStrCache>
                <c:ptCount val="9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'55 - 60'!$B$166:$J$166</c:f>
              <c:numCache>
                <c:formatCode>#,##0</c:formatCode>
                <c:ptCount val="9"/>
                <c:pt idx="0">
                  <c:v>1125936</c:v>
                </c:pt>
                <c:pt idx="1">
                  <c:v>279902</c:v>
                </c:pt>
                <c:pt idx="2">
                  <c:v>518544</c:v>
                </c:pt>
                <c:pt idx="3">
                  <c:v>1661827</c:v>
                </c:pt>
                <c:pt idx="4">
                  <c:v>514418</c:v>
                </c:pt>
                <c:pt idx="5">
                  <c:v>609297</c:v>
                </c:pt>
                <c:pt idx="6">
                  <c:v>2396464</c:v>
                </c:pt>
                <c:pt idx="7">
                  <c:v>757885</c:v>
                </c:pt>
                <c:pt idx="8">
                  <c:v>702417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F-416D-B3D2-81697048ED53}"/>
            </c:ext>
          </c:extLst>
        </c:ser>
        <c:ser>
          <c:idx val="2"/>
          <c:order val="2"/>
          <c:tx>
            <c:strRef>
              <c:f>'55 - 60'!$A$167</c:f>
              <c:strCache>
                <c:ptCount val="1"/>
                <c:pt idx="0">
                  <c:v>Deportistas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'55 - 60'!$B$163:$J$164</c:f>
              <c:multiLvlStrCache>
                <c:ptCount val="9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'55 - 60'!$B$167:$J$167</c:f>
              <c:numCache>
                <c:formatCode>#,##0</c:formatCode>
                <c:ptCount val="9"/>
                <c:pt idx="0">
                  <c:v>386604</c:v>
                </c:pt>
                <c:pt idx="1">
                  <c:v>789856</c:v>
                </c:pt>
                <c:pt idx="2">
                  <c:v>136272</c:v>
                </c:pt>
                <c:pt idx="3">
                  <c:v>507443</c:v>
                </c:pt>
                <c:pt idx="4">
                  <c:v>600373</c:v>
                </c:pt>
                <c:pt idx="5">
                  <c:v>159291</c:v>
                </c:pt>
                <c:pt idx="6">
                  <c:v>709593</c:v>
                </c:pt>
                <c:pt idx="7">
                  <c:v>725804</c:v>
                </c:pt>
                <c:pt idx="8">
                  <c:v>201331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F-416D-B3D2-81697048E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21840"/>
        <c:axId val="899222672"/>
      </c:barChart>
      <c:catAx>
        <c:axId val="8992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22672"/>
        <c:crosses val="autoZero"/>
        <c:auto val="1"/>
        <c:lblAlgn val="ctr"/>
        <c:lblOffset val="100"/>
        <c:noMultiLvlLbl val="0"/>
      </c:catAx>
      <c:valAx>
        <c:axId val="8992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21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Unidades vendidas por segmento</a:t>
            </a:r>
            <a:r>
              <a:rPr lang="es-BO" baseline="0"/>
              <a:t> </a:t>
            </a:r>
            <a:r>
              <a:rPr lang="es-BO"/>
              <a:t>Drink2Go 2023 - 2025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'55 - 60'!$A$165</c:f>
              <c:strCache>
                <c:ptCount val="1"/>
                <c:pt idx="0">
                  <c:v>Jovenes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'55 - 60'!$K$163:$S$164</c:f>
              <c:multiLvlStrCache>
                <c:ptCount val="9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</c:lvl>
                <c:lvl>
                  <c:pt idx="0">
                    <c:v>2026</c:v>
                  </c:pt>
                  <c:pt idx="1">
                    <c:v>2026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2027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2028</c:v>
                  </c:pt>
                  <c:pt idx="8">
                    <c:v>2028</c:v>
                  </c:pt>
                </c:lvl>
              </c:multiLvlStrCache>
            </c:multiLvlStrRef>
          </c:cat>
          <c:val>
            <c:numRef>
              <c:f>'55 - 60'!$K$165:$S$165</c:f>
              <c:numCache>
                <c:formatCode>#,##0</c:formatCode>
                <c:ptCount val="9"/>
                <c:pt idx="0">
                  <c:v>1802305</c:v>
                </c:pt>
                <c:pt idx="1">
                  <c:v>322929</c:v>
                </c:pt>
                <c:pt idx="2">
                  <c:v>321068</c:v>
                </c:pt>
                <c:pt idx="3">
                  <c:v>2003964</c:v>
                </c:pt>
                <c:pt idx="4">
                  <c:v>420648</c:v>
                </c:pt>
                <c:pt idx="5">
                  <c:v>380281</c:v>
                </c:pt>
                <c:pt idx="6">
                  <c:v>1974418</c:v>
                </c:pt>
                <c:pt idx="7">
                  <c:v>425962</c:v>
                </c:pt>
                <c:pt idx="8">
                  <c:v>369732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5-4F2C-91F3-234A3FA2F684}"/>
            </c:ext>
          </c:extLst>
        </c:ser>
        <c:ser>
          <c:idx val="1"/>
          <c:order val="1"/>
          <c:tx>
            <c:strRef>
              <c:f>'55 - 60'!$A$166</c:f>
              <c:strCache>
                <c:ptCount val="1"/>
                <c:pt idx="0">
                  <c:v>Adultos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'55 - 60'!$K$163:$S$164</c:f>
              <c:multiLvlStrCache>
                <c:ptCount val="9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</c:lvl>
                <c:lvl>
                  <c:pt idx="0">
                    <c:v>2026</c:v>
                  </c:pt>
                  <c:pt idx="1">
                    <c:v>2026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2027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2028</c:v>
                  </c:pt>
                  <c:pt idx="8">
                    <c:v>2028</c:v>
                  </c:pt>
                </c:lvl>
              </c:multiLvlStrCache>
            </c:multiLvlStrRef>
          </c:cat>
          <c:val>
            <c:numRef>
              <c:f>'55 - 60'!$K$166:$S$166</c:f>
              <c:numCache>
                <c:formatCode>#,##0</c:formatCode>
                <c:ptCount val="9"/>
                <c:pt idx="0">
                  <c:v>2824249</c:v>
                </c:pt>
                <c:pt idx="1">
                  <c:v>924077</c:v>
                </c:pt>
                <c:pt idx="2">
                  <c:v>820023</c:v>
                </c:pt>
                <c:pt idx="3">
                  <c:v>3122940</c:v>
                </c:pt>
                <c:pt idx="4">
                  <c:v>1255435</c:v>
                </c:pt>
                <c:pt idx="5">
                  <c:v>1043909</c:v>
                </c:pt>
                <c:pt idx="6">
                  <c:v>3297595</c:v>
                </c:pt>
                <c:pt idx="7">
                  <c:v>1214024</c:v>
                </c:pt>
                <c:pt idx="8">
                  <c:v>1025248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5-4F2C-91F3-234A3FA2F684}"/>
            </c:ext>
          </c:extLst>
        </c:ser>
        <c:ser>
          <c:idx val="2"/>
          <c:order val="2"/>
          <c:tx>
            <c:strRef>
              <c:f>'55 - 60'!$A$167</c:f>
              <c:strCache>
                <c:ptCount val="1"/>
                <c:pt idx="0">
                  <c:v>Deportistas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'55 - 60'!$K$163:$S$164</c:f>
              <c:multiLvlStrCache>
                <c:ptCount val="9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</c:lvl>
                <c:lvl>
                  <c:pt idx="0">
                    <c:v>2026</c:v>
                  </c:pt>
                  <c:pt idx="1">
                    <c:v>2026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2027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2028</c:v>
                  </c:pt>
                  <c:pt idx="8">
                    <c:v>2028</c:v>
                  </c:pt>
                </c:lvl>
              </c:multiLvlStrCache>
            </c:multiLvlStrRef>
          </c:cat>
          <c:val>
            <c:numRef>
              <c:f>'55 - 60'!$K$167:$S$167</c:f>
              <c:numCache>
                <c:formatCode>#,##0</c:formatCode>
                <c:ptCount val="9"/>
                <c:pt idx="0">
                  <c:v>781817</c:v>
                </c:pt>
                <c:pt idx="1">
                  <c:v>658134</c:v>
                </c:pt>
                <c:pt idx="2">
                  <c:v>231672</c:v>
                </c:pt>
                <c:pt idx="3">
                  <c:v>903051</c:v>
                </c:pt>
                <c:pt idx="4">
                  <c:v>717187</c:v>
                </c:pt>
                <c:pt idx="5">
                  <c:v>299667</c:v>
                </c:pt>
                <c:pt idx="6">
                  <c:v>1111693</c:v>
                </c:pt>
                <c:pt idx="7">
                  <c:v>792016</c:v>
                </c:pt>
                <c:pt idx="8">
                  <c:v>326946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5-4F2C-91F3-234A3FA2F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596240"/>
        <c:axId val="661584592"/>
      </c:barChart>
      <c:catAx>
        <c:axId val="66159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84592"/>
        <c:crosses val="autoZero"/>
        <c:auto val="1"/>
        <c:lblAlgn val="ctr"/>
        <c:lblOffset val="100"/>
        <c:noMultiLvlLbl val="0"/>
      </c:catAx>
      <c:valAx>
        <c:axId val="6615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96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Unidades Vendidas por Segmento - Drink2Go    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'55 - 60'!$A$168</c:f>
              <c:strCache>
                <c:ptCount val="1"/>
                <c:pt idx="0">
                  <c:v>Total segmentos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'55 - 60'!$B$163:$S$164</c:f>
              <c:multiLvlStrCache>
                <c:ptCount val="18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  <c:pt idx="6">
                    <c:v>Refrescos</c:v>
                  </c:pt>
                  <c:pt idx="7">
                    <c:v>Isotonicas</c:v>
                  </c:pt>
                  <c:pt idx="8">
                    <c:v>Zumos</c:v>
                  </c:pt>
                  <c:pt idx="9">
                    <c:v>Refrescos</c:v>
                  </c:pt>
                  <c:pt idx="10">
                    <c:v>Isotonicas</c:v>
                  </c:pt>
                  <c:pt idx="11">
                    <c:v>Zumos</c:v>
                  </c:pt>
                  <c:pt idx="12">
                    <c:v>Refrescos</c:v>
                  </c:pt>
                  <c:pt idx="13">
                    <c:v>Isotonicas</c:v>
                  </c:pt>
                  <c:pt idx="14">
                    <c:v>Zumos</c:v>
                  </c:pt>
                  <c:pt idx="15">
                    <c:v>Refrescos</c:v>
                  </c:pt>
                  <c:pt idx="16">
                    <c:v>Isotonicas</c:v>
                  </c:pt>
                  <c:pt idx="17">
                    <c:v>Zumos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  <c:pt idx="12">
                    <c:v>2027</c:v>
                  </c:pt>
                  <c:pt idx="13">
                    <c:v>2027</c:v>
                  </c:pt>
                  <c:pt idx="14">
                    <c:v>2027</c:v>
                  </c:pt>
                  <c:pt idx="15">
                    <c:v>2028</c:v>
                  </c:pt>
                  <c:pt idx="16">
                    <c:v>2028</c:v>
                  </c:pt>
                  <c:pt idx="17">
                    <c:v>2028</c:v>
                  </c:pt>
                </c:lvl>
              </c:multiLvlStrCache>
            </c:multiLvlStrRef>
          </c:cat>
          <c:val>
            <c:numRef>
              <c:f>'55 - 60'!$B$168:$S$168</c:f>
              <c:numCache>
                <c:formatCode>#,##0</c:formatCode>
                <c:ptCount val="18"/>
                <c:pt idx="0">
                  <c:v>4261589</c:v>
                </c:pt>
                <c:pt idx="1">
                  <c:v>1402994</c:v>
                </c:pt>
                <c:pt idx="2">
                  <c:v>976565</c:v>
                </c:pt>
                <c:pt idx="3">
                  <c:v>4291418</c:v>
                </c:pt>
                <c:pt idx="4">
                  <c:v>1434277</c:v>
                </c:pt>
                <c:pt idx="5">
                  <c:v>1114821</c:v>
                </c:pt>
                <c:pt idx="6">
                  <c:v>5035848</c:v>
                </c:pt>
                <c:pt idx="7">
                  <c:v>1814240</c:v>
                </c:pt>
                <c:pt idx="8">
                  <c:v>1228578</c:v>
                </c:pt>
                <c:pt idx="9">
                  <c:v>5408371</c:v>
                </c:pt>
                <c:pt idx="10">
                  <c:v>1905140</c:v>
                </c:pt>
                <c:pt idx="11">
                  <c:v>1372763</c:v>
                </c:pt>
                <c:pt idx="12">
                  <c:v>6029955</c:v>
                </c:pt>
                <c:pt idx="13">
                  <c:v>2393270</c:v>
                </c:pt>
                <c:pt idx="14">
                  <c:v>1723857</c:v>
                </c:pt>
                <c:pt idx="15">
                  <c:v>6383706</c:v>
                </c:pt>
                <c:pt idx="16">
                  <c:v>2432002</c:v>
                </c:pt>
                <c:pt idx="17">
                  <c:v>1721926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4-4927-8EF6-FA1F3F1068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162032"/>
        <c:axId val="156165360"/>
      </c:barChart>
      <c:catAx>
        <c:axId val="15616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65360"/>
        <c:crosses val="autoZero"/>
        <c:auto val="1"/>
        <c:lblAlgn val="ctr"/>
        <c:lblOffset val="100"/>
        <c:noMultiLvlLbl val="0"/>
      </c:catAx>
      <c:valAx>
        <c:axId val="15616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6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por compania y mercado</a:t>
            </a:r>
            <a:r>
              <a:rPr lang="es-BO" baseline="0"/>
              <a:t> </a:t>
            </a:r>
            <a:r>
              <a:rPr lang="es-BO"/>
              <a:t>Drink2Go 2023</a:t>
            </a:r>
            <a:r>
              <a:rPr lang="es-BO" baseline="0"/>
              <a:t> </a:t>
            </a:r>
            <a:r>
              <a:rPr lang="es-BO"/>
              <a:t>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'61 - 66'!$A$4:$A$10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'61 - 66'!$B$4:$B$10</c:f>
              <c:numCache>
                <c:formatCode>#,##0</c:formatCode>
                <c:ptCount val="7"/>
                <c:pt idx="0">
                  <c:v>3976134</c:v>
                </c:pt>
                <c:pt idx="1">
                  <c:v>828448</c:v>
                </c:pt>
                <c:pt idx="2">
                  <c:v>3171451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C-4019-AC08-E217C038C7C8}"/>
            </c:ext>
          </c:extLst>
        </c:ser>
        <c:ser>
          <c:idx val="1"/>
          <c:order val="1"/>
          <c:tx>
            <c:strRef>
              <c:f>'61 - 66'!$D$3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'61 - 66'!$A$4:$A$10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'61 - 66'!$D$4:$D$10</c:f>
              <c:numCache>
                <c:formatCode>#,##0</c:formatCode>
                <c:ptCount val="7"/>
                <c:pt idx="0">
                  <c:v>4001174</c:v>
                </c:pt>
                <c:pt idx="1">
                  <c:v>822375</c:v>
                </c:pt>
                <c:pt idx="2">
                  <c:v>2941689</c:v>
                </c:pt>
                <c:pt idx="3">
                  <c:v>3022663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C-4019-AC08-E217C038C7C8}"/>
            </c:ext>
          </c:extLst>
        </c:ser>
        <c:ser>
          <c:idx val="2"/>
          <c:order val="2"/>
          <c:tx>
            <c:strRef>
              <c:f>'61 - 66'!$F$3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'61 - 66'!$A$4:$A$10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'61 - 66'!$F$4:$F$10</c:f>
              <c:numCache>
                <c:formatCode>#,##0</c:formatCode>
                <c:ptCount val="7"/>
                <c:pt idx="0">
                  <c:v>4566013</c:v>
                </c:pt>
                <c:pt idx="1">
                  <c:v>741480</c:v>
                </c:pt>
                <c:pt idx="2">
                  <c:v>3058114</c:v>
                </c:pt>
                <c:pt idx="3">
                  <c:v>5621306</c:v>
                </c:pt>
                <c:pt idx="4">
                  <c:v>0</c:v>
                </c:pt>
                <c:pt idx="5">
                  <c:v>0</c:v>
                </c:pt>
                <c:pt idx="6">
                  <c:v>2620717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C-4019-AC08-E217C038C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97808"/>
        <c:axId val="156202384"/>
      </c:barChart>
      <c:catAx>
        <c:axId val="15619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202384"/>
        <c:crosses val="autoZero"/>
        <c:auto val="1"/>
        <c:lblAlgn val="ctr"/>
        <c:lblOffset val="100"/>
        <c:noMultiLvlLbl val="0"/>
      </c:catAx>
      <c:valAx>
        <c:axId val="1562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1978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por compania y mercado</a:t>
            </a:r>
            <a:r>
              <a:rPr lang="es-BO" baseline="0"/>
              <a:t> </a:t>
            </a:r>
            <a:r>
              <a:rPr lang="es-BO"/>
              <a:t>Drink2Go 2026 - 2028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'61 - 66'!$H$3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'61 - 66'!$A$4:$A$10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'61 - 66'!$H$4:$H$10</c:f>
              <c:numCache>
                <c:formatCode>#,##0</c:formatCode>
                <c:ptCount val="7"/>
                <c:pt idx="0">
                  <c:v>3960301</c:v>
                </c:pt>
                <c:pt idx="1">
                  <c:v>664000</c:v>
                </c:pt>
                <c:pt idx="2">
                  <c:v>2562803</c:v>
                </c:pt>
                <c:pt idx="3">
                  <c:v>7014855</c:v>
                </c:pt>
                <c:pt idx="4">
                  <c:v>0</c:v>
                </c:pt>
                <c:pt idx="5">
                  <c:v>1525033</c:v>
                </c:pt>
                <c:pt idx="6">
                  <c:v>4231028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2EA-88D2-0ABFB1137E0E}"/>
            </c:ext>
          </c:extLst>
        </c:ser>
        <c:ser>
          <c:idx val="1"/>
          <c:order val="1"/>
          <c:tx>
            <c:strRef>
              <c:f>'61 - 66'!$J$3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'61 - 66'!$A$4:$A$10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'61 - 66'!$J$4:$J$10</c:f>
              <c:numCache>
                <c:formatCode>#,##0</c:formatCode>
                <c:ptCount val="7"/>
                <c:pt idx="0">
                  <c:v>3510081</c:v>
                </c:pt>
                <c:pt idx="1">
                  <c:v>648107</c:v>
                </c:pt>
                <c:pt idx="2">
                  <c:v>2205889</c:v>
                </c:pt>
                <c:pt idx="3">
                  <c:v>6279889</c:v>
                </c:pt>
                <c:pt idx="4">
                  <c:v>688910</c:v>
                </c:pt>
                <c:pt idx="5">
                  <c:v>2208177</c:v>
                </c:pt>
                <c:pt idx="6">
                  <c:v>4288066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E-42EA-88D2-0ABFB1137E0E}"/>
            </c:ext>
          </c:extLst>
        </c:ser>
        <c:ser>
          <c:idx val="2"/>
          <c:order val="2"/>
          <c:tx>
            <c:strRef>
              <c:f>'61 - 66'!$L$3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'61 - 66'!$A$4:$A$10</c:f>
              <c:strCache>
                <c:ptCount val="7"/>
                <c:pt idx="0">
                  <c:v>Espana                   </c:v>
                </c:pt>
                <c:pt idx="1">
                  <c:v>Portugal                 </c:v>
                </c:pt>
                <c:pt idx="2">
                  <c:v>Francia                  </c:v>
                </c:pt>
                <c:pt idx="3">
                  <c:v>Italia                   </c:v>
                </c:pt>
                <c:pt idx="4">
                  <c:v>Centro Europa            </c:v>
                </c:pt>
                <c:pt idx="5">
                  <c:v>Polonia                  </c:v>
                </c:pt>
                <c:pt idx="6">
                  <c:v>Mexico                   </c:v>
                </c:pt>
              </c:strCache>
            </c:strRef>
          </c:cat>
          <c:val>
            <c:numRef>
              <c:f>'61 - 66'!$L$4:$L$10</c:f>
              <c:numCache>
                <c:formatCode>#,##0</c:formatCode>
                <c:ptCount val="7"/>
                <c:pt idx="0">
                  <c:v>3440198</c:v>
                </c:pt>
                <c:pt idx="1">
                  <c:v>791995</c:v>
                </c:pt>
                <c:pt idx="2">
                  <c:v>2524646</c:v>
                </c:pt>
                <c:pt idx="3">
                  <c:v>5914418</c:v>
                </c:pt>
                <c:pt idx="4">
                  <c:v>1167762</c:v>
                </c:pt>
                <c:pt idx="5">
                  <c:v>3065957</c:v>
                </c:pt>
                <c:pt idx="6">
                  <c:v>4613015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E-42EA-88D2-0ABFB113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583344"/>
        <c:axId val="661589168"/>
      </c:barChart>
      <c:catAx>
        <c:axId val="6615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89168"/>
        <c:crosses val="autoZero"/>
        <c:auto val="1"/>
        <c:lblAlgn val="ctr"/>
        <c:lblOffset val="100"/>
        <c:noMultiLvlLbl val="0"/>
      </c:catAx>
      <c:valAx>
        <c:axId val="6615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61583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'61 - 66'!$A$11</c:f>
              <c:strCache>
                <c:ptCount val="1"/>
                <c:pt idx="0">
                  <c:v>Total ingresos compania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('61 - 66'!$B$3,'61 - 66'!$D$3,'61 - 66'!$F$3,'61 - 66'!$H$3,'61 - 66'!$J$3,'61 - 66'!$L$3)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('61 - 66'!$B$11,'61 - 66'!$D$11,'61 - 66'!$F$11,'61 - 66'!$H$11,'61 - 66'!$J$11,'61 - 66'!$L$11)</c:f>
              <c:numCache>
                <c:formatCode>#,##0</c:formatCode>
                <c:ptCount val="6"/>
                <c:pt idx="0">
                  <c:v>7976033</c:v>
                </c:pt>
                <c:pt idx="1">
                  <c:v>10787901</c:v>
                </c:pt>
                <c:pt idx="2">
                  <c:v>16607629</c:v>
                </c:pt>
                <c:pt idx="3">
                  <c:v>19958018</c:v>
                </c:pt>
                <c:pt idx="4">
                  <c:v>19829118</c:v>
                </c:pt>
                <c:pt idx="5">
                  <c:v>21517990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8-40D8-829D-762D3782F9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527312"/>
        <c:axId val="1235515248"/>
      </c:barChart>
      <c:catAx>
        <c:axId val="12355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15248"/>
        <c:crosses val="autoZero"/>
        <c:auto val="1"/>
        <c:lblAlgn val="ctr"/>
        <c:lblOffset val="100"/>
        <c:noMultiLvlLbl val="0"/>
      </c:catAx>
      <c:valAx>
        <c:axId val="12355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por mercado y canal -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'61 - 66'!$B$52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'61 - 66'!$A$53:$A$59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'61 - 66'!$B$53:$B$59</c:f>
              <c:numCache>
                <c:formatCode>#,##0</c:formatCode>
                <c:ptCount val="7"/>
                <c:pt idx="0">
                  <c:v>1620962</c:v>
                </c:pt>
                <c:pt idx="1">
                  <c:v>301781</c:v>
                </c:pt>
                <c:pt idx="2">
                  <c:v>962006</c:v>
                </c:pt>
                <c:pt idx="3">
                  <c:v>2209550</c:v>
                </c:pt>
                <c:pt idx="4">
                  <c:v>379978</c:v>
                </c:pt>
                <c:pt idx="5">
                  <c:v>887373</c:v>
                </c:pt>
                <c:pt idx="6">
                  <c:v>1699868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F-4448-9F92-10013E6AF825}"/>
            </c:ext>
          </c:extLst>
        </c:ser>
        <c:ser>
          <c:idx val="1"/>
          <c:order val="1"/>
          <c:tx>
            <c:strRef>
              <c:f>'61 - 66'!$C$52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'61 - 66'!$A$53:$A$59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'61 - 66'!$C$53:$C$59</c:f>
              <c:numCache>
                <c:formatCode>#,##0</c:formatCode>
                <c:ptCount val="7"/>
                <c:pt idx="0">
                  <c:v>1278035</c:v>
                </c:pt>
                <c:pt idx="1">
                  <c:v>380885</c:v>
                </c:pt>
                <c:pt idx="2">
                  <c:v>1094754</c:v>
                </c:pt>
                <c:pt idx="3">
                  <c:v>2948325</c:v>
                </c:pt>
                <c:pt idx="4">
                  <c:v>612538</c:v>
                </c:pt>
                <c:pt idx="5">
                  <c:v>1841313</c:v>
                </c:pt>
                <c:pt idx="6">
                  <c:v>2138330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F-4448-9F92-10013E6AF825}"/>
            </c:ext>
          </c:extLst>
        </c:ser>
        <c:ser>
          <c:idx val="2"/>
          <c:order val="2"/>
          <c:tx>
            <c:strRef>
              <c:f>'61 - 66'!$D$52</c:f>
              <c:strCache>
                <c:ptCount val="1"/>
                <c:pt idx="0">
                  <c:v>Hosteleria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'61 - 66'!$A$53:$A$59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'61 - 66'!$D$53:$D$59</c:f>
              <c:numCache>
                <c:formatCode>#,##0</c:formatCode>
                <c:ptCount val="7"/>
                <c:pt idx="0">
                  <c:v>541201</c:v>
                </c:pt>
                <c:pt idx="1">
                  <c:v>109329</c:v>
                </c:pt>
                <c:pt idx="2">
                  <c:v>467887</c:v>
                </c:pt>
                <c:pt idx="3">
                  <c:v>756544</c:v>
                </c:pt>
                <c:pt idx="4">
                  <c:v>175246</c:v>
                </c:pt>
                <c:pt idx="5">
                  <c:v>337271</c:v>
                </c:pt>
                <c:pt idx="6">
                  <c:v>774817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F-4448-9F92-10013E6AF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511920"/>
        <c:axId val="1235507760"/>
      </c:barChart>
      <c:catAx>
        <c:axId val="123551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07760"/>
        <c:crosses val="autoZero"/>
        <c:auto val="1"/>
        <c:lblAlgn val="ctr"/>
        <c:lblOffset val="100"/>
        <c:noMultiLvlLbl val="0"/>
      </c:catAx>
      <c:valAx>
        <c:axId val="123550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11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ingresos  por mercado y canal</a:t>
            </a:r>
            <a:r>
              <a:rPr lang="en-US" baseline="0"/>
              <a:t> Drink2Go</a:t>
            </a:r>
            <a:r>
              <a:rPr lang="en-US"/>
              <a:t>    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'61 - 66'!$A$60</c:f>
              <c:strCache>
                <c:ptCount val="1"/>
                <c:pt idx="0">
                  <c:v>Total ingresos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'61 - 66'!$B$52:$D$52</c:f>
              <c:strCache>
                <c:ptCount val="3"/>
                <c:pt idx="0">
                  <c:v>Tienda Tradicional</c:v>
                </c:pt>
                <c:pt idx="1">
                  <c:v>Gran Superficie</c:v>
                </c:pt>
                <c:pt idx="2">
                  <c:v>Hosteleria</c:v>
                </c:pt>
              </c:strCache>
            </c:strRef>
          </c:cat>
          <c:val>
            <c:numRef>
              <c:f>'61 - 66'!$B$60:$D$60</c:f>
              <c:numCache>
                <c:formatCode>#,##0</c:formatCode>
                <c:ptCount val="3"/>
                <c:pt idx="0">
                  <c:v>8061518</c:v>
                </c:pt>
                <c:pt idx="1">
                  <c:v>10294179</c:v>
                </c:pt>
                <c:pt idx="2">
                  <c:v>3162294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B-4B51-B3A6-B0009AC639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510672"/>
        <c:axId val="1235517328"/>
      </c:barChart>
      <c:catAx>
        <c:axId val="12355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17328"/>
        <c:crosses val="autoZero"/>
        <c:auto val="1"/>
        <c:lblAlgn val="ctr"/>
        <c:lblOffset val="100"/>
        <c:noMultiLvlLbl val="0"/>
      </c:catAx>
      <c:valAx>
        <c:axId val="12355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mercado y producto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'61 - 66'!$B$34</c:f>
              <c:strCache>
                <c:ptCount val="1"/>
                <c:pt idx="0">
                  <c:v>Refrescos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'61 - 66'!$A$35:$A$41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'61 - 66'!$B$35:$B$41</c:f>
              <c:numCache>
                <c:formatCode>#,##0</c:formatCode>
                <c:ptCount val="7"/>
                <c:pt idx="0">
                  <c:v>1947966</c:v>
                </c:pt>
                <c:pt idx="1">
                  <c:v>501603</c:v>
                </c:pt>
                <c:pt idx="2">
                  <c:v>1444671</c:v>
                </c:pt>
                <c:pt idx="3">
                  <c:v>3436237</c:v>
                </c:pt>
                <c:pt idx="4">
                  <c:v>862566</c:v>
                </c:pt>
                <c:pt idx="5">
                  <c:v>1245671</c:v>
                </c:pt>
                <c:pt idx="6">
                  <c:v>2963644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3-4716-8C14-61E83EB5B221}"/>
            </c:ext>
          </c:extLst>
        </c:ser>
        <c:ser>
          <c:idx val="1"/>
          <c:order val="1"/>
          <c:tx>
            <c:strRef>
              <c:f>'61 - 66'!$C$34</c:f>
              <c:strCache>
                <c:ptCount val="1"/>
                <c:pt idx="0">
                  <c:v>Isotonicas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'61 - 66'!$A$35:$A$41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'61 - 66'!$C$35:$C$41</c:f>
              <c:numCache>
                <c:formatCode>#,##0</c:formatCode>
                <c:ptCount val="7"/>
                <c:pt idx="0">
                  <c:v>757150</c:v>
                </c:pt>
                <c:pt idx="1">
                  <c:v>80291</c:v>
                </c:pt>
                <c:pt idx="2">
                  <c:v>665742</c:v>
                </c:pt>
                <c:pt idx="3">
                  <c:v>1410052</c:v>
                </c:pt>
                <c:pt idx="4">
                  <c:v>228259</c:v>
                </c:pt>
                <c:pt idx="5">
                  <c:v>1072192</c:v>
                </c:pt>
                <c:pt idx="6">
                  <c:v>962976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3-4716-8C14-61E83EB5B221}"/>
            </c:ext>
          </c:extLst>
        </c:ser>
        <c:ser>
          <c:idx val="2"/>
          <c:order val="2"/>
          <c:tx>
            <c:strRef>
              <c:f>'61 - 66'!$D$34</c:f>
              <c:strCache>
                <c:ptCount val="1"/>
                <c:pt idx="0">
                  <c:v>Zumos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'61 - 66'!$A$35:$A$41</c:f>
              <c:strCache>
                <c:ptCount val="7"/>
                <c:pt idx="0">
                  <c:v>Espana         </c:v>
                </c:pt>
                <c:pt idx="1">
                  <c:v>Portugal       </c:v>
                </c:pt>
                <c:pt idx="2">
                  <c:v>Francia        </c:v>
                </c:pt>
                <c:pt idx="3">
                  <c:v>Italia         </c:v>
                </c:pt>
                <c:pt idx="4">
                  <c:v>Centro Europa  </c:v>
                </c:pt>
                <c:pt idx="5">
                  <c:v>Polonia        </c:v>
                </c:pt>
                <c:pt idx="6">
                  <c:v>Mexico         </c:v>
                </c:pt>
              </c:strCache>
            </c:strRef>
          </c:cat>
          <c:val>
            <c:numRef>
              <c:f>'61 - 66'!$D$35:$D$41</c:f>
              <c:numCache>
                <c:formatCode>#,##0</c:formatCode>
                <c:ptCount val="7"/>
                <c:pt idx="0">
                  <c:v>735082</c:v>
                </c:pt>
                <c:pt idx="1">
                  <c:v>210101</c:v>
                </c:pt>
                <c:pt idx="2">
                  <c:v>414233</c:v>
                </c:pt>
                <c:pt idx="3">
                  <c:v>1068130</c:v>
                </c:pt>
                <c:pt idx="4">
                  <c:v>76937</c:v>
                </c:pt>
                <c:pt idx="5">
                  <c:v>748094</c:v>
                </c:pt>
                <c:pt idx="6">
                  <c:v>686394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3-4716-8C14-61E83EB5B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16528"/>
        <c:axId val="156207792"/>
      </c:barChart>
      <c:catAx>
        <c:axId val="15621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207792"/>
        <c:crosses val="autoZero"/>
        <c:auto val="1"/>
        <c:lblAlgn val="ctr"/>
        <c:lblOffset val="100"/>
        <c:noMultiLvlLbl val="0"/>
      </c:catAx>
      <c:valAx>
        <c:axId val="1562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6216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ingresos por mercado y canal</a:t>
            </a:r>
            <a:r>
              <a:rPr lang="en-US" baseline="0"/>
              <a:t> Drink2Go</a:t>
            </a:r>
            <a:r>
              <a:rPr lang="en-US"/>
              <a:t>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'61 - 66'!$A$42</c:f>
              <c:strCache>
                <c:ptCount val="1"/>
                <c:pt idx="0">
                  <c:v>Total ingresos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'61 - 66'!$B$34:$D$34</c:f>
              <c:strCache>
                <c:ptCount val="3"/>
                <c:pt idx="0">
                  <c:v>Refrescos</c:v>
                </c:pt>
                <c:pt idx="1">
                  <c:v>Isotonicas</c:v>
                </c:pt>
                <c:pt idx="2">
                  <c:v>Zumos</c:v>
                </c:pt>
              </c:strCache>
            </c:strRef>
          </c:cat>
          <c:val>
            <c:numRef>
              <c:f>'61 - 66'!$B$42:$D$42</c:f>
              <c:numCache>
                <c:formatCode>#,##0</c:formatCode>
                <c:ptCount val="3"/>
                <c:pt idx="0">
                  <c:v>12402359</c:v>
                </c:pt>
                <c:pt idx="1">
                  <c:v>5176663</c:v>
                </c:pt>
                <c:pt idx="2">
                  <c:v>3938970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3-4FF4-94F0-358AB31CFB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9307120"/>
        <c:axId val="899300048"/>
      </c:barChart>
      <c:catAx>
        <c:axId val="8993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00048"/>
        <c:crosses val="autoZero"/>
        <c:auto val="1"/>
        <c:lblAlgn val="ctr"/>
        <c:lblOffset val="100"/>
        <c:noMultiLvlLbl val="0"/>
      </c:catAx>
      <c:valAx>
        <c:axId val="8993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30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por producto</a:t>
            </a:r>
            <a:r>
              <a:rPr lang="es-BO" baseline="0"/>
              <a:t>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'61 - 66'!$A$74</c:f>
              <c:strCache>
                <c:ptCount val="1"/>
                <c:pt idx="0">
                  <c:v>Refrescos   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'61 - 66'!$B$73:$G$73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'61 - 66'!$B$74:$G$74</c:f>
              <c:numCache>
                <c:formatCode>#,##0</c:formatCode>
                <c:ptCount val="6"/>
                <c:pt idx="0">
                  <c:v>4150048</c:v>
                </c:pt>
                <c:pt idx="1">
                  <c:v>5448064</c:v>
                </c:pt>
                <c:pt idx="2">
                  <c:v>8678562</c:v>
                </c:pt>
                <c:pt idx="3">
                  <c:v>10664366</c:v>
                </c:pt>
                <c:pt idx="4">
                  <c:v>10519803</c:v>
                </c:pt>
                <c:pt idx="5">
                  <c:v>12402359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4-4A2D-92D5-AA8CF4E8835C}"/>
            </c:ext>
          </c:extLst>
        </c:ser>
        <c:ser>
          <c:idx val="1"/>
          <c:order val="1"/>
          <c:tx>
            <c:strRef>
              <c:f>'61 - 66'!$A$75</c:f>
              <c:strCache>
                <c:ptCount val="1"/>
                <c:pt idx="0">
                  <c:v>Isotonicas      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'61 - 66'!$B$73:$G$73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'61 - 66'!$B$75:$G$75</c:f>
              <c:numCache>
                <c:formatCode>#,##0</c:formatCode>
                <c:ptCount val="6"/>
                <c:pt idx="0">
                  <c:v>2055950</c:v>
                </c:pt>
                <c:pt idx="1">
                  <c:v>2688542</c:v>
                </c:pt>
                <c:pt idx="2">
                  <c:v>4414969</c:v>
                </c:pt>
                <c:pt idx="3">
                  <c:v>4891159</c:v>
                </c:pt>
                <c:pt idx="4">
                  <c:v>5061799</c:v>
                </c:pt>
                <c:pt idx="5">
                  <c:v>5176663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4-4A2D-92D5-AA8CF4E8835C}"/>
            </c:ext>
          </c:extLst>
        </c:ser>
        <c:ser>
          <c:idx val="2"/>
          <c:order val="2"/>
          <c:tx>
            <c:strRef>
              <c:f>'61 - 66'!$A$76</c:f>
              <c:strCache>
                <c:ptCount val="1"/>
                <c:pt idx="0">
                  <c:v>Zumos          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'61 - 66'!$B$73:$G$73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'61 - 66'!$B$76:$G$76</c:f>
              <c:numCache>
                <c:formatCode>#,##0</c:formatCode>
                <c:ptCount val="6"/>
                <c:pt idx="0">
                  <c:v>1770035</c:v>
                </c:pt>
                <c:pt idx="1">
                  <c:v>2651296</c:v>
                </c:pt>
                <c:pt idx="2">
                  <c:v>3514098</c:v>
                </c:pt>
                <c:pt idx="3">
                  <c:v>4402493</c:v>
                </c:pt>
                <c:pt idx="4">
                  <c:v>4247517</c:v>
                </c:pt>
                <c:pt idx="5">
                  <c:v>3938970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4-4A2D-92D5-AA8CF4E8835C}"/>
            </c:ext>
          </c:extLst>
        </c:ser>
        <c:ser>
          <c:idx val="3"/>
          <c:order val="3"/>
          <c:tx>
            <c:strRef>
              <c:f>'61 - 66'!$A$77</c:f>
              <c:strCache>
                <c:ptCount val="1"/>
                <c:pt idx="0">
                  <c:v>Total productos         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'61 - 66'!$B$73:$G$73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'61 - 66'!$B$77:$G$77</c:f>
              <c:numCache>
                <c:formatCode>#,##0</c:formatCode>
                <c:ptCount val="6"/>
                <c:pt idx="0">
                  <c:v>7976033</c:v>
                </c:pt>
                <c:pt idx="1">
                  <c:v>10787901</c:v>
                </c:pt>
                <c:pt idx="2">
                  <c:v>16607629</c:v>
                </c:pt>
                <c:pt idx="3">
                  <c:v>19958018</c:v>
                </c:pt>
                <c:pt idx="4">
                  <c:v>19829118</c:v>
                </c:pt>
                <c:pt idx="5">
                  <c:v>21517990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4-4A2D-92D5-AA8CF4E88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731856"/>
        <c:axId val="2086733936"/>
      </c:barChart>
      <c:catAx>
        <c:axId val="20867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33936"/>
        <c:crosses val="autoZero"/>
        <c:auto val="1"/>
        <c:lblAlgn val="ctr"/>
        <c:lblOffset val="100"/>
        <c:noMultiLvlLbl val="0"/>
      </c:catAx>
      <c:valAx>
        <c:axId val="20867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31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Ingresos por compania</a:t>
            </a:r>
            <a:r>
              <a:rPr lang="es-BO" baseline="0"/>
              <a:t> - </a:t>
            </a:r>
            <a:r>
              <a:rPr lang="es-BO"/>
              <a:t>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'61 - 66'!$B$93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'61 - 66'!$A$94:$A$97</c:f>
              <c:strCache>
                <c:ptCount val="4"/>
                <c:pt idx="0">
                  <c:v>Refrescos   </c:v>
                </c:pt>
                <c:pt idx="1">
                  <c:v>Isotonicas  </c:v>
                </c:pt>
                <c:pt idx="2">
                  <c:v>Zumos       </c:v>
                </c:pt>
                <c:pt idx="3">
                  <c:v>Total ingresos           </c:v>
                </c:pt>
              </c:strCache>
            </c:strRef>
          </c:cat>
          <c:val>
            <c:numRef>
              <c:f>'61 - 66'!$B$94:$B$97</c:f>
              <c:numCache>
                <c:formatCode>#,##0</c:formatCode>
                <c:ptCount val="4"/>
                <c:pt idx="0">
                  <c:v>4848152</c:v>
                </c:pt>
                <c:pt idx="1">
                  <c:v>1736892</c:v>
                </c:pt>
                <c:pt idx="2">
                  <c:v>1476474</c:v>
                </c:pt>
                <c:pt idx="3">
                  <c:v>8061518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7-4921-89EA-7FCC6D63253F}"/>
            </c:ext>
          </c:extLst>
        </c:ser>
        <c:ser>
          <c:idx val="1"/>
          <c:order val="1"/>
          <c:tx>
            <c:strRef>
              <c:f>'61 - 66'!$C$93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'61 - 66'!$A$94:$A$97</c:f>
              <c:strCache>
                <c:ptCount val="4"/>
                <c:pt idx="0">
                  <c:v>Refrescos   </c:v>
                </c:pt>
                <c:pt idx="1">
                  <c:v>Isotonicas  </c:v>
                </c:pt>
                <c:pt idx="2">
                  <c:v>Zumos       </c:v>
                </c:pt>
                <c:pt idx="3">
                  <c:v>Total ingresos           </c:v>
                </c:pt>
              </c:strCache>
            </c:strRef>
          </c:cat>
          <c:val>
            <c:numRef>
              <c:f>'61 - 66'!$C$94:$C$97</c:f>
              <c:numCache>
                <c:formatCode>#,##0</c:formatCode>
                <c:ptCount val="4"/>
                <c:pt idx="0">
                  <c:v>5797457</c:v>
                </c:pt>
                <c:pt idx="1">
                  <c:v>2583667</c:v>
                </c:pt>
                <c:pt idx="2">
                  <c:v>1913055</c:v>
                </c:pt>
                <c:pt idx="3">
                  <c:v>10294179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7-4921-89EA-7FCC6D63253F}"/>
            </c:ext>
          </c:extLst>
        </c:ser>
        <c:ser>
          <c:idx val="2"/>
          <c:order val="2"/>
          <c:tx>
            <c:strRef>
              <c:f>'61 - 66'!$D$93</c:f>
              <c:strCache>
                <c:ptCount val="1"/>
                <c:pt idx="0">
                  <c:v>Hosteleria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'61 - 66'!$A$94:$A$97</c:f>
              <c:strCache>
                <c:ptCount val="4"/>
                <c:pt idx="0">
                  <c:v>Refrescos   </c:v>
                </c:pt>
                <c:pt idx="1">
                  <c:v>Isotonicas  </c:v>
                </c:pt>
                <c:pt idx="2">
                  <c:v>Zumos       </c:v>
                </c:pt>
                <c:pt idx="3">
                  <c:v>Total ingresos           </c:v>
                </c:pt>
              </c:strCache>
            </c:strRef>
          </c:cat>
          <c:val>
            <c:numRef>
              <c:f>'61 - 66'!$D$94:$D$97</c:f>
              <c:numCache>
                <c:formatCode>#,##0</c:formatCode>
                <c:ptCount val="4"/>
                <c:pt idx="0">
                  <c:v>1756749</c:v>
                </c:pt>
                <c:pt idx="1">
                  <c:v>856104</c:v>
                </c:pt>
                <c:pt idx="2">
                  <c:v>549441</c:v>
                </c:pt>
                <c:pt idx="3">
                  <c:v>3162294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7-4921-89EA-7FCC6D632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41808"/>
        <c:axId val="892346800"/>
      </c:barChart>
      <c:catAx>
        <c:axId val="89234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46800"/>
        <c:crosses val="autoZero"/>
        <c:auto val="1"/>
        <c:lblAlgn val="ctr"/>
        <c:lblOffset val="100"/>
        <c:noMultiLvlLbl val="0"/>
      </c:catAx>
      <c:valAx>
        <c:axId val="8923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418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Variacion en Ingresos</a:t>
            </a:r>
            <a:r>
              <a:rPr lang="es-BO" baseline="0"/>
              <a:t> por compañia - Drink2Go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'61 - 66'!$A$98</c:f>
              <c:strCache>
                <c:ptCount val="1"/>
                <c:pt idx="0">
                  <c:v>- Variacion 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'61 - 66'!$B$93:$D$93</c:f>
              <c:strCache>
                <c:ptCount val="3"/>
                <c:pt idx="0">
                  <c:v>Tienda Tradicional</c:v>
                </c:pt>
                <c:pt idx="1">
                  <c:v>Gran Superficie</c:v>
                </c:pt>
                <c:pt idx="2">
                  <c:v>Hosteleria</c:v>
                </c:pt>
              </c:strCache>
            </c:strRef>
          </c:cat>
          <c:val>
            <c:numRef>
              <c:f>'61 - 66'!$B$98:$D$98</c:f>
              <c:numCache>
                <c:formatCode>0.0%</c:formatCode>
                <c:ptCount val="3"/>
                <c:pt idx="0">
                  <c:v>0.112</c:v>
                </c:pt>
                <c:pt idx="1">
                  <c:v>4.0000000000000001E-3</c:v>
                </c:pt>
                <c:pt idx="2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6-48BD-B0D4-BE6A9FDD7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285232"/>
        <c:axId val="892298544"/>
      </c:barChart>
      <c:catAx>
        <c:axId val="89228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98544"/>
        <c:crosses val="autoZero"/>
        <c:auto val="1"/>
        <c:lblAlgn val="ctr"/>
        <c:lblOffset val="100"/>
        <c:noMultiLvlLbl val="0"/>
      </c:catAx>
      <c:valAx>
        <c:axId val="89229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8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</a:t>
            </a:r>
            <a:r>
              <a:rPr lang="es-BO" baseline="0"/>
              <a:t> </a:t>
            </a:r>
            <a:r>
              <a:rPr lang="es-BO"/>
              <a:t>Drink2Go -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'61 - 66'!$B$111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'61 - 66'!$C$111:$H$111</c:f>
              <c:numCache>
                <c:formatCode>#,##0</c:formatCode>
                <c:ptCount val="6"/>
                <c:pt idx="0">
                  <c:v>1015700</c:v>
                </c:pt>
                <c:pt idx="1">
                  <c:v>273699</c:v>
                </c:pt>
                <c:pt idx="2">
                  <c:v>331563</c:v>
                </c:pt>
                <c:pt idx="3">
                  <c:v>966414</c:v>
                </c:pt>
                <c:pt idx="4">
                  <c:v>240089</c:v>
                </c:pt>
                <c:pt idx="5">
                  <c:v>371583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62D-85D7-DDC2D5C4F14B}"/>
            </c:ext>
          </c:extLst>
        </c:ser>
        <c:ser>
          <c:idx val="1"/>
          <c:order val="1"/>
          <c:tx>
            <c:strRef>
              <c:f>'61 - 66'!$B$112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'61 - 66'!$C$112:$H$112</c:f>
              <c:numCache>
                <c:formatCode>#,##0</c:formatCode>
                <c:ptCount val="6"/>
                <c:pt idx="0">
                  <c:v>654004</c:v>
                </c:pt>
                <c:pt idx="1">
                  <c:v>319305</c:v>
                </c:pt>
                <c:pt idx="2">
                  <c:v>304726</c:v>
                </c:pt>
                <c:pt idx="3">
                  <c:v>724584</c:v>
                </c:pt>
                <c:pt idx="4">
                  <c:v>304708</c:v>
                </c:pt>
                <c:pt idx="5">
                  <c:v>390661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F-462D-85D7-DDC2D5C4F14B}"/>
            </c:ext>
          </c:extLst>
        </c:ser>
        <c:ser>
          <c:idx val="2"/>
          <c:order val="2"/>
          <c:tx>
            <c:strRef>
              <c:f>'61 - 66'!$B$113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'61 - 66'!$C$113:$H$113</c:f>
              <c:numCache>
                <c:formatCode>#,##0</c:formatCode>
                <c:ptCount val="6"/>
                <c:pt idx="0">
                  <c:v>278262</c:v>
                </c:pt>
                <c:pt idx="1">
                  <c:v>164147</c:v>
                </c:pt>
                <c:pt idx="2">
                  <c:v>98793</c:v>
                </c:pt>
                <c:pt idx="3">
                  <c:v>260544</c:v>
                </c:pt>
                <c:pt idx="4">
                  <c:v>140419</c:v>
                </c:pt>
                <c:pt idx="5">
                  <c:v>111079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F-462D-85D7-DDC2D5C4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87984"/>
        <c:axId val="899290480"/>
      </c:barChart>
      <c:catAx>
        <c:axId val="8992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90480"/>
        <c:crosses val="autoZero"/>
        <c:auto val="1"/>
        <c:lblAlgn val="ctr"/>
        <c:lblOffset val="100"/>
        <c:noMultiLvlLbl val="0"/>
      </c:catAx>
      <c:valAx>
        <c:axId val="8992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287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 Drink2Go -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'61 - 66'!$B$114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'61 - 66'!$C$114:$H$114</c:f>
              <c:numCache>
                <c:formatCode>#,##0</c:formatCode>
                <c:ptCount val="6"/>
                <c:pt idx="0">
                  <c:v>212636</c:v>
                </c:pt>
                <c:pt idx="1">
                  <c:v>20982</c:v>
                </c:pt>
                <c:pt idx="2">
                  <c:v>68163</c:v>
                </c:pt>
                <c:pt idx="3">
                  <c:v>154630</c:v>
                </c:pt>
                <c:pt idx="4">
                  <c:v>18601</c:v>
                </c:pt>
                <c:pt idx="5">
                  <c:v>74739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392-89F7-25A62C3124CB}"/>
            </c:ext>
          </c:extLst>
        </c:ser>
        <c:ser>
          <c:idx val="1"/>
          <c:order val="1"/>
          <c:tx>
            <c:strRef>
              <c:f>'61 - 66'!$B$115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'61 - 66'!$C$115:$H$115</c:f>
              <c:numCache>
                <c:formatCode>#,##0</c:formatCode>
                <c:ptCount val="6"/>
                <c:pt idx="0">
                  <c:v>226868</c:v>
                </c:pt>
                <c:pt idx="1">
                  <c:v>42375</c:v>
                </c:pt>
                <c:pt idx="2">
                  <c:v>111642</c:v>
                </c:pt>
                <c:pt idx="3">
                  <c:v>156599</c:v>
                </c:pt>
                <c:pt idx="4">
                  <c:v>35920</c:v>
                </c:pt>
                <c:pt idx="5">
                  <c:v>119323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7-4392-89F7-25A62C3124CB}"/>
            </c:ext>
          </c:extLst>
        </c:ser>
        <c:ser>
          <c:idx val="2"/>
          <c:order val="2"/>
          <c:tx>
            <c:strRef>
              <c:f>'61 - 66'!$B$116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'61 - 66'!$C$116:$H$116</c:f>
              <c:numCache>
                <c:formatCode>#,##0</c:formatCode>
                <c:ptCount val="6"/>
                <c:pt idx="0">
                  <c:v>62099</c:v>
                </c:pt>
                <c:pt idx="1">
                  <c:v>16934</c:v>
                </c:pt>
                <c:pt idx="2">
                  <c:v>30296</c:v>
                </c:pt>
                <c:pt idx="3">
                  <c:v>41234</c:v>
                </c:pt>
                <c:pt idx="4">
                  <c:v>14413</c:v>
                </c:pt>
                <c:pt idx="5">
                  <c:v>32648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7-4392-89F7-25A62C31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25424"/>
        <c:axId val="892430832"/>
      </c:barChart>
      <c:catAx>
        <c:axId val="89242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30832"/>
        <c:crosses val="autoZero"/>
        <c:auto val="1"/>
        <c:lblAlgn val="ctr"/>
        <c:lblOffset val="100"/>
        <c:noMultiLvlLbl val="0"/>
      </c:catAx>
      <c:valAx>
        <c:axId val="8924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25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 Drink2Go - 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'61 - 66'!$B$117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'61 - 66'!$C$117:$H$117</c:f>
              <c:numCache>
                <c:formatCode>#,##0</c:formatCode>
                <c:ptCount val="6"/>
                <c:pt idx="0">
                  <c:v>634576</c:v>
                </c:pt>
                <c:pt idx="1">
                  <c:v>189377</c:v>
                </c:pt>
                <c:pt idx="2">
                  <c:v>138052</c:v>
                </c:pt>
                <c:pt idx="3">
                  <c:v>491781</c:v>
                </c:pt>
                <c:pt idx="4">
                  <c:v>180207</c:v>
                </c:pt>
                <c:pt idx="5">
                  <c:v>151302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9-47A6-9CDC-43B2287149DF}"/>
            </c:ext>
          </c:extLst>
        </c:ser>
        <c:ser>
          <c:idx val="1"/>
          <c:order val="1"/>
          <c:tx>
            <c:strRef>
              <c:f>'61 - 66'!$B$118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'61 - 66'!$C$118:$H$118</c:f>
              <c:numCache>
                <c:formatCode>#,##0</c:formatCode>
                <c:ptCount val="6"/>
                <c:pt idx="0">
                  <c:v>595503</c:v>
                </c:pt>
                <c:pt idx="1">
                  <c:v>304116</c:v>
                </c:pt>
                <c:pt idx="2">
                  <c:v>195135</c:v>
                </c:pt>
                <c:pt idx="3">
                  <c:v>470427</c:v>
                </c:pt>
                <c:pt idx="4">
                  <c:v>286486</c:v>
                </c:pt>
                <c:pt idx="5">
                  <c:v>218391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9-47A6-9CDC-43B2287149DF}"/>
            </c:ext>
          </c:extLst>
        </c:ser>
        <c:ser>
          <c:idx val="2"/>
          <c:order val="2"/>
          <c:tx>
            <c:strRef>
              <c:f>'61 - 66'!$B$119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'61 - 66'!$C$119:$H$119</c:f>
              <c:numCache>
                <c:formatCode>#,##0</c:formatCode>
                <c:ptCount val="6"/>
                <c:pt idx="0">
                  <c:v>214592</c:v>
                </c:pt>
                <c:pt idx="1">
                  <c:v>172249</c:v>
                </c:pt>
                <c:pt idx="2">
                  <c:v>81045</c:v>
                </c:pt>
                <c:pt idx="3">
                  <c:v>167087</c:v>
                </c:pt>
                <c:pt idx="4">
                  <c:v>154037</c:v>
                </c:pt>
                <c:pt idx="5">
                  <c:v>86170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99-47A6-9CDC-43B22871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487824"/>
        <c:axId val="2000488240"/>
      </c:barChart>
      <c:catAx>
        <c:axId val="20004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0488240"/>
        <c:crosses val="autoZero"/>
        <c:auto val="1"/>
        <c:lblAlgn val="ctr"/>
        <c:lblOffset val="100"/>
        <c:noMultiLvlLbl val="0"/>
      </c:catAx>
      <c:valAx>
        <c:axId val="20004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0487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 Drink2Go - Italia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'61 - 66'!$B$120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'61 - 66'!$C$120:$H$120</c:f>
              <c:numCache>
                <c:formatCode>#,##0</c:formatCode>
                <c:ptCount val="6"/>
                <c:pt idx="0">
                  <c:v>1244245</c:v>
                </c:pt>
                <c:pt idx="1">
                  <c:v>534060</c:v>
                </c:pt>
                <c:pt idx="2">
                  <c:v>431245</c:v>
                </c:pt>
                <c:pt idx="3">
                  <c:v>1080658</c:v>
                </c:pt>
                <c:pt idx="4">
                  <c:v>606755</c:v>
                </c:pt>
                <c:pt idx="5">
                  <c:v>611415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A-4871-A402-9619C0C99640}"/>
            </c:ext>
          </c:extLst>
        </c:ser>
        <c:ser>
          <c:idx val="1"/>
          <c:order val="1"/>
          <c:tx>
            <c:strRef>
              <c:f>'61 - 66'!$B$121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'61 - 66'!$C$121:$H$121</c:f>
              <c:numCache>
                <c:formatCode>#,##0</c:formatCode>
                <c:ptCount val="6"/>
                <c:pt idx="0">
                  <c:v>1735296</c:v>
                </c:pt>
                <c:pt idx="1">
                  <c:v>694137</c:v>
                </c:pt>
                <c:pt idx="2">
                  <c:v>518892</c:v>
                </c:pt>
                <c:pt idx="3">
                  <c:v>1637990</c:v>
                </c:pt>
                <c:pt idx="4">
                  <c:v>804640</c:v>
                </c:pt>
                <c:pt idx="5">
                  <c:v>844101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A-4871-A402-9619C0C99640}"/>
            </c:ext>
          </c:extLst>
        </c:ser>
        <c:ser>
          <c:idx val="2"/>
          <c:order val="2"/>
          <c:tx>
            <c:strRef>
              <c:f>'61 - 66'!$B$122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'61 - 66'!$C$122:$H$122</c:f>
              <c:numCache>
                <c:formatCode>#,##0</c:formatCode>
                <c:ptCount val="6"/>
                <c:pt idx="0">
                  <c:v>456696</c:v>
                </c:pt>
                <c:pt idx="1">
                  <c:v>181855</c:v>
                </c:pt>
                <c:pt idx="2">
                  <c:v>117993</c:v>
                </c:pt>
                <c:pt idx="3">
                  <c:v>350440</c:v>
                </c:pt>
                <c:pt idx="4">
                  <c:v>187396</c:v>
                </c:pt>
                <c:pt idx="5">
                  <c:v>156495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A-4871-A402-9619C0C9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755488"/>
        <c:axId val="1682756320"/>
      </c:barChart>
      <c:catAx>
        <c:axId val="168275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82756320"/>
        <c:crosses val="autoZero"/>
        <c:auto val="1"/>
        <c:lblAlgn val="ctr"/>
        <c:lblOffset val="100"/>
        <c:noMultiLvlLbl val="0"/>
      </c:catAx>
      <c:valAx>
        <c:axId val="16827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82755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 Drink2Go - Centro Europa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'61 - 66'!$B$123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'61 - 66'!$C$123:$H$123</c:f>
              <c:numCache>
                <c:formatCode>#,##0</c:formatCode>
                <c:ptCount val="6"/>
                <c:pt idx="0">
                  <c:v>282910</c:v>
                </c:pt>
                <c:pt idx="1">
                  <c:v>74018</c:v>
                </c:pt>
                <c:pt idx="2">
                  <c:v>23050</c:v>
                </c:pt>
                <c:pt idx="3">
                  <c:v>161778</c:v>
                </c:pt>
                <c:pt idx="4">
                  <c:v>47615</c:v>
                </c:pt>
                <c:pt idx="5">
                  <c:v>11794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C-4ABF-A1AD-677F3CC2D078}"/>
            </c:ext>
          </c:extLst>
        </c:ser>
        <c:ser>
          <c:idx val="1"/>
          <c:order val="1"/>
          <c:tx>
            <c:strRef>
              <c:f>'61 - 66'!$B$124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'61 - 66'!$C$124:$H$124</c:f>
              <c:numCache>
                <c:formatCode>#,##0</c:formatCode>
                <c:ptCount val="6"/>
                <c:pt idx="0">
                  <c:v>449573</c:v>
                </c:pt>
                <c:pt idx="1">
                  <c:v>120545</c:v>
                </c:pt>
                <c:pt idx="2">
                  <c:v>42421</c:v>
                </c:pt>
                <c:pt idx="3">
                  <c:v>263643</c:v>
                </c:pt>
                <c:pt idx="4">
                  <c:v>77888</c:v>
                </c:pt>
                <c:pt idx="5">
                  <c:v>19751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C-4ABF-A1AD-677F3CC2D078}"/>
            </c:ext>
          </c:extLst>
        </c:ser>
        <c:ser>
          <c:idx val="2"/>
          <c:order val="2"/>
          <c:tx>
            <c:strRef>
              <c:f>'61 - 66'!$B$125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'61 - 66'!$C$125:$H$125</c:f>
              <c:numCache>
                <c:formatCode>#,##0</c:formatCode>
                <c:ptCount val="6"/>
                <c:pt idx="0">
                  <c:v>130083</c:v>
                </c:pt>
                <c:pt idx="1">
                  <c:v>33696</c:v>
                </c:pt>
                <c:pt idx="2">
                  <c:v>11467</c:v>
                </c:pt>
                <c:pt idx="3">
                  <c:v>78137</c:v>
                </c:pt>
                <c:pt idx="4">
                  <c:v>22580</c:v>
                </c:pt>
                <c:pt idx="5">
                  <c:v>5726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4C-4ABF-A1AD-677F3CC2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509424"/>
        <c:axId val="1235532720"/>
      </c:barChart>
      <c:catAx>
        <c:axId val="123550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32720"/>
        <c:crosses val="autoZero"/>
        <c:auto val="1"/>
        <c:lblAlgn val="ctr"/>
        <c:lblOffset val="100"/>
        <c:noMultiLvlLbl val="0"/>
      </c:catAx>
      <c:valAx>
        <c:axId val="12355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0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 Drink2Go - Polonia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'61 - 66'!$B$126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'61 - 66'!$C$126:$H$126</c:f>
              <c:numCache>
                <c:formatCode>#,##0</c:formatCode>
                <c:ptCount val="6"/>
                <c:pt idx="0">
                  <c:v>389642</c:v>
                </c:pt>
                <c:pt idx="1">
                  <c:v>290613</c:v>
                </c:pt>
                <c:pt idx="2">
                  <c:v>207118</c:v>
                </c:pt>
                <c:pt idx="3">
                  <c:v>325221</c:v>
                </c:pt>
                <c:pt idx="4">
                  <c:v>213138</c:v>
                </c:pt>
                <c:pt idx="5">
                  <c:v>105734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3-4FC2-BE49-10CAE61407AC}"/>
            </c:ext>
          </c:extLst>
        </c:ser>
        <c:ser>
          <c:idx val="1"/>
          <c:order val="1"/>
          <c:tx>
            <c:strRef>
              <c:f>'61 - 66'!$B$127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'61 - 66'!$C$127:$H$127</c:f>
              <c:numCache>
                <c:formatCode>#,##0</c:formatCode>
                <c:ptCount val="6"/>
                <c:pt idx="0">
                  <c:v>723802</c:v>
                </c:pt>
                <c:pt idx="1">
                  <c:v>660093</c:v>
                </c:pt>
                <c:pt idx="2">
                  <c:v>457418</c:v>
                </c:pt>
                <c:pt idx="3">
                  <c:v>601610</c:v>
                </c:pt>
                <c:pt idx="4">
                  <c:v>469778</c:v>
                </c:pt>
                <c:pt idx="5">
                  <c:v>271067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3-4FC2-BE49-10CAE61407AC}"/>
            </c:ext>
          </c:extLst>
        </c:ser>
        <c:ser>
          <c:idx val="2"/>
          <c:order val="2"/>
          <c:tx>
            <c:strRef>
              <c:f>'61 - 66'!$B$128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'61 - 66'!$C$128:$H$128</c:f>
              <c:numCache>
                <c:formatCode>#,##0</c:formatCode>
                <c:ptCount val="6"/>
                <c:pt idx="0">
                  <c:v>132227</c:v>
                </c:pt>
                <c:pt idx="1">
                  <c:v>121486</c:v>
                </c:pt>
                <c:pt idx="2">
                  <c:v>83558</c:v>
                </c:pt>
                <c:pt idx="3">
                  <c:v>93164</c:v>
                </c:pt>
                <c:pt idx="4">
                  <c:v>83043</c:v>
                </c:pt>
                <c:pt idx="5">
                  <c:v>45422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43-4FC2-BE49-10CAE614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457456"/>
        <c:axId val="892442064"/>
      </c:barChart>
      <c:catAx>
        <c:axId val="8924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2064"/>
        <c:crosses val="autoZero"/>
        <c:auto val="1"/>
        <c:lblAlgn val="ctr"/>
        <c:lblOffset val="100"/>
        <c:noMultiLvlLbl val="0"/>
      </c:catAx>
      <c:valAx>
        <c:axId val="8924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5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Desglose de ingresos Drink2Go - Mexico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'61 - 66'!$B$129</c:f>
              <c:strCache>
                <c:ptCount val="1"/>
                <c:pt idx="0">
                  <c:v>Tienda 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'61 - 66'!$C$129:$H$129</c:f>
              <c:numCache>
                <c:formatCode>#,##0</c:formatCode>
                <c:ptCount val="6"/>
                <c:pt idx="0">
                  <c:v>1068442</c:v>
                </c:pt>
                <c:pt idx="1">
                  <c:v>354143</c:v>
                </c:pt>
                <c:pt idx="2">
                  <c:v>277282</c:v>
                </c:pt>
                <c:pt idx="3">
                  <c:v>826753</c:v>
                </c:pt>
                <c:pt idx="4">
                  <c:v>389762</c:v>
                </c:pt>
                <c:pt idx="5">
                  <c:v>221778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D-47D4-8CE5-FE71D9EEA418}"/>
            </c:ext>
          </c:extLst>
        </c:ser>
        <c:ser>
          <c:idx val="1"/>
          <c:order val="1"/>
          <c:tx>
            <c:strRef>
              <c:f>'61 - 66'!$B$130</c:f>
              <c:strCache>
                <c:ptCount val="1"/>
                <c:pt idx="0">
                  <c:v>Gran Superficie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'61 - 66'!$C$130:$H$130</c:f>
              <c:numCache>
                <c:formatCode>#,##0</c:formatCode>
                <c:ptCount val="6"/>
                <c:pt idx="0">
                  <c:v>1412412</c:v>
                </c:pt>
                <c:pt idx="1">
                  <c:v>443095</c:v>
                </c:pt>
                <c:pt idx="2">
                  <c:v>282822</c:v>
                </c:pt>
                <c:pt idx="3">
                  <c:v>1296721</c:v>
                </c:pt>
                <c:pt idx="4">
                  <c:v>603935</c:v>
                </c:pt>
                <c:pt idx="5">
                  <c:v>298406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D-47D4-8CE5-FE71D9EEA418}"/>
            </c:ext>
          </c:extLst>
        </c:ser>
        <c:ser>
          <c:idx val="2"/>
          <c:order val="2"/>
          <c:tx>
            <c:strRef>
              <c:f>'61 - 66'!$B$131</c:f>
              <c:strCache>
                <c:ptCount val="1"/>
                <c:pt idx="0">
                  <c:v>Hosteleria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'61 - 66'!$C$109:$H$110</c:f>
              <c:multiLvlStrCache>
                <c:ptCount val="6"/>
                <c:lvl>
                  <c:pt idx="0">
                    <c:v>Refrescos</c:v>
                  </c:pt>
                  <c:pt idx="1">
                    <c:v>Isotonicas</c:v>
                  </c:pt>
                  <c:pt idx="2">
                    <c:v>Zumos</c:v>
                  </c:pt>
                  <c:pt idx="3">
                    <c:v>Refrescos</c:v>
                  </c:pt>
                  <c:pt idx="4">
                    <c:v>Isotonicas</c:v>
                  </c:pt>
                  <c:pt idx="5">
                    <c:v>Zumos</c:v>
                  </c:pt>
                </c:lvl>
                <c:lvl>
                  <c:pt idx="0">
                    <c:v>2027</c:v>
                  </c:pt>
                  <c:pt idx="1">
                    <c:v>2027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2028</c:v>
                  </c:pt>
                  <c:pt idx="5">
                    <c:v>2028</c:v>
                  </c:pt>
                </c:lvl>
              </c:multiLvlStrCache>
            </c:multiLvlStrRef>
          </c:cat>
          <c:val>
            <c:numRef>
              <c:f>'61 - 66'!$C$131:$H$131</c:f>
              <c:numCache>
                <c:formatCode>#,##0</c:formatCode>
                <c:ptCount val="6"/>
                <c:pt idx="0">
                  <c:v>482790</c:v>
                </c:pt>
                <c:pt idx="1">
                  <c:v>165738</c:v>
                </c:pt>
                <c:pt idx="2">
                  <c:v>126289</c:v>
                </c:pt>
                <c:pt idx="3">
                  <c:v>370387</c:v>
                </c:pt>
                <c:pt idx="4">
                  <c:v>180388</c:v>
                </c:pt>
                <c:pt idx="5">
                  <c:v>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D-47D4-8CE5-FE71D9EE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51888"/>
        <c:axId val="197746064"/>
      </c:barChart>
      <c:catAx>
        <c:axId val="1977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46064"/>
        <c:crosses val="autoZero"/>
        <c:auto val="1"/>
        <c:lblAlgn val="ctr"/>
        <c:lblOffset val="100"/>
        <c:noMultiLvlLbl val="0"/>
      </c:catAx>
      <c:valAx>
        <c:axId val="1977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7751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 de Resultados Comparativo</a:t>
            </a:r>
          </a:p>
          <a:p>
            <a:pPr>
              <a:defRPr/>
            </a:pPr>
            <a:r>
              <a:rPr lang="en-US"/>
              <a:t>GlobalBiz -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'67 - 73'!$B$31</c:f>
              <c:strCache>
                <c:ptCount val="1"/>
                <c:pt idx="0">
                  <c:v>GlobalBiz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('67 - 73'!$B$32:$B$33,'67 - 73'!$B$35,'67 - 73'!$B$41,'67 - 73'!$B$42,'67 - 73'!$B$45)</c:f>
              <c:numCache>
                <c:formatCode>#,##0</c:formatCode>
                <c:ptCount val="6"/>
                <c:pt idx="0">
                  <c:v>27027948</c:v>
                </c:pt>
                <c:pt idx="1">
                  <c:v>3169076</c:v>
                </c:pt>
                <c:pt idx="2">
                  <c:v>22146442</c:v>
                </c:pt>
                <c:pt idx="3">
                  <c:v>13497914</c:v>
                </c:pt>
                <c:pt idx="4">
                  <c:v>8648527</c:v>
                </c:pt>
                <c:pt idx="5">
                  <c:v>6991802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7-4819-B8ED-50B034866B55}"/>
            </c:ext>
          </c:extLst>
        </c:ser>
        <c:ser>
          <c:idx val="1"/>
          <c:order val="1"/>
          <c:tx>
            <c:strRef>
              <c:f>'67 - 73'!$F$31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('67 - 73'!$F$32:$F$33,'67 - 73'!$F$35,'67 - 73'!$F$41,'67 - 73'!$F$42,'67 - 73'!$F$45)</c:f>
              <c:numCache>
                <c:formatCode>#,##0</c:formatCode>
                <c:ptCount val="6"/>
                <c:pt idx="0">
                  <c:v>21517990</c:v>
                </c:pt>
                <c:pt idx="1">
                  <c:v>2330088</c:v>
                </c:pt>
                <c:pt idx="2">
                  <c:v>17678294</c:v>
                </c:pt>
                <c:pt idx="3">
                  <c:v>17867096</c:v>
                </c:pt>
                <c:pt idx="4">
                  <c:v>-188802</c:v>
                </c:pt>
                <c:pt idx="5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7-4819-B8ED-50B03486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78832"/>
        <c:axId val="892357200"/>
      </c:barChart>
      <c:catAx>
        <c:axId val="8923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57200"/>
        <c:crosses val="autoZero"/>
        <c:auto val="1"/>
        <c:lblAlgn val="ctr"/>
        <c:lblOffset val="100"/>
        <c:noMultiLvlLbl val="0"/>
      </c:catAx>
      <c:valAx>
        <c:axId val="89235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78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 de Resultados Comparativo</a:t>
            </a:r>
          </a:p>
          <a:p>
            <a:pPr>
              <a:defRPr/>
            </a:pPr>
            <a:r>
              <a:rPr lang="en-US"/>
              <a:t>FreshMarket - Dringk2Go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'67 - 73'!$C$31</c:f>
              <c:strCache>
                <c:ptCount val="1"/>
                <c:pt idx="0">
                  <c:v>FreshMarket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('67 - 73'!$C$32:$C$33,'67 - 73'!$C$35,'67 - 73'!$C$41,'67 - 73'!$C$42,'67 - 73'!$C$45)</c:f>
              <c:numCache>
                <c:formatCode>#,##0</c:formatCode>
                <c:ptCount val="6"/>
                <c:pt idx="0">
                  <c:v>23052926</c:v>
                </c:pt>
                <c:pt idx="1">
                  <c:v>3829937</c:v>
                </c:pt>
                <c:pt idx="2">
                  <c:v>16864656</c:v>
                </c:pt>
                <c:pt idx="3">
                  <c:v>10303609</c:v>
                </c:pt>
                <c:pt idx="4">
                  <c:v>6561048</c:v>
                </c:pt>
                <c:pt idx="5">
                  <c:v>4827083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B-4AEB-8133-0EB126F6B380}"/>
            </c:ext>
          </c:extLst>
        </c:ser>
        <c:ser>
          <c:idx val="1"/>
          <c:order val="1"/>
          <c:tx>
            <c:strRef>
              <c:f>'67 - 73'!$F$31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('67 - 73'!$F$32:$F$33,'67 - 73'!$F$35,'67 - 73'!$F$41,'67 - 73'!$F$42,'67 - 73'!$F$45)</c:f>
              <c:numCache>
                <c:formatCode>#,##0</c:formatCode>
                <c:ptCount val="6"/>
                <c:pt idx="0">
                  <c:v>21517990</c:v>
                </c:pt>
                <c:pt idx="1">
                  <c:v>2330088</c:v>
                </c:pt>
                <c:pt idx="2">
                  <c:v>17678294</c:v>
                </c:pt>
                <c:pt idx="3">
                  <c:v>17867096</c:v>
                </c:pt>
                <c:pt idx="4">
                  <c:v>-188802</c:v>
                </c:pt>
                <c:pt idx="5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B-4AEB-8133-0EB126F6B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79504"/>
        <c:axId val="892479920"/>
      </c:barChart>
      <c:catAx>
        <c:axId val="8924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79920"/>
        <c:crosses val="autoZero"/>
        <c:auto val="1"/>
        <c:lblAlgn val="ctr"/>
        <c:lblOffset val="100"/>
        <c:noMultiLvlLbl val="0"/>
      </c:catAx>
      <c:valAx>
        <c:axId val="8924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79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 de Resultados Comparativo</a:t>
            </a:r>
          </a:p>
          <a:p>
            <a:pPr>
              <a:defRPr/>
            </a:pPr>
            <a:r>
              <a:rPr lang="en-US"/>
              <a:t>SparkingCo -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'67 - 73'!$D$31</c:f>
              <c:strCache>
                <c:ptCount val="1"/>
                <c:pt idx="0">
                  <c:v>SparklingCo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('67 - 73'!$D$32:$D$33,'67 - 73'!$D$35,'67 - 73'!$D$41,'67 - 73'!$D$42,'67 - 73'!$D$45)</c:f>
              <c:numCache>
                <c:formatCode>#,##0</c:formatCode>
                <c:ptCount val="6"/>
                <c:pt idx="0">
                  <c:v>20193200</c:v>
                </c:pt>
                <c:pt idx="1">
                  <c:v>2991682</c:v>
                </c:pt>
                <c:pt idx="2">
                  <c:v>15805399</c:v>
                </c:pt>
                <c:pt idx="3">
                  <c:v>10664799</c:v>
                </c:pt>
                <c:pt idx="4">
                  <c:v>5140601</c:v>
                </c:pt>
                <c:pt idx="5">
                  <c:v>3309868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0-4184-B99C-5EDEAFEE7480}"/>
            </c:ext>
          </c:extLst>
        </c:ser>
        <c:ser>
          <c:idx val="1"/>
          <c:order val="1"/>
          <c:tx>
            <c:strRef>
              <c:f>'67 - 73'!$F$31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('67 - 73'!$F$32:$F$33,'67 - 73'!$F$35,'67 - 73'!$F$41,'67 - 73'!$F$42,'67 - 73'!$F$45)</c:f>
              <c:numCache>
                <c:formatCode>#,##0</c:formatCode>
                <c:ptCount val="6"/>
                <c:pt idx="0">
                  <c:v>21517990</c:v>
                </c:pt>
                <c:pt idx="1">
                  <c:v>2330088</c:v>
                </c:pt>
                <c:pt idx="2">
                  <c:v>17678294</c:v>
                </c:pt>
                <c:pt idx="3">
                  <c:v>17867096</c:v>
                </c:pt>
                <c:pt idx="4">
                  <c:v>-188802</c:v>
                </c:pt>
                <c:pt idx="5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0-4184-B99C-5EDEAFEE7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44976"/>
        <c:axId val="892445392"/>
      </c:barChart>
      <c:catAx>
        <c:axId val="8924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5392"/>
        <c:crosses val="autoZero"/>
        <c:auto val="1"/>
        <c:lblAlgn val="ctr"/>
        <c:lblOffset val="100"/>
        <c:noMultiLvlLbl val="0"/>
      </c:catAx>
      <c:valAx>
        <c:axId val="8924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444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 de Resultados Comparativo</a:t>
            </a:r>
          </a:p>
          <a:p>
            <a:pPr>
              <a:defRPr/>
            </a:pPr>
            <a:r>
              <a:rPr lang="en-US"/>
              <a:t>QualityMax -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'67 - 73'!$E$31</c:f>
              <c:strCache>
                <c:ptCount val="1"/>
                <c:pt idx="0">
                  <c:v>QualityMax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('67 - 73'!$E$32:$E$33,'67 - 73'!$E$35,'67 - 73'!$E$41,'67 - 73'!$E$42,'67 - 73'!$E$45)</c:f>
              <c:numCache>
                <c:formatCode>#,##0</c:formatCode>
                <c:ptCount val="6"/>
                <c:pt idx="0">
                  <c:v>20913542</c:v>
                </c:pt>
                <c:pt idx="1">
                  <c:v>2355328</c:v>
                </c:pt>
                <c:pt idx="2">
                  <c:v>16927424</c:v>
                </c:pt>
                <c:pt idx="3">
                  <c:v>9755452</c:v>
                </c:pt>
                <c:pt idx="4">
                  <c:v>7171972</c:v>
                </c:pt>
                <c:pt idx="5">
                  <c:v>6033841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A-40B5-94CD-D516CCDBA0C8}"/>
            </c:ext>
          </c:extLst>
        </c:ser>
        <c:ser>
          <c:idx val="1"/>
          <c:order val="1"/>
          <c:tx>
            <c:strRef>
              <c:f>'67 - 73'!$F$31</c:f>
              <c:strCache>
                <c:ptCount val="1"/>
                <c:pt idx="0">
                  <c:v>Drink2Go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('67 - 73'!$A$32:$A$33,'67 - 73'!$A$35,'67 - 73'!$A$41,'67 - 73'!$A$42,'67 - 73'!$A$45)</c:f>
              <c:strCache>
                <c:ptCount val="6"/>
                <c:pt idx="0">
                  <c:v>Ingresos Totales              </c:v>
                </c:pt>
                <c:pt idx="1">
                  <c:v>Costes de Produccion          </c:v>
                </c:pt>
                <c:pt idx="2">
                  <c:v>Margen Bruto                  </c:v>
                </c:pt>
                <c:pt idx="3">
                  <c:v>Total Gastos Explotacion    </c:v>
                </c:pt>
                <c:pt idx="4">
                  <c:v>Resultado Bruto               </c:v>
                </c:pt>
                <c:pt idx="5">
                  <c:v>Resultado Neto                </c:v>
                </c:pt>
              </c:strCache>
            </c:strRef>
          </c:cat>
          <c:val>
            <c:numRef>
              <c:f>('67 - 73'!$F$32:$F$33,'67 - 73'!$F$35,'67 - 73'!$F$41,'67 - 73'!$F$42,'67 - 73'!$F$45)</c:f>
              <c:numCache>
                <c:formatCode>#,##0</c:formatCode>
                <c:ptCount val="6"/>
                <c:pt idx="0">
                  <c:v>21517990</c:v>
                </c:pt>
                <c:pt idx="1">
                  <c:v>2330088</c:v>
                </c:pt>
                <c:pt idx="2">
                  <c:v>17678294</c:v>
                </c:pt>
                <c:pt idx="3">
                  <c:v>17867096</c:v>
                </c:pt>
                <c:pt idx="4">
                  <c:v>-188802</c:v>
                </c:pt>
                <c:pt idx="5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A-40B5-94CD-D516CCDB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02288"/>
        <c:axId val="892297712"/>
      </c:barChart>
      <c:catAx>
        <c:axId val="89230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297712"/>
        <c:crosses val="autoZero"/>
        <c:auto val="1"/>
        <c:lblAlgn val="ctr"/>
        <c:lblOffset val="100"/>
        <c:noMultiLvlLbl val="0"/>
      </c:catAx>
      <c:valAx>
        <c:axId val="8922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2302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 de Resultados de la Compañía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'67 - 73'!$A$4</c:f>
              <c:strCache>
                <c:ptCount val="1"/>
                <c:pt idx="0">
                  <c:v>Ingresos Totales    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'67 - 73'!$B$3:$G$3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'67 - 73'!$B$4:$G$4</c:f>
              <c:numCache>
                <c:formatCode>#,##0</c:formatCode>
                <c:ptCount val="6"/>
                <c:pt idx="0">
                  <c:v>7976033</c:v>
                </c:pt>
                <c:pt idx="1">
                  <c:v>10787901</c:v>
                </c:pt>
                <c:pt idx="2">
                  <c:v>16607629</c:v>
                </c:pt>
                <c:pt idx="3">
                  <c:v>19958018</c:v>
                </c:pt>
                <c:pt idx="4">
                  <c:v>19829118</c:v>
                </c:pt>
                <c:pt idx="5">
                  <c:v>21517990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B-4583-AE42-1162D91BFD0B}"/>
            </c:ext>
          </c:extLst>
        </c:ser>
        <c:ser>
          <c:idx val="1"/>
          <c:order val="1"/>
          <c:tx>
            <c:strRef>
              <c:f>'67 - 73'!$A$5</c:f>
              <c:strCache>
                <c:ptCount val="1"/>
                <c:pt idx="0">
                  <c:v>Costes de Produccion 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'67 - 73'!$B$3:$G$3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'67 - 73'!$B$5:$G$5</c:f>
              <c:numCache>
                <c:formatCode>#,##0</c:formatCode>
                <c:ptCount val="6"/>
                <c:pt idx="0">
                  <c:v>2178934</c:v>
                </c:pt>
                <c:pt idx="1">
                  <c:v>1946781</c:v>
                </c:pt>
                <c:pt idx="2">
                  <c:v>2273503</c:v>
                </c:pt>
                <c:pt idx="3">
                  <c:v>2110921</c:v>
                </c:pt>
                <c:pt idx="4">
                  <c:v>2342845</c:v>
                </c:pt>
                <c:pt idx="5">
                  <c:v>2330088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B-4583-AE42-1162D91BFD0B}"/>
            </c:ext>
          </c:extLst>
        </c:ser>
        <c:ser>
          <c:idx val="2"/>
          <c:order val="2"/>
          <c:tx>
            <c:strRef>
              <c:f>'67 - 73'!$A$7</c:f>
              <c:strCache>
                <c:ptCount val="1"/>
                <c:pt idx="0">
                  <c:v>Margen Bruto        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'67 - 73'!$B$3:$G$3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'67 - 73'!$B$7:$G$7</c:f>
              <c:numCache>
                <c:formatCode>#,##0</c:formatCode>
                <c:ptCount val="6"/>
                <c:pt idx="0">
                  <c:v>5266288</c:v>
                </c:pt>
                <c:pt idx="1">
                  <c:v>8228813</c:v>
                </c:pt>
                <c:pt idx="2">
                  <c:v>13444568</c:v>
                </c:pt>
                <c:pt idx="3">
                  <c:v>16752366</c:v>
                </c:pt>
                <c:pt idx="4">
                  <c:v>16043512</c:v>
                </c:pt>
                <c:pt idx="5">
                  <c:v>17678294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B-4583-AE42-1162D91BFD0B}"/>
            </c:ext>
          </c:extLst>
        </c:ser>
        <c:ser>
          <c:idx val="3"/>
          <c:order val="3"/>
          <c:tx>
            <c:strRef>
              <c:f>'67 - 73'!$A$13</c:f>
              <c:strCache>
                <c:ptCount val="1"/>
                <c:pt idx="0">
                  <c:v>Total Gastos Explotacion   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'67 - 73'!$B$3:$G$3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'67 - 73'!$B$13:$G$13</c:f>
              <c:numCache>
                <c:formatCode>#,##0</c:formatCode>
                <c:ptCount val="6"/>
                <c:pt idx="0">
                  <c:v>4418589</c:v>
                </c:pt>
                <c:pt idx="1">
                  <c:v>5128510</c:v>
                </c:pt>
                <c:pt idx="2">
                  <c:v>10021813</c:v>
                </c:pt>
                <c:pt idx="3">
                  <c:v>11849057</c:v>
                </c:pt>
                <c:pt idx="4">
                  <c:v>13640230</c:v>
                </c:pt>
                <c:pt idx="5">
                  <c:v>17867096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FB-4583-AE42-1162D91BFD0B}"/>
            </c:ext>
          </c:extLst>
        </c:ser>
        <c:ser>
          <c:idx val="4"/>
          <c:order val="4"/>
          <c:tx>
            <c:strRef>
              <c:f>'67 - 73'!$A$14</c:f>
              <c:strCache>
                <c:ptCount val="1"/>
                <c:pt idx="0">
                  <c:v>Resultado Bruto              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'67 - 73'!$B$3:$G$3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'67 - 73'!$B$14:$G$14</c:f>
              <c:numCache>
                <c:formatCode>#,##0</c:formatCode>
                <c:ptCount val="6"/>
                <c:pt idx="0">
                  <c:v>847700</c:v>
                </c:pt>
                <c:pt idx="1">
                  <c:v>3100303</c:v>
                </c:pt>
                <c:pt idx="2">
                  <c:v>3422755</c:v>
                </c:pt>
                <c:pt idx="3">
                  <c:v>4903309</c:v>
                </c:pt>
                <c:pt idx="4">
                  <c:v>2403283</c:v>
                </c:pt>
                <c:pt idx="5">
                  <c:v>-188802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B-4583-AE42-1162D91BFD0B}"/>
            </c:ext>
          </c:extLst>
        </c:ser>
        <c:ser>
          <c:idx val="5"/>
          <c:order val="5"/>
          <c:tx>
            <c:strRef>
              <c:f>'67 - 73'!$A$17</c:f>
              <c:strCache>
                <c:ptCount val="1"/>
                <c:pt idx="0">
                  <c:v>Resultado Neto                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'67 - 73'!$B$3:$G$3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'67 - 73'!$B$17:$G$17</c:f>
              <c:numCache>
                <c:formatCode>#,##0</c:formatCode>
                <c:ptCount val="6"/>
                <c:pt idx="0">
                  <c:v>184751</c:v>
                </c:pt>
                <c:pt idx="1">
                  <c:v>2217466</c:v>
                </c:pt>
                <c:pt idx="2">
                  <c:v>2182566</c:v>
                </c:pt>
                <c:pt idx="3">
                  <c:v>3699908</c:v>
                </c:pt>
                <c:pt idx="4">
                  <c:v>1244268</c:v>
                </c:pt>
                <c:pt idx="5">
                  <c:v>-1479023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FB-4583-AE42-1162D91BF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748080"/>
        <c:axId val="2086740592"/>
      </c:barChart>
      <c:catAx>
        <c:axId val="208674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40592"/>
        <c:crosses val="autoZero"/>
        <c:auto val="1"/>
        <c:lblAlgn val="ctr"/>
        <c:lblOffset val="100"/>
        <c:noMultiLvlLbl val="0"/>
      </c:catAx>
      <c:valAx>
        <c:axId val="20867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4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sobre los Ingresos      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'67 - 73'!$A$36</c:f>
              <c:strCache>
                <c:ptCount val="1"/>
                <c:pt idx="0">
                  <c:v>Margen sobre Ingresos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'67 - 73'!$B$31:$F$31</c:f>
              <c:strCache>
                <c:ptCount val="5"/>
                <c:pt idx="0">
                  <c:v>GlobalBiz</c:v>
                </c:pt>
                <c:pt idx="1">
                  <c:v>FreshMarket</c:v>
                </c:pt>
                <c:pt idx="2">
                  <c:v>SparklingCo</c:v>
                </c:pt>
                <c:pt idx="3">
                  <c:v>QualityMax</c:v>
                </c:pt>
                <c:pt idx="4">
                  <c:v>Drink2Go</c:v>
                </c:pt>
              </c:strCache>
            </c:strRef>
          </c:cat>
          <c:val>
            <c:numRef>
              <c:f>'67 - 73'!$B$36:$F$36</c:f>
              <c:numCache>
                <c:formatCode>0%</c:formatCode>
                <c:ptCount val="5"/>
                <c:pt idx="0">
                  <c:v>0.82</c:v>
                </c:pt>
                <c:pt idx="1">
                  <c:v>0.73</c:v>
                </c:pt>
                <c:pt idx="2">
                  <c:v>0.78</c:v>
                </c:pt>
                <c:pt idx="3">
                  <c:v>0.81</c:v>
                </c:pt>
                <c:pt idx="4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C-47B5-A67B-6F1866D141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727696"/>
        <c:axId val="2086729776"/>
      </c:barChart>
      <c:catAx>
        <c:axId val="20867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29776"/>
        <c:crosses val="autoZero"/>
        <c:auto val="1"/>
        <c:lblAlgn val="ctr"/>
        <c:lblOffset val="100"/>
        <c:noMultiLvlLbl val="0"/>
      </c:catAx>
      <c:valAx>
        <c:axId val="20867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672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Capacidades</a:t>
            </a:r>
            <a:r>
              <a:rPr lang="en-US" baseline="0"/>
              <a:t> de la organizacion Drink2Go - </a:t>
            </a:r>
            <a:r>
              <a:rPr lang="en-US"/>
              <a:t>Direccion 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'67 - 73'!$A$191</c:f>
              <c:strCache>
                <c:ptCount val="1"/>
                <c:pt idx="0">
                  <c:v>Direccion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'67 - 73'!$B$190:$G$190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'67 - 73'!$B$191:$G$191</c:f>
              <c:numCache>
                <c:formatCode>General</c:formatCode>
                <c:ptCount val="6"/>
                <c:pt idx="0">
                  <c:v>382</c:v>
                </c:pt>
                <c:pt idx="1">
                  <c:v>486</c:v>
                </c:pt>
                <c:pt idx="2">
                  <c:v>624</c:v>
                </c:pt>
                <c:pt idx="3">
                  <c:v>787</c:v>
                </c:pt>
                <c:pt idx="4">
                  <c:v>905</c:v>
                </c:pt>
                <c:pt idx="5">
                  <c:v>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B-4F71-BDAB-24BDBD734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572176"/>
        <c:axId val="726582160"/>
      </c:barChart>
      <c:catAx>
        <c:axId val="72657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82160"/>
        <c:crosses val="autoZero"/>
        <c:auto val="1"/>
        <c:lblAlgn val="ctr"/>
        <c:lblOffset val="100"/>
        <c:noMultiLvlLbl val="0"/>
      </c:catAx>
      <c:valAx>
        <c:axId val="7265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657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Capacidades de la organización Drink2Go - Markt-Cial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'67 - 73'!$A$192</c:f>
              <c:strCache>
                <c:ptCount val="1"/>
                <c:pt idx="0">
                  <c:v>Markt-Cial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'67 - 73'!$B$190:$G$190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'67 - 73'!$B$192:$G$192</c:f>
              <c:numCache>
                <c:formatCode>General</c:formatCode>
                <c:ptCount val="6"/>
                <c:pt idx="0">
                  <c:v>391</c:v>
                </c:pt>
                <c:pt idx="1">
                  <c:v>492</c:v>
                </c:pt>
                <c:pt idx="2">
                  <c:v>620</c:v>
                </c:pt>
                <c:pt idx="3">
                  <c:v>781</c:v>
                </c:pt>
                <c:pt idx="4">
                  <c:v>905</c:v>
                </c:pt>
                <c:pt idx="5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D-4AFA-96BE-437BD71F6F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556848"/>
        <c:axId val="1235549360"/>
      </c:barChart>
      <c:catAx>
        <c:axId val="12355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49360"/>
        <c:crosses val="autoZero"/>
        <c:auto val="1"/>
        <c:lblAlgn val="ctr"/>
        <c:lblOffset val="100"/>
        <c:noMultiLvlLbl val="0"/>
      </c:catAx>
      <c:valAx>
        <c:axId val="12355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355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Capacidades de la organización Drink2Go - Innovacion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'67 - 73'!$A$193</c:f>
              <c:strCache>
                <c:ptCount val="1"/>
                <c:pt idx="0">
                  <c:v>Innovacion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'67 - 73'!$B$190:$G$190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'67 - 73'!$B$193:$G$193</c:f>
              <c:numCache>
                <c:formatCode>General</c:formatCode>
                <c:ptCount val="6"/>
                <c:pt idx="0">
                  <c:v>299</c:v>
                </c:pt>
                <c:pt idx="1">
                  <c:v>377</c:v>
                </c:pt>
                <c:pt idx="2">
                  <c:v>475</c:v>
                </c:pt>
                <c:pt idx="3">
                  <c:v>599</c:v>
                </c:pt>
                <c:pt idx="4">
                  <c:v>754</c:v>
                </c:pt>
                <c:pt idx="5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E-4842-A464-35ED8EAFE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9196464"/>
        <c:axId val="899195216"/>
      </c:barChart>
      <c:catAx>
        <c:axId val="89919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95216"/>
        <c:crosses val="autoZero"/>
        <c:auto val="1"/>
        <c:lblAlgn val="ctr"/>
        <c:lblOffset val="100"/>
        <c:noMultiLvlLbl val="0"/>
      </c:catAx>
      <c:valAx>
        <c:axId val="8991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9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Capacidades de la organización Drink2Go - Produc-Logis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'67 - 73'!$A$194</c:f>
              <c:strCache>
                <c:ptCount val="1"/>
                <c:pt idx="0">
                  <c:v>Produc-Logis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'67 - 73'!$B$190:$G$190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'67 - 73'!$B$194:$G$194</c:f>
              <c:numCache>
                <c:formatCode>General</c:formatCode>
                <c:ptCount val="6"/>
                <c:pt idx="0">
                  <c:v>370</c:v>
                </c:pt>
                <c:pt idx="1">
                  <c:v>466</c:v>
                </c:pt>
                <c:pt idx="2">
                  <c:v>588</c:v>
                </c:pt>
                <c:pt idx="3">
                  <c:v>740</c:v>
                </c:pt>
                <c:pt idx="4">
                  <c:v>908</c:v>
                </c:pt>
                <c:pt idx="5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1E8-839E-2282625D52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9186480"/>
        <c:axId val="899194800"/>
      </c:barChart>
      <c:catAx>
        <c:axId val="8991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94800"/>
        <c:crosses val="autoZero"/>
        <c:auto val="1"/>
        <c:lblAlgn val="ctr"/>
        <c:lblOffset val="100"/>
        <c:noMultiLvlLbl val="0"/>
      </c:catAx>
      <c:valAx>
        <c:axId val="89919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9918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Analisis del inmovilizado por compania Drink2Go - Acitvo fijo Bruto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'67 - 73'!$B$152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('67 - 73'!$A$153,'67 - 73'!$A$156,'67 - 73'!$A$159,'67 - 73'!$A$162,'67 - 73'!$A$165)</c:f>
              <c:strCache>
                <c:ptCount val="5"/>
                <c:pt idx="0">
                  <c:v>Activo Fijo Inmaterial - Bruto     </c:v>
                </c:pt>
                <c:pt idx="1">
                  <c:v>Activo Fijo Central - Bruto        </c:v>
                </c:pt>
                <c:pt idx="2">
                  <c:v>Activo Fijo Fabricas- Bruto        </c:v>
                </c:pt>
                <c:pt idx="3">
                  <c:v>Activo Fijo Material - Bruto       </c:v>
                </c:pt>
                <c:pt idx="4">
                  <c:v>Activo Fijo Total - Bruto          </c:v>
                </c:pt>
              </c:strCache>
            </c:strRef>
          </c:cat>
          <c:val>
            <c:numRef>
              <c:f>('67 - 73'!$B$153,'67 - 73'!$B$156,'67 - 73'!$B$159,'67 - 73'!$B$162,'67 - 73'!$B$165)</c:f>
              <c:numCache>
                <c:formatCode>#,##0</c:formatCode>
                <c:ptCount val="5"/>
                <c:pt idx="0">
                  <c:v>350000</c:v>
                </c:pt>
                <c:pt idx="1">
                  <c:v>550000</c:v>
                </c:pt>
                <c:pt idx="2">
                  <c:v>35153000</c:v>
                </c:pt>
                <c:pt idx="3">
                  <c:v>35703000</c:v>
                </c:pt>
                <c:pt idx="4">
                  <c:v>36053000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9-416C-AD3C-C949A36BB66C}"/>
            </c:ext>
          </c:extLst>
        </c:ser>
        <c:ser>
          <c:idx val="1"/>
          <c:order val="1"/>
          <c:tx>
            <c:strRef>
              <c:f>'67 - 73'!$C$152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('67 - 73'!$A$153,'67 - 73'!$A$156,'67 - 73'!$A$159,'67 - 73'!$A$162,'67 - 73'!$A$165)</c:f>
              <c:strCache>
                <c:ptCount val="5"/>
                <c:pt idx="0">
                  <c:v>Activo Fijo Inmaterial - Bruto     </c:v>
                </c:pt>
                <c:pt idx="1">
                  <c:v>Activo Fijo Central - Bruto        </c:v>
                </c:pt>
                <c:pt idx="2">
                  <c:v>Activo Fijo Fabricas- Bruto        </c:v>
                </c:pt>
                <c:pt idx="3">
                  <c:v>Activo Fijo Material - Bruto       </c:v>
                </c:pt>
                <c:pt idx="4">
                  <c:v>Activo Fijo Total - Bruto          </c:v>
                </c:pt>
              </c:strCache>
            </c:strRef>
          </c:cat>
          <c:val>
            <c:numRef>
              <c:f>('67 - 73'!$C$153,'67 - 73'!$C$156,'67 - 73'!$C$159,'67 - 73'!$C$162,'67 - 73'!$C$165)</c:f>
              <c:numCache>
                <c:formatCode>#,##0</c:formatCode>
                <c:ptCount val="5"/>
                <c:pt idx="0">
                  <c:v>350000</c:v>
                </c:pt>
                <c:pt idx="1">
                  <c:v>550000</c:v>
                </c:pt>
                <c:pt idx="2">
                  <c:v>35843000</c:v>
                </c:pt>
                <c:pt idx="3">
                  <c:v>36393000</c:v>
                </c:pt>
                <c:pt idx="4">
                  <c:v>36743000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9-416C-AD3C-C949A36BB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079007"/>
        <c:axId val="1882080671"/>
      </c:barChart>
      <c:catAx>
        <c:axId val="188207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82080671"/>
        <c:crosses val="autoZero"/>
        <c:auto val="1"/>
        <c:lblAlgn val="ctr"/>
        <c:lblOffset val="100"/>
        <c:noMultiLvlLbl val="0"/>
      </c:catAx>
      <c:valAx>
        <c:axId val="188208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82079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Analisis del inmovilizado por compania Drink2Go - Activo fijo Amort. Acum.</a:t>
            </a:r>
            <a:r>
              <a:rPr lang="es-BO" baseline="0"/>
              <a:t> 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'67 - 73'!$B$152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('67 - 73'!$A$154,'67 - 73'!$A$157,'67 - 73'!$A$160,'67 - 73'!$A$163,'67 - 73'!$A$166)</c:f>
              <c:strCache>
                <c:ptCount val="5"/>
                <c:pt idx="0">
                  <c:v>Activo Fijo Inmaterial - Amort Acum</c:v>
                </c:pt>
                <c:pt idx="1">
                  <c:v>Activo Fijo Central - Amort Acum</c:v>
                </c:pt>
                <c:pt idx="2">
                  <c:v>Activo Fijo Fabrica - Amort Acum   </c:v>
                </c:pt>
                <c:pt idx="3">
                  <c:v>Activo Fijo Material - Amort Acum  </c:v>
                </c:pt>
                <c:pt idx="4">
                  <c:v>Activo Fijo Total - Amort Acum     </c:v>
                </c:pt>
              </c:strCache>
            </c:strRef>
          </c:cat>
          <c:val>
            <c:numRef>
              <c:f>('67 - 73'!$B$154,'67 - 73'!$B$157,'67 - 73'!$B$160,'67 - 73'!$B$163,'67 - 73'!$B$166)</c:f>
              <c:numCache>
                <c:formatCode>#,##0</c:formatCode>
                <c:ptCount val="5"/>
                <c:pt idx="0">
                  <c:v>241500</c:v>
                </c:pt>
                <c:pt idx="1">
                  <c:v>423500</c:v>
                </c:pt>
                <c:pt idx="2">
                  <c:v>10306200</c:v>
                </c:pt>
                <c:pt idx="3">
                  <c:v>10729700</c:v>
                </c:pt>
                <c:pt idx="4">
                  <c:v>10971200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7-4E3F-BF5A-8DCE3707A2AB}"/>
            </c:ext>
          </c:extLst>
        </c:ser>
        <c:ser>
          <c:idx val="1"/>
          <c:order val="1"/>
          <c:tx>
            <c:strRef>
              <c:f>'67 - 73'!$C$152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('67 - 73'!$A$154,'67 - 73'!$A$157,'67 - 73'!$A$160,'67 - 73'!$A$163,'67 - 73'!$A$166)</c:f>
              <c:strCache>
                <c:ptCount val="5"/>
                <c:pt idx="0">
                  <c:v>Activo Fijo Inmaterial - Amort Acum</c:v>
                </c:pt>
                <c:pt idx="1">
                  <c:v>Activo Fijo Central - Amort Acum</c:v>
                </c:pt>
                <c:pt idx="2">
                  <c:v>Activo Fijo Fabrica - Amort Acum   </c:v>
                </c:pt>
                <c:pt idx="3">
                  <c:v>Activo Fijo Material - Amort Acum  </c:v>
                </c:pt>
                <c:pt idx="4">
                  <c:v>Activo Fijo Total - Amort Acum     </c:v>
                </c:pt>
              </c:strCache>
            </c:strRef>
          </c:cat>
          <c:val>
            <c:numRef>
              <c:f>('67 - 73'!$C$154,'67 - 73'!$C$157,'67 - 73'!$C$160,'67 - 73'!$C$163,'67 - 73'!$C$166)</c:f>
              <c:numCache>
                <c:formatCode>#,##0</c:formatCode>
                <c:ptCount val="5"/>
                <c:pt idx="0">
                  <c:v>255500</c:v>
                </c:pt>
                <c:pt idx="1">
                  <c:v>462000</c:v>
                </c:pt>
                <c:pt idx="2">
                  <c:v>10845200</c:v>
                </c:pt>
                <c:pt idx="3">
                  <c:v>11307200</c:v>
                </c:pt>
                <c:pt idx="4">
                  <c:v>11562700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7-4E3F-BF5A-8DCE3707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111871"/>
        <c:axId val="1882106047"/>
      </c:barChart>
      <c:catAx>
        <c:axId val="188211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82106047"/>
        <c:crosses val="autoZero"/>
        <c:auto val="1"/>
        <c:lblAlgn val="ctr"/>
        <c:lblOffset val="100"/>
        <c:noMultiLvlLbl val="0"/>
      </c:catAx>
      <c:valAx>
        <c:axId val="188210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82111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Analisis del inmovilizado por compania Drink2Go - Activo</a:t>
            </a:r>
            <a:r>
              <a:rPr lang="es-BO" baseline="0"/>
              <a:t> fijo Neto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'67 - 73'!$B$152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('67 - 73'!$A$155,'67 - 73'!$A$158,'67 - 73'!$A$161,'67 - 73'!$A$164,'67 - 73'!$A$167)</c:f>
              <c:strCache>
                <c:ptCount val="5"/>
                <c:pt idx="0">
                  <c:v>Activo Fijo Inmaterial - Neto      </c:v>
                </c:pt>
                <c:pt idx="1">
                  <c:v>Activo Fijo Central - Neto         </c:v>
                </c:pt>
                <c:pt idx="2">
                  <c:v>Activo Fijo Fabricas- Neto         </c:v>
                </c:pt>
                <c:pt idx="3">
                  <c:v>Activo Fijo Material - Neto        </c:v>
                </c:pt>
                <c:pt idx="4">
                  <c:v>Activo Fijo Total - Neto           </c:v>
                </c:pt>
              </c:strCache>
            </c:strRef>
          </c:cat>
          <c:val>
            <c:numRef>
              <c:f>('67 - 73'!$B$155,'67 - 73'!$B$158,'67 - 73'!$B$161,'67 - 73'!$B$164,'67 - 73'!$B$167)</c:f>
              <c:numCache>
                <c:formatCode>#,##0</c:formatCode>
                <c:ptCount val="5"/>
                <c:pt idx="0">
                  <c:v>108500</c:v>
                </c:pt>
                <c:pt idx="1">
                  <c:v>126500</c:v>
                </c:pt>
                <c:pt idx="2">
                  <c:v>24846800</c:v>
                </c:pt>
                <c:pt idx="3">
                  <c:v>24973300</c:v>
                </c:pt>
                <c:pt idx="4">
                  <c:v>25081800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0-4B88-9313-7FB6AD75F480}"/>
            </c:ext>
          </c:extLst>
        </c:ser>
        <c:ser>
          <c:idx val="1"/>
          <c:order val="1"/>
          <c:tx>
            <c:strRef>
              <c:f>'67 - 73'!$C$152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('67 - 73'!$A$155,'67 - 73'!$A$158,'67 - 73'!$A$161,'67 - 73'!$A$164,'67 - 73'!$A$167)</c:f>
              <c:strCache>
                <c:ptCount val="5"/>
                <c:pt idx="0">
                  <c:v>Activo Fijo Inmaterial - Neto      </c:v>
                </c:pt>
                <c:pt idx="1">
                  <c:v>Activo Fijo Central - Neto         </c:v>
                </c:pt>
                <c:pt idx="2">
                  <c:v>Activo Fijo Fabricas- Neto         </c:v>
                </c:pt>
                <c:pt idx="3">
                  <c:v>Activo Fijo Material - Neto        </c:v>
                </c:pt>
                <c:pt idx="4">
                  <c:v>Activo Fijo Total - Neto           </c:v>
                </c:pt>
              </c:strCache>
            </c:strRef>
          </c:cat>
          <c:val>
            <c:numRef>
              <c:f>('67 - 73'!$C$155,'67 - 73'!$C$158,'67 - 73'!$C$161,'67 - 73'!$C$164,'67 - 73'!$C$167)</c:f>
              <c:numCache>
                <c:formatCode>#,##0</c:formatCode>
                <c:ptCount val="5"/>
                <c:pt idx="0">
                  <c:v>94500</c:v>
                </c:pt>
                <c:pt idx="1">
                  <c:v>88000</c:v>
                </c:pt>
                <c:pt idx="2">
                  <c:v>24997800</c:v>
                </c:pt>
                <c:pt idx="3">
                  <c:v>25085800</c:v>
                </c:pt>
                <c:pt idx="4">
                  <c:v>25180300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0-4B88-9313-7FB6AD75F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1740447"/>
        <c:axId val="1821754175"/>
      </c:barChart>
      <c:catAx>
        <c:axId val="182174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21754175"/>
        <c:crosses val="autoZero"/>
        <c:auto val="1"/>
        <c:lblAlgn val="ctr"/>
        <c:lblOffset val="100"/>
        <c:noMultiLvlLbl val="0"/>
      </c:catAx>
      <c:valAx>
        <c:axId val="182175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21740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Ratio de Financieros - Resumen</a:t>
            </a:r>
            <a:r>
              <a:rPr lang="es-BO" baseline="0"/>
              <a:t> -</a:t>
            </a:r>
            <a:r>
              <a:rPr lang="es-BO"/>
              <a:t>Compania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'67 - 73'!$B$107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('67 - 73'!$A$108:$A$110,'67 - 73'!$A$112)</c:f>
              <c:strCache>
                <c:ptCount val="4"/>
                <c:pt idx="0">
                  <c:v>Rentabilidad sobre Patrimonio      </c:v>
                </c:pt>
                <c:pt idx="1">
                  <c:v>Rendimiento del Activo             </c:v>
                </c:pt>
                <c:pt idx="2">
                  <c:v>Cobertura Fondo de Maniobra        </c:v>
                </c:pt>
                <c:pt idx="3">
                  <c:v>Pasivo Corriente sobre Pasivo Total</c:v>
                </c:pt>
              </c:strCache>
            </c:strRef>
          </c:cat>
          <c:val>
            <c:numRef>
              <c:f>('67 - 73'!$B$108:$B$110,'67 - 73'!$B$112)</c:f>
              <c:numCache>
                <c:formatCode>0%</c:formatCode>
                <c:ptCount val="4"/>
                <c:pt idx="0">
                  <c:v>4.4999999999999998E-2</c:v>
                </c:pt>
                <c:pt idx="1">
                  <c:v>8.3000000000000004E-2</c:v>
                </c:pt>
                <c:pt idx="2">
                  <c:v>0.55400000000000005</c:v>
                </c:pt>
                <c:pt idx="3">
                  <c:v>0.214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1-48A0-AD53-76F33CA68A5E}"/>
            </c:ext>
          </c:extLst>
        </c:ser>
        <c:ser>
          <c:idx val="1"/>
          <c:order val="1"/>
          <c:tx>
            <c:strRef>
              <c:f>'67 - 73'!$C$107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('67 - 73'!$A$108:$A$110,'67 - 73'!$A$112)</c:f>
              <c:strCache>
                <c:ptCount val="4"/>
                <c:pt idx="0">
                  <c:v>Rentabilidad sobre Patrimonio      </c:v>
                </c:pt>
                <c:pt idx="1">
                  <c:v>Rendimiento del Activo             </c:v>
                </c:pt>
                <c:pt idx="2">
                  <c:v>Cobertura Fondo de Maniobra        </c:v>
                </c:pt>
                <c:pt idx="3">
                  <c:v>Pasivo Corriente sobre Pasivo Total</c:v>
                </c:pt>
              </c:strCache>
            </c:strRef>
          </c:cat>
          <c:val>
            <c:numRef>
              <c:f>('67 - 73'!$C$108:$C$110,'67 - 73'!$C$112)</c:f>
              <c:numCache>
                <c:formatCode>0%</c:formatCode>
                <c:ptCount val="4"/>
                <c:pt idx="0">
                  <c:v>-7.8E-2</c:v>
                </c:pt>
                <c:pt idx="1">
                  <c:v>-7.0000000000000001E-3</c:v>
                </c:pt>
                <c:pt idx="2">
                  <c:v>2.5000000000000001E-2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1-48A0-AD53-76F33CA68A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9237199"/>
        <c:axId val="1679235119"/>
      </c:barChart>
      <c:catAx>
        <c:axId val="167923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9235119"/>
        <c:crosses val="autoZero"/>
        <c:auto val="1"/>
        <c:lblAlgn val="ctr"/>
        <c:lblOffset val="100"/>
        <c:noMultiLvlLbl val="0"/>
      </c:catAx>
      <c:valAx>
        <c:axId val="16792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7923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'67 - 73'!$A$111</c:f>
              <c:strCache>
                <c:ptCount val="1"/>
                <c:pt idx="0">
                  <c:v>Endeudamiento: Total Pasivo sobre Patrimonio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'67 - 73'!$B$107:$C$107</c:f>
              <c:numCache>
                <c:formatCode>General</c:formatCode>
                <c:ptCount val="2"/>
                <c:pt idx="0">
                  <c:v>2027</c:v>
                </c:pt>
                <c:pt idx="1">
                  <c:v>2028</c:v>
                </c:pt>
              </c:numCache>
            </c:numRef>
          </c:cat>
          <c:val>
            <c:numRef>
              <c:f>'67 - 73'!$B$111:$C$111</c:f>
              <c:numCache>
                <c:formatCode>0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6-4746-A0EE-DB18C2B9E6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454095"/>
        <c:axId val="1886451599"/>
      </c:barChart>
      <c:catAx>
        <c:axId val="188645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86451599"/>
        <c:crosses val="autoZero"/>
        <c:auto val="1"/>
        <c:lblAlgn val="ctr"/>
        <c:lblOffset val="100"/>
        <c:noMultiLvlLbl val="0"/>
      </c:catAx>
      <c:valAx>
        <c:axId val="18864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8645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Condiciones financieras previstas</a:t>
            </a:r>
            <a:r>
              <a:rPr lang="en-US" baseline="0"/>
              <a:t> - interes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'67 - 73'!$C$127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('67 - 73'!$A$128:$B$128,'67 - 73'!$A$130:$B$130,'67 - 73'!$A$132:$B$132)</c:f>
              <c:multiLvlStrCache>
                <c:ptCount val="3"/>
                <c:lvl>
                  <c:pt idx="0">
                    <c:v>Tipo de Interes                                   </c:v>
                  </c:pt>
                  <c:pt idx="1">
                    <c:v>Tipo de Interes                                   </c:v>
                  </c:pt>
                  <c:pt idx="2">
                    <c:v>Tipo de Interes de Referencia                     </c:v>
                  </c:pt>
                </c:lvl>
                <c:lvl>
                  <c:pt idx="0">
                    <c:v>Prestamo Largo Plazo</c:v>
                  </c:pt>
                  <c:pt idx="1">
                    <c:v>Credito Corto Plazo</c:v>
                  </c:pt>
                  <c:pt idx="2">
                    <c:v>Credito Extraordinario</c:v>
                  </c:pt>
                </c:lvl>
              </c:multiLvlStrCache>
            </c:multiLvlStrRef>
          </c:cat>
          <c:val>
            <c:numRef>
              <c:f>('67 - 73'!$C$128,'67 - 73'!$C$130,'67 - 73'!$C$132)</c:f>
              <c:numCache>
                <c:formatCode>0%</c:formatCode>
                <c:ptCount val="3"/>
                <c:pt idx="0">
                  <c:v>0.6</c:v>
                </c:pt>
                <c:pt idx="1">
                  <c:v>0.71</c:v>
                </c:pt>
                <c:pt idx="2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A-44A6-858D-F89BB968E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1739199"/>
        <c:axId val="1821753759"/>
      </c:barChart>
      <c:catAx>
        <c:axId val="182173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21753759"/>
        <c:crosses val="autoZero"/>
        <c:auto val="1"/>
        <c:lblAlgn val="ctr"/>
        <c:lblOffset val="100"/>
        <c:noMultiLvlLbl val="0"/>
      </c:catAx>
      <c:valAx>
        <c:axId val="182175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2173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Condiciones financieras previstas - Plazo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'67 - 73'!$C$127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('67 - 73'!$A$129:$B$129,'67 - 73'!$A$131:$B$131,'67 - 73'!$A$133:$B$133)</c:f>
              <c:multiLvlStrCache>
                <c:ptCount val="3"/>
                <c:lvl>
                  <c:pt idx="0">
                    <c:v>Plazo de Vencimiento - Anos                       </c:v>
                  </c:pt>
                  <c:pt idx="1">
                    <c:v>Plazo de Vencimiento - Anos                       </c:v>
                  </c:pt>
                  <c:pt idx="2">
                    <c:v>Plazo de Vencimiento - Anos                       </c:v>
                  </c:pt>
                </c:lvl>
                <c:lvl>
                  <c:pt idx="0">
                    <c:v>Prestamo Largo Plazo</c:v>
                  </c:pt>
                  <c:pt idx="1">
                    <c:v>Credito Corto Plazo</c:v>
                  </c:pt>
                  <c:pt idx="2">
                    <c:v>Credito Extraordinario</c:v>
                  </c:pt>
                </c:lvl>
              </c:multiLvlStrCache>
            </c:multiLvlStrRef>
          </c:cat>
          <c:val>
            <c:numRef>
              <c:f>('67 - 73'!$C$129,'67 - 73'!$C$131,'67 - 73'!$C$133)</c:f>
              <c:numCache>
                <c:formatCode>0</c:formatCode>
                <c:ptCount val="3"/>
                <c:pt idx="0">
                  <c:v>8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3-45D5-99A0-DA95DED711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1776639"/>
        <c:axId val="1821775391"/>
      </c:barChart>
      <c:catAx>
        <c:axId val="182177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21775391"/>
        <c:crosses val="autoZero"/>
        <c:auto val="1"/>
        <c:lblAlgn val="ctr"/>
        <c:lblOffset val="100"/>
        <c:noMultiLvlLbl val="0"/>
      </c:catAx>
      <c:valAx>
        <c:axId val="182177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Valores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2177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Balance de Situacion de la Compania Drink2Go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'67 - 73'!$A$75</c:f>
              <c:strCache>
                <c:ptCount val="1"/>
                <c:pt idx="0">
                  <c:v>Total Corriente         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'67 - 73'!$B$71:$G$71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'67 - 73'!$B$75:$G$75</c:f>
              <c:numCache>
                <c:formatCode>#,##0</c:formatCode>
                <c:ptCount val="6"/>
                <c:pt idx="0">
                  <c:v>1394527</c:v>
                </c:pt>
                <c:pt idx="1">
                  <c:v>7371194</c:v>
                </c:pt>
                <c:pt idx="2">
                  <c:v>3871945</c:v>
                </c:pt>
                <c:pt idx="3">
                  <c:v>5212352</c:v>
                </c:pt>
                <c:pt idx="4">
                  <c:v>3983924</c:v>
                </c:pt>
                <c:pt idx="5">
                  <c:v>3788675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E-40DD-B5CB-5911CBEE9B52}"/>
            </c:ext>
          </c:extLst>
        </c:ser>
        <c:ser>
          <c:idx val="1"/>
          <c:order val="1"/>
          <c:tx>
            <c:strRef>
              <c:f>'67 - 73'!$A$78</c:f>
              <c:strCache>
                <c:ptCount val="1"/>
                <c:pt idx="0">
                  <c:v>Activo Fijo Neto        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'67 - 73'!$B$71:$G$71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'67 - 73'!$B$78:$G$78</c:f>
              <c:numCache>
                <c:formatCode>#,##0</c:formatCode>
                <c:ptCount val="6"/>
                <c:pt idx="0">
                  <c:v>17264300</c:v>
                </c:pt>
                <c:pt idx="1">
                  <c:v>17147300</c:v>
                </c:pt>
                <c:pt idx="2">
                  <c:v>24884800</c:v>
                </c:pt>
                <c:pt idx="3">
                  <c:v>24983300</c:v>
                </c:pt>
                <c:pt idx="4">
                  <c:v>25081800</c:v>
                </c:pt>
                <c:pt idx="5">
                  <c:v>25180300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E-40DD-B5CB-5911CBEE9B52}"/>
            </c:ext>
          </c:extLst>
        </c:ser>
        <c:ser>
          <c:idx val="2"/>
          <c:order val="2"/>
          <c:tx>
            <c:strRef>
              <c:f>'67 - 73'!$A$79</c:f>
              <c:strCache>
                <c:ptCount val="1"/>
                <c:pt idx="0">
                  <c:v>Activo Total            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'67 - 73'!$B$71:$G$71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'67 - 73'!$B$79:$G$79</c:f>
              <c:numCache>
                <c:formatCode>#,##0</c:formatCode>
                <c:ptCount val="6"/>
                <c:pt idx="0">
                  <c:v>18658826</c:v>
                </c:pt>
                <c:pt idx="1">
                  <c:v>24518494</c:v>
                </c:pt>
                <c:pt idx="2">
                  <c:v>28756744</c:v>
                </c:pt>
                <c:pt idx="3">
                  <c:v>30195652</c:v>
                </c:pt>
                <c:pt idx="4">
                  <c:v>29065724</c:v>
                </c:pt>
                <c:pt idx="5">
                  <c:v>28968974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E-40DD-B5CB-5911CBEE9B52}"/>
            </c:ext>
          </c:extLst>
        </c:ser>
        <c:ser>
          <c:idx val="3"/>
          <c:order val="3"/>
          <c:tx>
            <c:strRef>
              <c:f>'67 - 73'!$A$86</c:f>
              <c:strCache>
                <c:ptCount val="1"/>
                <c:pt idx="0">
                  <c:v>Patrimonio Neto + Pasivo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'67 - 73'!$B$71:$G$71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'67 - 73'!$B$86:$G$86</c:f>
              <c:numCache>
                <c:formatCode>#,##0</c:formatCode>
                <c:ptCount val="6"/>
                <c:pt idx="0">
                  <c:v>18658826</c:v>
                </c:pt>
                <c:pt idx="1">
                  <c:v>24518494</c:v>
                </c:pt>
                <c:pt idx="2">
                  <c:v>28756744</c:v>
                </c:pt>
                <c:pt idx="3">
                  <c:v>30195652</c:v>
                </c:pt>
                <c:pt idx="4">
                  <c:v>29065724</c:v>
                </c:pt>
                <c:pt idx="5">
                  <c:v>28968974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8E-40DD-B5CB-5911CBEE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1238559"/>
        <c:axId val="2121245215"/>
        <c:axId val="0"/>
      </c:bar3DChart>
      <c:catAx>
        <c:axId val="21212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21245215"/>
        <c:crosses val="autoZero"/>
        <c:auto val="1"/>
        <c:lblAlgn val="ctr"/>
        <c:lblOffset val="100"/>
        <c:noMultiLvlLbl val="0"/>
      </c:catAx>
      <c:valAx>
        <c:axId val="212124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21238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7.xml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5" Type="http://schemas.openxmlformats.org/officeDocument/2006/relationships/chart" Target="../charts/chart62.xml"/><Relationship Id="rId4" Type="http://schemas.openxmlformats.org/officeDocument/2006/relationships/chart" Target="../charts/chart6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Relationship Id="rId5" Type="http://schemas.openxmlformats.org/officeDocument/2006/relationships/chart" Target="../charts/chart84.xml"/><Relationship Id="rId4" Type="http://schemas.openxmlformats.org/officeDocument/2006/relationships/chart" Target="../charts/chart83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7" Type="http://schemas.openxmlformats.org/officeDocument/2006/relationships/chart" Target="../charts/chart95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6" Type="http://schemas.openxmlformats.org/officeDocument/2006/relationships/chart" Target="../charts/chart94.xml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4" Type="http://schemas.openxmlformats.org/officeDocument/2006/relationships/chart" Target="../charts/chart99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13" Type="http://schemas.openxmlformats.org/officeDocument/2006/relationships/chart" Target="../charts/chart112.xml"/><Relationship Id="rId3" Type="http://schemas.openxmlformats.org/officeDocument/2006/relationships/chart" Target="../charts/chart102.xml"/><Relationship Id="rId7" Type="http://schemas.openxmlformats.org/officeDocument/2006/relationships/chart" Target="../charts/chart106.xml"/><Relationship Id="rId12" Type="http://schemas.openxmlformats.org/officeDocument/2006/relationships/chart" Target="../charts/chart111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11" Type="http://schemas.openxmlformats.org/officeDocument/2006/relationships/chart" Target="../charts/chart110.xml"/><Relationship Id="rId5" Type="http://schemas.openxmlformats.org/officeDocument/2006/relationships/chart" Target="../charts/chart104.xml"/><Relationship Id="rId10" Type="http://schemas.openxmlformats.org/officeDocument/2006/relationships/chart" Target="../charts/chart109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Relationship Id="rId14" Type="http://schemas.openxmlformats.org/officeDocument/2006/relationships/chart" Target="../charts/chart11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6.xml"/><Relationship Id="rId2" Type="http://schemas.openxmlformats.org/officeDocument/2006/relationships/chart" Target="../charts/chart115.xml"/><Relationship Id="rId1" Type="http://schemas.openxmlformats.org/officeDocument/2006/relationships/chart" Target="../charts/chart114.xml"/><Relationship Id="rId4" Type="http://schemas.openxmlformats.org/officeDocument/2006/relationships/chart" Target="../charts/chart11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0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4" Type="http://schemas.openxmlformats.org/officeDocument/2006/relationships/chart" Target="../charts/chart1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3.xml"/><Relationship Id="rId1" Type="http://schemas.openxmlformats.org/officeDocument/2006/relationships/chart" Target="../charts/chart122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1.xml"/><Relationship Id="rId3" Type="http://schemas.openxmlformats.org/officeDocument/2006/relationships/chart" Target="../charts/chart126.xml"/><Relationship Id="rId7" Type="http://schemas.openxmlformats.org/officeDocument/2006/relationships/chart" Target="../charts/chart130.xml"/><Relationship Id="rId2" Type="http://schemas.openxmlformats.org/officeDocument/2006/relationships/chart" Target="../charts/chart125.xml"/><Relationship Id="rId1" Type="http://schemas.openxmlformats.org/officeDocument/2006/relationships/chart" Target="../charts/chart124.xml"/><Relationship Id="rId6" Type="http://schemas.openxmlformats.org/officeDocument/2006/relationships/chart" Target="../charts/chart129.xml"/><Relationship Id="rId5" Type="http://schemas.openxmlformats.org/officeDocument/2006/relationships/chart" Target="../charts/chart128.xml"/><Relationship Id="rId4" Type="http://schemas.openxmlformats.org/officeDocument/2006/relationships/chart" Target="../charts/chart127.xml"/><Relationship Id="rId9" Type="http://schemas.openxmlformats.org/officeDocument/2006/relationships/chart" Target="../charts/chart13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7" Type="http://schemas.openxmlformats.org/officeDocument/2006/relationships/chart" Target="../charts/chart139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6" Type="http://schemas.openxmlformats.org/officeDocument/2006/relationships/chart" Target="../charts/chart138.xml"/><Relationship Id="rId5" Type="http://schemas.openxmlformats.org/officeDocument/2006/relationships/chart" Target="../charts/chart137.xml"/><Relationship Id="rId4" Type="http://schemas.openxmlformats.org/officeDocument/2006/relationships/chart" Target="../charts/chart136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7.xml"/><Relationship Id="rId13" Type="http://schemas.openxmlformats.org/officeDocument/2006/relationships/chart" Target="../charts/chart152.xml"/><Relationship Id="rId18" Type="http://schemas.openxmlformats.org/officeDocument/2006/relationships/chart" Target="../charts/chart157.xml"/><Relationship Id="rId3" Type="http://schemas.openxmlformats.org/officeDocument/2006/relationships/chart" Target="../charts/chart142.xml"/><Relationship Id="rId21" Type="http://schemas.openxmlformats.org/officeDocument/2006/relationships/chart" Target="../charts/chart160.xml"/><Relationship Id="rId7" Type="http://schemas.openxmlformats.org/officeDocument/2006/relationships/chart" Target="../charts/chart146.xml"/><Relationship Id="rId12" Type="http://schemas.openxmlformats.org/officeDocument/2006/relationships/chart" Target="../charts/chart151.xml"/><Relationship Id="rId17" Type="http://schemas.openxmlformats.org/officeDocument/2006/relationships/chart" Target="../charts/chart156.xml"/><Relationship Id="rId2" Type="http://schemas.openxmlformats.org/officeDocument/2006/relationships/chart" Target="../charts/chart141.xml"/><Relationship Id="rId16" Type="http://schemas.openxmlformats.org/officeDocument/2006/relationships/chart" Target="../charts/chart155.xml"/><Relationship Id="rId20" Type="http://schemas.openxmlformats.org/officeDocument/2006/relationships/chart" Target="../charts/chart159.xml"/><Relationship Id="rId1" Type="http://schemas.openxmlformats.org/officeDocument/2006/relationships/chart" Target="../charts/chart140.xml"/><Relationship Id="rId6" Type="http://schemas.openxmlformats.org/officeDocument/2006/relationships/chart" Target="../charts/chart145.xml"/><Relationship Id="rId11" Type="http://schemas.openxmlformats.org/officeDocument/2006/relationships/chart" Target="../charts/chart150.xml"/><Relationship Id="rId5" Type="http://schemas.openxmlformats.org/officeDocument/2006/relationships/chart" Target="../charts/chart144.xml"/><Relationship Id="rId15" Type="http://schemas.openxmlformats.org/officeDocument/2006/relationships/chart" Target="../charts/chart154.xml"/><Relationship Id="rId10" Type="http://schemas.openxmlformats.org/officeDocument/2006/relationships/chart" Target="../charts/chart149.xml"/><Relationship Id="rId19" Type="http://schemas.openxmlformats.org/officeDocument/2006/relationships/chart" Target="../charts/chart158.xml"/><Relationship Id="rId4" Type="http://schemas.openxmlformats.org/officeDocument/2006/relationships/chart" Target="../charts/chart143.xml"/><Relationship Id="rId9" Type="http://schemas.openxmlformats.org/officeDocument/2006/relationships/chart" Target="../charts/chart148.xml"/><Relationship Id="rId14" Type="http://schemas.openxmlformats.org/officeDocument/2006/relationships/chart" Target="../charts/chart153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8.xml"/><Relationship Id="rId13" Type="http://schemas.openxmlformats.org/officeDocument/2006/relationships/chart" Target="../charts/chart173.xml"/><Relationship Id="rId18" Type="http://schemas.openxmlformats.org/officeDocument/2006/relationships/chart" Target="../charts/chart178.xml"/><Relationship Id="rId3" Type="http://schemas.openxmlformats.org/officeDocument/2006/relationships/chart" Target="../charts/chart163.xml"/><Relationship Id="rId21" Type="http://schemas.openxmlformats.org/officeDocument/2006/relationships/chart" Target="../charts/chart181.xml"/><Relationship Id="rId7" Type="http://schemas.openxmlformats.org/officeDocument/2006/relationships/chart" Target="../charts/chart167.xml"/><Relationship Id="rId12" Type="http://schemas.openxmlformats.org/officeDocument/2006/relationships/chart" Target="../charts/chart172.xml"/><Relationship Id="rId17" Type="http://schemas.openxmlformats.org/officeDocument/2006/relationships/chart" Target="../charts/chart177.xml"/><Relationship Id="rId2" Type="http://schemas.openxmlformats.org/officeDocument/2006/relationships/chart" Target="../charts/chart162.xml"/><Relationship Id="rId16" Type="http://schemas.openxmlformats.org/officeDocument/2006/relationships/chart" Target="../charts/chart176.xml"/><Relationship Id="rId20" Type="http://schemas.openxmlformats.org/officeDocument/2006/relationships/chart" Target="../charts/chart180.xml"/><Relationship Id="rId1" Type="http://schemas.openxmlformats.org/officeDocument/2006/relationships/chart" Target="../charts/chart161.xml"/><Relationship Id="rId6" Type="http://schemas.openxmlformats.org/officeDocument/2006/relationships/chart" Target="../charts/chart166.xml"/><Relationship Id="rId11" Type="http://schemas.openxmlformats.org/officeDocument/2006/relationships/chart" Target="../charts/chart171.xml"/><Relationship Id="rId5" Type="http://schemas.openxmlformats.org/officeDocument/2006/relationships/chart" Target="../charts/chart165.xml"/><Relationship Id="rId15" Type="http://schemas.openxmlformats.org/officeDocument/2006/relationships/chart" Target="../charts/chart175.xml"/><Relationship Id="rId10" Type="http://schemas.openxmlformats.org/officeDocument/2006/relationships/chart" Target="../charts/chart170.xml"/><Relationship Id="rId19" Type="http://schemas.openxmlformats.org/officeDocument/2006/relationships/chart" Target="../charts/chart179.xml"/><Relationship Id="rId4" Type="http://schemas.openxmlformats.org/officeDocument/2006/relationships/chart" Target="../charts/chart164.xml"/><Relationship Id="rId9" Type="http://schemas.openxmlformats.org/officeDocument/2006/relationships/chart" Target="../charts/chart169.xml"/><Relationship Id="rId14" Type="http://schemas.openxmlformats.org/officeDocument/2006/relationships/chart" Target="../charts/chart174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9.xml"/><Relationship Id="rId13" Type="http://schemas.openxmlformats.org/officeDocument/2006/relationships/chart" Target="../charts/chart194.xml"/><Relationship Id="rId18" Type="http://schemas.openxmlformats.org/officeDocument/2006/relationships/chart" Target="../charts/chart199.xml"/><Relationship Id="rId3" Type="http://schemas.openxmlformats.org/officeDocument/2006/relationships/chart" Target="../charts/chart184.xml"/><Relationship Id="rId7" Type="http://schemas.openxmlformats.org/officeDocument/2006/relationships/chart" Target="../charts/chart188.xml"/><Relationship Id="rId12" Type="http://schemas.openxmlformats.org/officeDocument/2006/relationships/chart" Target="../charts/chart193.xml"/><Relationship Id="rId17" Type="http://schemas.openxmlformats.org/officeDocument/2006/relationships/chart" Target="../charts/chart198.xml"/><Relationship Id="rId2" Type="http://schemas.openxmlformats.org/officeDocument/2006/relationships/chart" Target="../charts/chart183.xml"/><Relationship Id="rId16" Type="http://schemas.openxmlformats.org/officeDocument/2006/relationships/chart" Target="../charts/chart197.xml"/><Relationship Id="rId1" Type="http://schemas.openxmlformats.org/officeDocument/2006/relationships/chart" Target="../charts/chart182.xml"/><Relationship Id="rId6" Type="http://schemas.openxmlformats.org/officeDocument/2006/relationships/chart" Target="../charts/chart187.xml"/><Relationship Id="rId11" Type="http://schemas.openxmlformats.org/officeDocument/2006/relationships/chart" Target="../charts/chart192.xml"/><Relationship Id="rId5" Type="http://schemas.openxmlformats.org/officeDocument/2006/relationships/chart" Target="../charts/chart186.xml"/><Relationship Id="rId15" Type="http://schemas.openxmlformats.org/officeDocument/2006/relationships/chart" Target="../charts/chart196.xml"/><Relationship Id="rId10" Type="http://schemas.openxmlformats.org/officeDocument/2006/relationships/chart" Target="../charts/chart191.xml"/><Relationship Id="rId19" Type="http://schemas.openxmlformats.org/officeDocument/2006/relationships/chart" Target="../charts/chart200.xml"/><Relationship Id="rId4" Type="http://schemas.openxmlformats.org/officeDocument/2006/relationships/chart" Target="../charts/chart185.xml"/><Relationship Id="rId9" Type="http://schemas.openxmlformats.org/officeDocument/2006/relationships/chart" Target="../charts/chart190.xml"/><Relationship Id="rId14" Type="http://schemas.openxmlformats.org/officeDocument/2006/relationships/chart" Target="../charts/chart195.xm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8.xml"/><Relationship Id="rId13" Type="http://schemas.openxmlformats.org/officeDocument/2006/relationships/chart" Target="../charts/chart213.xml"/><Relationship Id="rId3" Type="http://schemas.openxmlformats.org/officeDocument/2006/relationships/chart" Target="../charts/chart203.xml"/><Relationship Id="rId7" Type="http://schemas.openxmlformats.org/officeDocument/2006/relationships/chart" Target="../charts/chart207.xml"/><Relationship Id="rId12" Type="http://schemas.openxmlformats.org/officeDocument/2006/relationships/chart" Target="../charts/chart212.xml"/><Relationship Id="rId17" Type="http://schemas.openxmlformats.org/officeDocument/2006/relationships/chart" Target="../charts/chart217.xml"/><Relationship Id="rId2" Type="http://schemas.openxmlformats.org/officeDocument/2006/relationships/chart" Target="../charts/chart202.xml"/><Relationship Id="rId16" Type="http://schemas.openxmlformats.org/officeDocument/2006/relationships/chart" Target="../charts/chart216.xml"/><Relationship Id="rId1" Type="http://schemas.openxmlformats.org/officeDocument/2006/relationships/chart" Target="../charts/chart201.xml"/><Relationship Id="rId6" Type="http://schemas.openxmlformats.org/officeDocument/2006/relationships/chart" Target="../charts/chart206.xml"/><Relationship Id="rId11" Type="http://schemas.openxmlformats.org/officeDocument/2006/relationships/chart" Target="../charts/chart211.xml"/><Relationship Id="rId5" Type="http://schemas.openxmlformats.org/officeDocument/2006/relationships/chart" Target="../charts/chart205.xml"/><Relationship Id="rId15" Type="http://schemas.openxmlformats.org/officeDocument/2006/relationships/chart" Target="../charts/chart215.xml"/><Relationship Id="rId10" Type="http://schemas.openxmlformats.org/officeDocument/2006/relationships/chart" Target="../charts/chart210.xml"/><Relationship Id="rId4" Type="http://schemas.openxmlformats.org/officeDocument/2006/relationships/chart" Target="../charts/chart204.xml"/><Relationship Id="rId9" Type="http://schemas.openxmlformats.org/officeDocument/2006/relationships/chart" Target="../charts/chart209.xml"/><Relationship Id="rId14" Type="http://schemas.openxmlformats.org/officeDocument/2006/relationships/chart" Target="../charts/chart214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5.xml"/><Relationship Id="rId13" Type="http://schemas.openxmlformats.org/officeDocument/2006/relationships/chart" Target="../charts/chart230.xml"/><Relationship Id="rId18" Type="http://schemas.openxmlformats.org/officeDocument/2006/relationships/chart" Target="../charts/chart235.xml"/><Relationship Id="rId3" Type="http://schemas.openxmlformats.org/officeDocument/2006/relationships/chart" Target="../charts/chart220.xml"/><Relationship Id="rId7" Type="http://schemas.openxmlformats.org/officeDocument/2006/relationships/chart" Target="../charts/chart224.xml"/><Relationship Id="rId12" Type="http://schemas.openxmlformats.org/officeDocument/2006/relationships/chart" Target="../charts/chart229.xml"/><Relationship Id="rId17" Type="http://schemas.openxmlformats.org/officeDocument/2006/relationships/chart" Target="../charts/chart234.xml"/><Relationship Id="rId2" Type="http://schemas.openxmlformats.org/officeDocument/2006/relationships/chart" Target="../charts/chart219.xml"/><Relationship Id="rId16" Type="http://schemas.openxmlformats.org/officeDocument/2006/relationships/chart" Target="../charts/chart233.xml"/><Relationship Id="rId1" Type="http://schemas.openxmlformats.org/officeDocument/2006/relationships/chart" Target="../charts/chart218.xml"/><Relationship Id="rId6" Type="http://schemas.openxmlformats.org/officeDocument/2006/relationships/chart" Target="../charts/chart223.xml"/><Relationship Id="rId11" Type="http://schemas.openxmlformats.org/officeDocument/2006/relationships/chart" Target="../charts/chart228.xml"/><Relationship Id="rId5" Type="http://schemas.openxmlformats.org/officeDocument/2006/relationships/chart" Target="../charts/chart222.xml"/><Relationship Id="rId15" Type="http://schemas.openxmlformats.org/officeDocument/2006/relationships/chart" Target="../charts/chart232.xml"/><Relationship Id="rId10" Type="http://schemas.openxmlformats.org/officeDocument/2006/relationships/chart" Target="../charts/chart227.xml"/><Relationship Id="rId4" Type="http://schemas.openxmlformats.org/officeDocument/2006/relationships/chart" Target="../charts/chart221.xml"/><Relationship Id="rId9" Type="http://schemas.openxmlformats.org/officeDocument/2006/relationships/chart" Target="../charts/chart226.xml"/><Relationship Id="rId14" Type="http://schemas.openxmlformats.org/officeDocument/2006/relationships/chart" Target="../charts/chart2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436083</xdr:colOff>
      <xdr:row>120</xdr:row>
      <xdr:rowOff>76506</xdr:rowOff>
    </xdr:from>
    <xdr:to>
      <xdr:col>12</xdr:col>
      <xdr:colOff>696203</xdr:colOff>
      <xdr:row>134</xdr:row>
      <xdr:rowOff>114758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818518-56BB-4DD5-A55C-562C26A86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671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677283</xdr:colOff>
      <xdr:row>25</xdr:row>
      <xdr:rowOff>123937</xdr:rowOff>
    </xdr:from>
    <xdr:to>
      <xdr:col>19</xdr:col>
      <xdr:colOff>649940</xdr:colOff>
      <xdr:row>41</xdr:row>
      <xdr:rowOff>145677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446314</xdr:colOff>
      <xdr:row>57</xdr:row>
      <xdr:rowOff>65316</xdr:rowOff>
    </xdr:from>
    <xdr:to>
      <xdr:col>7</xdr:col>
      <xdr:colOff>119742</xdr:colOff>
      <xdr:row>68</xdr:row>
      <xdr:rowOff>65315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348344</xdr:colOff>
      <xdr:row>69</xdr:row>
      <xdr:rowOff>0</xdr:rowOff>
    </xdr:from>
    <xdr:to>
      <xdr:col>7</xdr:col>
      <xdr:colOff>0</xdr:colOff>
      <xdr:row>79</xdr:row>
      <xdr:rowOff>65314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320169</xdr:colOff>
      <xdr:row>79</xdr:row>
      <xdr:rowOff>116541</xdr:rowOff>
    </xdr:from>
    <xdr:to>
      <xdr:col>6</xdr:col>
      <xdr:colOff>738948</xdr:colOff>
      <xdr:row>90</xdr:row>
      <xdr:rowOff>98610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293915</xdr:colOff>
      <xdr:row>45</xdr:row>
      <xdr:rowOff>119743</xdr:rowOff>
    </xdr:from>
    <xdr:to>
      <xdr:col>6</xdr:col>
      <xdr:colOff>770965</xdr:colOff>
      <xdr:row>56</xdr:row>
      <xdr:rowOff>97972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327212</xdr:colOff>
      <xdr:row>91</xdr:row>
      <xdr:rowOff>80683</xdr:rowOff>
    </xdr:from>
    <xdr:to>
      <xdr:col>6</xdr:col>
      <xdr:colOff>744071</xdr:colOff>
      <xdr:row>103</xdr:row>
      <xdr:rowOff>170330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228599</xdr:colOff>
      <xdr:row>0</xdr:row>
      <xdr:rowOff>138111</xdr:rowOff>
    </xdr:from>
    <xdr:to>
      <xdr:col>12</xdr:col>
      <xdr:colOff>333374</xdr:colOff>
      <xdr:row>18</xdr:row>
      <xdr:rowOff>85724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533400</xdr:colOff>
      <xdr:row>1</xdr:row>
      <xdr:rowOff>109537</xdr:rowOff>
    </xdr:from>
    <xdr:to>
      <xdr:col>19</xdr:col>
      <xdr:colOff>19050</xdr:colOff>
      <xdr:row>17</xdr:row>
      <xdr:rowOff>9525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104775</xdr:colOff>
      <xdr:row>43</xdr:row>
      <xdr:rowOff>47625</xdr:rowOff>
    </xdr:from>
    <xdr:to>
      <xdr:col>14</xdr:col>
      <xdr:colOff>104775</xdr:colOff>
      <xdr:row>57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416112</xdr:colOff>
      <xdr:row>13</xdr:row>
      <xdr:rowOff>2614</xdr:rowOff>
    </xdr:from>
    <xdr:to>
      <xdr:col>7</xdr:col>
      <xdr:colOff>420594</xdr:colOff>
      <xdr:row>21</xdr:row>
      <xdr:rowOff>103468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201705</xdr:colOff>
      <xdr:row>22</xdr:row>
      <xdr:rowOff>134472</xdr:rowOff>
    </xdr:from>
    <xdr:to>
      <xdr:col>5</xdr:col>
      <xdr:colOff>143435</xdr:colOff>
      <xdr:row>31</xdr:row>
      <xdr:rowOff>80682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183777</xdr:colOff>
      <xdr:row>31</xdr:row>
      <xdr:rowOff>116541</xdr:rowOff>
    </xdr:from>
    <xdr:to>
      <xdr:col>5</xdr:col>
      <xdr:colOff>170330</xdr:colOff>
      <xdr:row>40</xdr:row>
      <xdr:rowOff>89647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156883</xdr:colOff>
      <xdr:row>40</xdr:row>
      <xdr:rowOff>125506</xdr:rowOff>
    </xdr:from>
    <xdr:to>
      <xdr:col>5</xdr:col>
      <xdr:colOff>152400</xdr:colOff>
      <xdr:row>49</xdr:row>
      <xdr:rowOff>107576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147918</xdr:colOff>
      <xdr:row>49</xdr:row>
      <xdr:rowOff>152401</xdr:rowOff>
    </xdr:from>
    <xdr:to>
      <xdr:col>5</xdr:col>
      <xdr:colOff>26894</xdr:colOff>
      <xdr:row>58</xdr:row>
      <xdr:rowOff>134471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183777</xdr:colOff>
      <xdr:row>59</xdr:row>
      <xdr:rowOff>0</xdr:rowOff>
    </xdr:from>
    <xdr:to>
      <xdr:col>5</xdr:col>
      <xdr:colOff>17930</xdr:colOff>
      <xdr:row>68</xdr:row>
      <xdr:rowOff>89647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210672</xdr:colOff>
      <xdr:row>69</xdr:row>
      <xdr:rowOff>53788</xdr:rowOff>
    </xdr:from>
    <xdr:to>
      <xdr:col>5</xdr:col>
      <xdr:colOff>1</xdr:colOff>
      <xdr:row>79</xdr:row>
      <xdr:rowOff>98612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1000126</xdr:colOff>
      <xdr:row>13</xdr:row>
      <xdr:rowOff>36944</xdr:rowOff>
    </xdr:from>
    <xdr:to>
      <xdr:col>10</xdr:col>
      <xdr:colOff>419100</xdr:colOff>
      <xdr:row>27</xdr:row>
      <xdr:rowOff>6349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170873</xdr:colOff>
      <xdr:row>28</xdr:row>
      <xdr:rowOff>154131</xdr:rowOff>
    </xdr:from>
    <xdr:to>
      <xdr:col>10</xdr:col>
      <xdr:colOff>161059</xdr:colOff>
      <xdr:row>37</xdr:row>
      <xdr:rowOff>53108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311727</xdr:colOff>
      <xdr:row>31</xdr:row>
      <xdr:rowOff>152401</xdr:rowOff>
    </xdr:from>
    <xdr:to>
      <xdr:col>8</xdr:col>
      <xdr:colOff>595745</xdr:colOff>
      <xdr:row>40</xdr:row>
      <xdr:rowOff>83127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297873</xdr:colOff>
      <xdr:row>40</xdr:row>
      <xdr:rowOff>166255</xdr:rowOff>
    </xdr:from>
    <xdr:to>
      <xdr:col>8</xdr:col>
      <xdr:colOff>775855</xdr:colOff>
      <xdr:row>49</xdr:row>
      <xdr:rowOff>110836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284018</xdr:colOff>
      <xdr:row>50</xdr:row>
      <xdr:rowOff>13855</xdr:rowOff>
    </xdr:from>
    <xdr:to>
      <xdr:col>8</xdr:col>
      <xdr:colOff>498763</xdr:colOff>
      <xdr:row>58</xdr:row>
      <xdr:rowOff>152401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284018</xdr:colOff>
      <xdr:row>59</xdr:row>
      <xdr:rowOff>27709</xdr:rowOff>
    </xdr:from>
    <xdr:to>
      <xdr:col>8</xdr:col>
      <xdr:colOff>651163</xdr:colOff>
      <xdr:row>68</xdr:row>
      <xdr:rowOff>55418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214746</xdr:colOff>
      <xdr:row>69</xdr:row>
      <xdr:rowOff>41563</xdr:rowOff>
    </xdr:from>
    <xdr:to>
      <xdr:col>9</xdr:col>
      <xdr:colOff>27709</xdr:colOff>
      <xdr:row>80</xdr:row>
      <xdr:rowOff>55418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752474</xdr:colOff>
      <xdr:row>10</xdr:row>
      <xdr:rowOff>333375</xdr:rowOff>
    </xdr:from>
    <xdr:to>
      <xdr:col>18</xdr:col>
      <xdr:colOff>38099</xdr:colOff>
      <xdr:row>23</xdr:row>
      <xdr:rowOff>304800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25</xdr:row>
      <xdr:rowOff>118110</xdr:rowOff>
    </xdr:from>
    <xdr:to>
      <xdr:col>8</xdr:col>
      <xdr:colOff>83820</xdr:colOff>
      <xdr:row>36</xdr:row>
      <xdr:rowOff>144780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37</xdr:row>
      <xdr:rowOff>72390</xdr:rowOff>
    </xdr:from>
    <xdr:to>
      <xdr:col>8</xdr:col>
      <xdr:colOff>144780</xdr:colOff>
      <xdr:row>48</xdr:row>
      <xdr:rowOff>106680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137160</xdr:colOff>
      <xdr:row>49</xdr:row>
      <xdr:rowOff>57150</xdr:rowOff>
    </xdr:from>
    <xdr:to>
      <xdr:col>8</xdr:col>
      <xdr:colOff>121920</xdr:colOff>
      <xdr:row>61</xdr:row>
      <xdr:rowOff>60960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91440</xdr:colOff>
      <xdr:row>13</xdr:row>
      <xdr:rowOff>11430</xdr:rowOff>
    </xdr:from>
    <xdr:to>
      <xdr:col>8</xdr:col>
      <xdr:colOff>198120</xdr:colOff>
      <xdr:row>24</xdr:row>
      <xdr:rowOff>137160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62</xdr:row>
      <xdr:rowOff>3810</xdr:rowOff>
    </xdr:from>
    <xdr:to>
      <xdr:col>8</xdr:col>
      <xdr:colOff>160020</xdr:colOff>
      <xdr:row>75</xdr:row>
      <xdr:rowOff>175260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141514</xdr:colOff>
      <xdr:row>2</xdr:row>
      <xdr:rowOff>32658</xdr:rowOff>
    </xdr:from>
    <xdr:to>
      <xdr:col>18</xdr:col>
      <xdr:colOff>674914</xdr:colOff>
      <xdr:row>12</xdr:row>
      <xdr:rowOff>152400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272142</xdr:colOff>
      <xdr:row>13</xdr:row>
      <xdr:rowOff>43543</xdr:rowOff>
    </xdr:from>
    <xdr:to>
      <xdr:col>18</xdr:col>
      <xdr:colOff>740229</xdr:colOff>
      <xdr:row>26</xdr:row>
      <xdr:rowOff>65314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489858</xdr:colOff>
      <xdr:row>27</xdr:row>
      <xdr:rowOff>0</xdr:rowOff>
    </xdr:from>
    <xdr:to>
      <xdr:col>19</xdr:col>
      <xdr:colOff>1</xdr:colOff>
      <xdr:row>39</xdr:row>
      <xdr:rowOff>141513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522515</xdr:colOff>
      <xdr:row>40</xdr:row>
      <xdr:rowOff>32656</xdr:rowOff>
    </xdr:from>
    <xdr:to>
      <xdr:col>19</xdr:col>
      <xdr:colOff>239486</xdr:colOff>
      <xdr:row>51</xdr:row>
      <xdr:rowOff>163286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555171</xdr:colOff>
      <xdr:row>52</xdr:row>
      <xdr:rowOff>65314</xdr:rowOff>
    </xdr:from>
    <xdr:to>
      <xdr:col>19</xdr:col>
      <xdr:colOff>239486</xdr:colOff>
      <xdr:row>63</xdr:row>
      <xdr:rowOff>87086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576944</xdr:colOff>
      <xdr:row>63</xdr:row>
      <xdr:rowOff>174172</xdr:rowOff>
    </xdr:from>
    <xdr:to>
      <xdr:col>19</xdr:col>
      <xdr:colOff>228600</xdr:colOff>
      <xdr:row>75</xdr:row>
      <xdr:rowOff>108857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642258</xdr:colOff>
      <xdr:row>76</xdr:row>
      <xdr:rowOff>21772</xdr:rowOff>
    </xdr:from>
    <xdr:to>
      <xdr:col>19</xdr:col>
      <xdr:colOff>272143</xdr:colOff>
      <xdr:row>87</xdr:row>
      <xdr:rowOff>130629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337457</xdr:colOff>
      <xdr:row>100</xdr:row>
      <xdr:rowOff>119742</xdr:rowOff>
    </xdr:from>
    <xdr:to>
      <xdr:col>18</xdr:col>
      <xdr:colOff>620486</xdr:colOff>
      <xdr:row>113</xdr:row>
      <xdr:rowOff>97971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664029</xdr:colOff>
      <xdr:row>88</xdr:row>
      <xdr:rowOff>108857</xdr:rowOff>
    </xdr:from>
    <xdr:to>
      <xdr:col>18</xdr:col>
      <xdr:colOff>43543</xdr:colOff>
      <xdr:row>99</xdr:row>
      <xdr:rowOff>141514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0</xdr:rowOff>
    </xdr:from>
    <xdr:to>
      <xdr:col>11</xdr:col>
      <xdr:colOff>563880</xdr:colOff>
      <xdr:row>13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426720</xdr:colOff>
      <xdr:row>14</xdr:row>
      <xdr:rowOff>80010</xdr:rowOff>
    </xdr:from>
    <xdr:to>
      <xdr:col>11</xdr:col>
      <xdr:colOff>518160</xdr:colOff>
      <xdr:row>29</xdr:row>
      <xdr:rowOff>22860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434340</xdr:colOff>
      <xdr:row>29</xdr:row>
      <xdr:rowOff>64770</xdr:rowOff>
    </xdr:from>
    <xdr:to>
      <xdr:col>11</xdr:col>
      <xdr:colOff>487680</xdr:colOff>
      <xdr:row>42</xdr:row>
      <xdr:rowOff>68580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650183</xdr:colOff>
      <xdr:row>19</xdr:row>
      <xdr:rowOff>185530</xdr:rowOff>
    </xdr:from>
    <xdr:to>
      <xdr:col>4</xdr:col>
      <xdr:colOff>265042</xdr:colOff>
      <xdr:row>37</xdr:row>
      <xdr:rowOff>8282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708164</xdr:colOff>
      <xdr:row>21</xdr:row>
      <xdr:rowOff>152400</xdr:rowOff>
    </xdr:from>
    <xdr:to>
      <xdr:col>10</xdr:col>
      <xdr:colOff>737153</xdr:colOff>
      <xdr:row>36</xdr:row>
      <xdr:rowOff>165651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509587</xdr:colOff>
      <xdr:row>20</xdr:row>
      <xdr:rowOff>80962</xdr:rowOff>
    </xdr:from>
    <xdr:to>
      <xdr:col>4</xdr:col>
      <xdr:colOff>885825</xdr:colOff>
      <xdr:row>37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1033461</xdr:colOff>
      <xdr:row>19</xdr:row>
      <xdr:rowOff>185736</xdr:rowOff>
    </xdr:from>
    <xdr:to>
      <xdr:col>12</xdr:col>
      <xdr:colOff>704850</xdr:colOff>
      <xdr:row>37</xdr:row>
      <xdr:rowOff>114299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604630</xdr:colOff>
      <xdr:row>21</xdr:row>
      <xdr:rowOff>36443</xdr:rowOff>
    </xdr:from>
    <xdr:to>
      <xdr:col>5</xdr:col>
      <xdr:colOff>82826</xdr:colOff>
      <xdr:row>36</xdr:row>
      <xdr:rowOff>182217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207063</xdr:colOff>
      <xdr:row>21</xdr:row>
      <xdr:rowOff>61289</xdr:rowOff>
    </xdr:from>
    <xdr:to>
      <xdr:col>13</xdr:col>
      <xdr:colOff>28575</xdr:colOff>
      <xdr:row>36</xdr:row>
      <xdr:rowOff>182216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1779932</xdr:colOff>
      <xdr:row>38</xdr:row>
      <xdr:rowOff>168551</xdr:rowOff>
    </xdr:from>
    <xdr:to>
      <xdr:col>4</xdr:col>
      <xdr:colOff>352425</xdr:colOff>
      <xdr:row>50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842962</xdr:colOff>
      <xdr:row>39</xdr:row>
      <xdr:rowOff>19049</xdr:rowOff>
    </xdr:from>
    <xdr:to>
      <xdr:col>9</xdr:col>
      <xdr:colOff>200025</xdr:colOff>
      <xdr:row>51</xdr:row>
      <xdr:rowOff>109536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485775</xdr:colOff>
      <xdr:row>38</xdr:row>
      <xdr:rowOff>176212</xdr:rowOff>
    </xdr:from>
    <xdr:to>
      <xdr:col>15</xdr:col>
      <xdr:colOff>71437</xdr:colOff>
      <xdr:row>51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1462087</xdr:colOff>
      <xdr:row>52</xdr:row>
      <xdr:rowOff>109537</xdr:rowOff>
    </xdr:from>
    <xdr:to>
      <xdr:col>4</xdr:col>
      <xdr:colOff>785812</xdr:colOff>
      <xdr:row>66</xdr:row>
      <xdr:rowOff>185737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79</xdr:row>
      <xdr:rowOff>28574</xdr:rowOff>
    </xdr:from>
    <xdr:to>
      <xdr:col>5</xdr:col>
      <xdr:colOff>876300</xdr:colOff>
      <xdr:row>95</xdr:row>
      <xdr:rowOff>76199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688975</xdr:colOff>
      <xdr:row>11</xdr:row>
      <xdr:rowOff>0</xdr:rowOff>
    </xdr:from>
    <xdr:to>
      <xdr:col>13</xdr:col>
      <xdr:colOff>688975</xdr:colOff>
      <xdr:row>25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1</xdr:row>
      <xdr:rowOff>90487</xdr:rowOff>
    </xdr:from>
    <xdr:to>
      <xdr:col>14</xdr:col>
      <xdr:colOff>428625</xdr:colOff>
      <xdr:row>15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4762</xdr:rowOff>
    </xdr:from>
    <xdr:to>
      <xdr:col>21</xdr:col>
      <xdr:colOff>0</xdr:colOff>
      <xdr:row>16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504825</xdr:colOff>
      <xdr:row>17</xdr:row>
      <xdr:rowOff>4762</xdr:rowOff>
    </xdr:from>
    <xdr:to>
      <xdr:col>14</xdr:col>
      <xdr:colOff>504825</xdr:colOff>
      <xdr:row>31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85725</xdr:colOff>
      <xdr:row>17</xdr:row>
      <xdr:rowOff>33337</xdr:rowOff>
    </xdr:from>
    <xdr:to>
      <xdr:col>21</xdr:col>
      <xdr:colOff>85725</xdr:colOff>
      <xdr:row>31</xdr:row>
      <xdr:rowOff>109537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542925</xdr:colOff>
      <xdr:row>32</xdr:row>
      <xdr:rowOff>128587</xdr:rowOff>
    </xdr:from>
    <xdr:to>
      <xdr:col>14</xdr:col>
      <xdr:colOff>542925</xdr:colOff>
      <xdr:row>47</xdr:row>
      <xdr:rowOff>14287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304800</xdr:colOff>
      <xdr:row>33</xdr:row>
      <xdr:rowOff>157162</xdr:rowOff>
    </xdr:from>
    <xdr:to>
      <xdr:col>21</xdr:col>
      <xdr:colOff>304800</xdr:colOff>
      <xdr:row>48</xdr:row>
      <xdr:rowOff>42862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323850</xdr:colOff>
      <xdr:row>32</xdr:row>
      <xdr:rowOff>138112</xdr:rowOff>
    </xdr:from>
    <xdr:to>
      <xdr:col>7</xdr:col>
      <xdr:colOff>361950</xdr:colOff>
      <xdr:row>47</xdr:row>
      <xdr:rowOff>23812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347662</xdr:colOff>
      <xdr:row>1</xdr:row>
      <xdr:rowOff>14286</xdr:rowOff>
    </xdr:from>
    <xdr:to>
      <xdr:col>12</xdr:col>
      <xdr:colOff>666750</xdr:colOff>
      <xdr:row>14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319086</xdr:colOff>
      <xdr:row>14</xdr:row>
      <xdr:rowOff>123824</xdr:rowOff>
    </xdr:from>
    <xdr:to>
      <xdr:col>12</xdr:col>
      <xdr:colOff>609599</xdr:colOff>
      <xdr:row>26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347662</xdr:colOff>
      <xdr:row>26</xdr:row>
      <xdr:rowOff>71437</xdr:rowOff>
    </xdr:from>
    <xdr:to>
      <xdr:col>5</xdr:col>
      <xdr:colOff>290512</xdr:colOff>
      <xdr:row>40</xdr:row>
      <xdr:rowOff>147637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700087</xdr:colOff>
      <xdr:row>26</xdr:row>
      <xdr:rowOff>166687</xdr:rowOff>
    </xdr:from>
    <xdr:to>
      <xdr:col>11</xdr:col>
      <xdr:colOff>280987</xdr:colOff>
      <xdr:row>41</xdr:row>
      <xdr:rowOff>52387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595312</xdr:colOff>
      <xdr:row>27</xdr:row>
      <xdr:rowOff>42862</xdr:rowOff>
    </xdr:from>
    <xdr:to>
      <xdr:col>17</xdr:col>
      <xdr:colOff>595312</xdr:colOff>
      <xdr:row>41</xdr:row>
      <xdr:rowOff>119062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404812</xdr:colOff>
      <xdr:row>41</xdr:row>
      <xdr:rowOff>176212</xdr:rowOff>
    </xdr:from>
    <xdr:to>
      <xdr:col>5</xdr:col>
      <xdr:colOff>347662</xdr:colOff>
      <xdr:row>56</xdr:row>
      <xdr:rowOff>61912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471487</xdr:colOff>
      <xdr:row>42</xdr:row>
      <xdr:rowOff>176212</xdr:rowOff>
    </xdr:from>
    <xdr:to>
      <xdr:col>13</xdr:col>
      <xdr:colOff>471487</xdr:colOff>
      <xdr:row>57</xdr:row>
      <xdr:rowOff>61912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61911</xdr:colOff>
      <xdr:row>7</xdr:row>
      <xdr:rowOff>185737</xdr:rowOff>
    </xdr:from>
    <xdr:to>
      <xdr:col>7</xdr:col>
      <xdr:colOff>676274</xdr:colOff>
      <xdr:row>21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538161</xdr:colOff>
      <xdr:row>1</xdr:row>
      <xdr:rowOff>71437</xdr:rowOff>
    </xdr:from>
    <xdr:to>
      <xdr:col>16</xdr:col>
      <xdr:colOff>679753</xdr:colOff>
      <xdr:row>14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576261</xdr:colOff>
      <xdr:row>15</xdr:row>
      <xdr:rowOff>138112</xdr:rowOff>
    </xdr:from>
    <xdr:to>
      <xdr:col>17</xdr:col>
      <xdr:colOff>285750</xdr:colOff>
      <xdr:row>29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566737</xdr:colOff>
      <xdr:row>29</xdr:row>
      <xdr:rowOff>185737</xdr:rowOff>
    </xdr:from>
    <xdr:to>
      <xdr:col>6</xdr:col>
      <xdr:colOff>705995</xdr:colOff>
      <xdr:row>44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223837</xdr:colOff>
      <xdr:row>30</xdr:row>
      <xdr:rowOff>23812</xdr:rowOff>
    </xdr:from>
    <xdr:to>
      <xdr:col>13</xdr:col>
      <xdr:colOff>223837</xdr:colOff>
      <xdr:row>44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404812</xdr:colOff>
      <xdr:row>30</xdr:row>
      <xdr:rowOff>33337</xdr:rowOff>
    </xdr:from>
    <xdr:to>
      <xdr:col>19</xdr:col>
      <xdr:colOff>404812</xdr:colOff>
      <xdr:row>44</xdr:row>
      <xdr:rowOff>109537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566737</xdr:colOff>
      <xdr:row>44</xdr:row>
      <xdr:rowOff>185737</xdr:rowOff>
    </xdr:from>
    <xdr:to>
      <xdr:col>6</xdr:col>
      <xdr:colOff>490537</xdr:colOff>
      <xdr:row>59</xdr:row>
      <xdr:rowOff>71437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185737</xdr:colOff>
      <xdr:row>45</xdr:row>
      <xdr:rowOff>100012</xdr:rowOff>
    </xdr:from>
    <xdr:to>
      <xdr:col>13</xdr:col>
      <xdr:colOff>185737</xdr:colOff>
      <xdr:row>59</xdr:row>
      <xdr:rowOff>176212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452436</xdr:colOff>
      <xdr:row>2</xdr:row>
      <xdr:rowOff>14286</xdr:rowOff>
    </xdr:from>
    <xdr:to>
      <xdr:col>16</xdr:col>
      <xdr:colOff>38099</xdr:colOff>
      <xdr:row>18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533399</xdr:colOff>
      <xdr:row>18</xdr:row>
      <xdr:rowOff>138111</xdr:rowOff>
    </xdr:from>
    <xdr:to>
      <xdr:col>15</xdr:col>
      <xdr:colOff>733425</xdr:colOff>
      <xdr:row>34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176212</xdr:rowOff>
    </xdr:from>
    <xdr:to>
      <xdr:col>6</xdr:col>
      <xdr:colOff>476250</xdr:colOff>
      <xdr:row>57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790574</xdr:colOff>
      <xdr:row>39</xdr:row>
      <xdr:rowOff>185737</xdr:rowOff>
    </xdr:from>
    <xdr:to>
      <xdr:col>13</xdr:col>
      <xdr:colOff>457199</xdr:colOff>
      <xdr:row>56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742950</xdr:colOff>
      <xdr:row>39</xdr:row>
      <xdr:rowOff>128587</xdr:rowOff>
    </xdr:from>
    <xdr:to>
      <xdr:col>20</xdr:col>
      <xdr:colOff>742950</xdr:colOff>
      <xdr:row>56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119062</xdr:rowOff>
    </xdr:from>
    <xdr:to>
      <xdr:col>13</xdr:col>
      <xdr:colOff>171450</xdr:colOff>
      <xdr:row>15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142875</xdr:colOff>
      <xdr:row>18</xdr:row>
      <xdr:rowOff>33337</xdr:rowOff>
    </xdr:from>
    <xdr:to>
      <xdr:col>13</xdr:col>
      <xdr:colOff>85725</xdr:colOff>
      <xdr:row>32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219075</xdr:colOff>
      <xdr:row>18</xdr:row>
      <xdr:rowOff>14286</xdr:rowOff>
    </xdr:from>
    <xdr:to>
      <xdr:col>19</xdr:col>
      <xdr:colOff>219075</xdr:colOff>
      <xdr:row>33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266699</xdr:colOff>
      <xdr:row>35</xdr:row>
      <xdr:rowOff>80961</xdr:rowOff>
    </xdr:from>
    <xdr:to>
      <xdr:col>14</xdr:col>
      <xdr:colOff>333374</xdr:colOff>
      <xdr:row>52</xdr:row>
      <xdr:rowOff>66674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200024</xdr:colOff>
      <xdr:row>1</xdr:row>
      <xdr:rowOff>71437</xdr:rowOff>
    </xdr:from>
    <xdr:to>
      <xdr:col>14</xdr:col>
      <xdr:colOff>571499</xdr:colOff>
      <xdr:row>16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209549</xdr:colOff>
      <xdr:row>17</xdr:row>
      <xdr:rowOff>100011</xdr:rowOff>
    </xdr:from>
    <xdr:to>
      <xdr:col>14</xdr:col>
      <xdr:colOff>581024</xdr:colOff>
      <xdr:row>33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61912</xdr:rowOff>
    </xdr:from>
    <xdr:to>
      <xdr:col>5</xdr:col>
      <xdr:colOff>95250</xdr:colOff>
      <xdr:row>44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323850</xdr:colOff>
      <xdr:row>34</xdr:row>
      <xdr:rowOff>14286</xdr:rowOff>
    </xdr:from>
    <xdr:to>
      <xdr:col>11</xdr:col>
      <xdr:colOff>609600</xdr:colOff>
      <xdr:row>49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190499</xdr:colOff>
      <xdr:row>34</xdr:row>
      <xdr:rowOff>42862</xdr:rowOff>
    </xdr:from>
    <xdr:to>
      <xdr:col>18</xdr:col>
      <xdr:colOff>600074</xdr:colOff>
      <xdr:row>49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50</xdr:row>
      <xdr:rowOff>166686</xdr:rowOff>
    </xdr:from>
    <xdr:to>
      <xdr:col>5</xdr:col>
      <xdr:colOff>542925</xdr:colOff>
      <xdr:row>66</xdr:row>
      <xdr:rowOff>133349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352985</xdr:colOff>
      <xdr:row>51</xdr:row>
      <xdr:rowOff>34737</xdr:rowOff>
    </xdr:from>
    <xdr:to>
      <xdr:col>12</xdr:col>
      <xdr:colOff>504265</xdr:colOff>
      <xdr:row>66</xdr:row>
      <xdr:rowOff>67234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295274</xdr:colOff>
      <xdr:row>0</xdr:row>
      <xdr:rowOff>90487</xdr:rowOff>
    </xdr:from>
    <xdr:to>
      <xdr:col>15</xdr:col>
      <xdr:colOff>381000</xdr:colOff>
      <xdr:row>17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21</xdr:row>
      <xdr:rowOff>176211</xdr:rowOff>
    </xdr:from>
    <xdr:to>
      <xdr:col>9</xdr:col>
      <xdr:colOff>342900</xdr:colOff>
      <xdr:row>38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838199</xdr:colOff>
      <xdr:row>47</xdr:row>
      <xdr:rowOff>157162</xdr:rowOff>
    </xdr:from>
    <xdr:to>
      <xdr:col>5</xdr:col>
      <xdr:colOff>962024</xdr:colOff>
      <xdr:row>63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1133474</xdr:colOff>
      <xdr:row>47</xdr:row>
      <xdr:rowOff>157162</xdr:rowOff>
    </xdr:from>
    <xdr:to>
      <xdr:col>12</xdr:col>
      <xdr:colOff>514349</xdr:colOff>
      <xdr:row>62</xdr:row>
      <xdr:rowOff>42862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25</xdr:row>
      <xdr:rowOff>138112</xdr:rowOff>
    </xdr:from>
    <xdr:to>
      <xdr:col>5</xdr:col>
      <xdr:colOff>561975</xdr:colOff>
      <xdr:row>38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619125</xdr:colOff>
      <xdr:row>40</xdr:row>
      <xdr:rowOff>166687</xdr:rowOff>
    </xdr:from>
    <xdr:to>
      <xdr:col>5</xdr:col>
      <xdr:colOff>857250</xdr:colOff>
      <xdr:row>55</xdr:row>
      <xdr:rowOff>52387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538162</xdr:colOff>
      <xdr:row>56</xdr:row>
      <xdr:rowOff>138112</xdr:rowOff>
    </xdr:from>
    <xdr:to>
      <xdr:col>5</xdr:col>
      <xdr:colOff>776287</xdr:colOff>
      <xdr:row>71</xdr:row>
      <xdr:rowOff>23812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147637</xdr:colOff>
      <xdr:row>56</xdr:row>
      <xdr:rowOff>147637</xdr:rowOff>
    </xdr:from>
    <xdr:to>
      <xdr:col>11</xdr:col>
      <xdr:colOff>338137</xdr:colOff>
      <xdr:row>71</xdr:row>
      <xdr:rowOff>33337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510427</xdr:colOff>
      <xdr:row>72</xdr:row>
      <xdr:rowOff>58551</xdr:rowOff>
    </xdr:from>
    <xdr:to>
      <xdr:col>5</xdr:col>
      <xdr:colOff>755557</xdr:colOff>
      <xdr:row>86</xdr:row>
      <xdr:rowOff>134751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64713</xdr:colOff>
      <xdr:row>72</xdr:row>
      <xdr:rowOff>91608</xdr:rowOff>
    </xdr:from>
    <xdr:to>
      <xdr:col>11</xdr:col>
      <xdr:colOff>220196</xdr:colOff>
      <xdr:row>86</xdr:row>
      <xdr:rowOff>167808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567417</xdr:colOff>
      <xdr:row>89</xdr:row>
      <xdr:rowOff>51707</xdr:rowOff>
    </xdr:from>
    <xdr:to>
      <xdr:col>5</xdr:col>
      <xdr:colOff>796017</xdr:colOff>
      <xdr:row>103</xdr:row>
      <xdr:rowOff>127907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161925</xdr:colOff>
      <xdr:row>89</xdr:row>
      <xdr:rowOff>138112</xdr:rowOff>
    </xdr:from>
    <xdr:to>
      <xdr:col>11</xdr:col>
      <xdr:colOff>352425</xdr:colOff>
      <xdr:row>104</xdr:row>
      <xdr:rowOff>23812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523875</xdr:colOff>
      <xdr:row>104</xdr:row>
      <xdr:rowOff>166687</xdr:rowOff>
    </xdr:from>
    <xdr:to>
      <xdr:col>5</xdr:col>
      <xdr:colOff>762000</xdr:colOff>
      <xdr:row>119</xdr:row>
      <xdr:rowOff>52387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171450</xdr:colOff>
      <xdr:row>104</xdr:row>
      <xdr:rowOff>100012</xdr:rowOff>
    </xdr:from>
    <xdr:to>
      <xdr:col>11</xdr:col>
      <xdr:colOff>361950</xdr:colOff>
      <xdr:row>118</xdr:row>
      <xdr:rowOff>176212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123825</xdr:colOff>
      <xdr:row>2</xdr:row>
      <xdr:rowOff>166687</xdr:rowOff>
    </xdr:from>
    <xdr:to>
      <xdr:col>19</xdr:col>
      <xdr:colOff>123825</xdr:colOff>
      <xdr:row>17</xdr:row>
      <xdr:rowOff>4762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161925</xdr:colOff>
      <xdr:row>18</xdr:row>
      <xdr:rowOff>4762</xdr:rowOff>
    </xdr:from>
    <xdr:to>
      <xdr:col>19</xdr:col>
      <xdr:colOff>161925</xdr:colOff>
      <xdr:row>32</xdr:row>
      <xdr:rowOff>80962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180975</xdr:colOff>
      <xdr:row>25</xdr:row>
      <xdr:rowOff>100012</xdr:rowOff>
    </xdr:from>
    <xdr:to>
      <xdr:col>11</xdr:col>
      <xdr:colOff>371475</xdr:colOff>
      <xdr:row>39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257175</xdr:colOff>
      <xdr:row>41</xdr:row>
      <xdr:rowOff>4762</xdr:rowOff>
    </xdr:from>
    <xdr:to>
      <xdr:col>11</xdr:col>
      <xdr:colOff>447675</xdr:colOff>
      <xdr:row>55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176212</xdr:colOff>
      <xdr:row>0</xdr:row>
      <xdr:rowOff>95249</xdr:rowOff>
    </xdr:from>
    <xdr:to>
      <xdr:col>12</xdr:col>
      <xdr:colOff>647700</xdr:colOff>
      <xdr:row>17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19</xdr:row>
      <xdr:rowOff>42861</xdr:rowOff>
    </xdr:from>
    <xdr:to>
      <xdr:col>15</xdr:col>
      <xdr:colOff>571500</xdr:colOff>
      <xdr:row>35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466725</xdr:colOff>
      <xdr:row>36</xdr:row>
      <xdr:rowOff>90487</xdr:rowOff>
    </xdr:from>
    <xdr:to>
      <xdr:col>9</xdr:col>
      <xdr:colOff>152400</xdr:colOff>
      <xdr:row>50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209550</xdr:colOff>
      <xdr:row>52</xdr:row>
      <xdr:rowOff>80961</xdr:rowOff>
    </xdr:from>
    <xdr:to>
      <xdr:col>10</xdr:col>
      <xdr:colOff>285750</xdr:colOff>
      <xdr:row>68</xdr:row>
      <xdr:rowOff>180974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102577</xdr:colOff>
      <xdr:row>9</xdr:row>
      <xdr:rowOff>189035</xdr:rowOff>
    </xdr:from>
    <xdr:to>
      <xdr:col>18</xdr:col>
      <xdr:colOff>934183</xdr:colOff>
      <xdr:row>21</xdr:row>
      <xdr:rowOff>58615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62279</xdr:colOff>
      <xdr:row>21</xdr:row>
      <xdr:rowOff>168519</xdr:rowOff>
    </xdr:from>
    <xdr:to>
      <xdr:col>19</xdr:col>
      <xdr:colOff>227135</xdr:colOff>
      <xdr:row>34</xdr:row>
      <xdr:rowOff>43962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248477</xdr:colOff>
      <xdr:row>20</xdr:row>
      <xdr:rowOff>110988</xdr:rowOff>
    </xdr:from>
    <xdr:to>
      <xdr:col>5</xdr:col>
      <xdr:colOff>248479</xdr:colOff>
      <xdr:row>34</xdr:row>
      <xdr:rowOff>187188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119609</xdr:colOff>
      <xdr:row>36</xdr:row>
      <xdr:rowOff>7210</xdr:rowOff>
    </xdr:from>
    <xdr:to>
      <xdr:col>6</xdr:col>
      <xdr:colOff>145676</xdr:colOff>
      <xdr:row>52</xdr:row>
      <xdr:rowOff>168087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352424</xdr:colOff>
      <xdr:row>20</xdr:row>
      <xdr:rowOff>52387</xdr:rowOff>
    </xdr:from>
    <xdr:to>
      <xdr:col>8</xdr:col>
      <xdr:colOff>1009649</xdr:colOff>
      <xdr:row>35</xdr:row>
      <xdr:rowOff>142875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295274</xdr:colOff>
      <xdr:row>2</xdr:row>
      <xdr:rowOff>4761</xdr:rowOff>
    </xdr:from>
    <xdr:to>
      <xdr:col>8</xdr:col>
      <xdr:colOff>761999</xdr:colOff>
      <xdr:row>16</xdr:row>
      <xdr:rowOff>180974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0</xdr:row>
      <xdr:rowOff>119061</xdr:rowOff>
    </xdr:from>
    <xdr:to>
      <xdr:col>12</xdr:col>
      <xdr:colOff>9525</xdr:colOff>
      <xdr:row>19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638174</xdr:colOff>
      <xdr:row>20</xdr:row>
      <xdr:rowOff>71436</xdr:rowOff>
    </xdr:from>
    <xdr:to>
      <xdr:col>12</xdr:col>
      <xdr:colOff>228599</xdr:colOff>
      <xdr:row>38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333375</xdr:colOff>
      <xdr:row>39</xdr:row>
      <xdr:rowOff>157161</xdr:rowOff>
    </xdr:from>
    <xdr:to>
      <xdr:col>12</xdr:col>
      <xdr:colOff>333375</xdr:colOff>
      <xdr:row>56</xdr:row>
      <xdr:rowOff>123824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257175</xdr:colOff>
      <xdr:row>58</xdr:row>
      <xdr:rowOff>147637</xdr:rowOff>
    </xdr:from>
    <xdr:to>
      <xdr:col>8</xdr:col>
      <xdr:colOff>47625</xdr:colOff>
      <xdr:row>73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375395</xdr:colOff>
      <xdr:row>85</xdr:row>
      <xdr:rowOff>79561</xdr:rowOff>
    </xdr:from>
    <xdr:to>
      <xdr:col>13</xdr:col>
      <xdr:colOff>201704</xdr:colOff>
      <xdr:row>100</xdr:row>
      <xdr:rowOff>123264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308161</xdr:colOff>
      <xdr:row>85</xdr:row>
      <xdr:rowOff>101973</xdr:rowOff>
    </xdr:from>
    <xdr:to>
      <xdr:col>19</xdr:col>
      <xdr:colOff>705970</xdr:colOff>
      <xdr:row>100</xdr:row>
      <xdr:rowOff>112058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16809</xdr:colOff>
      <xdr:row>85</xdr:row>
      <xdr:rowOff>124385</xdr:rowOff>
    </xdr:from>
    <xdr:to>
      <xdr:col>26</xdr:col>
      <xdr:colOff>347382</xdr:colOff>
      <xdr:row>100</xdr:row>
      <xdr:rowOff>112059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498661</xdr:colOff>
      <xdr:row>101</xdr:row>
      <xdr:rowOff>135591</xdr:rowOff>
    </xdr:from>
    <xdr:to>
      <xdr:col>14</xdr:col>
      <xdr:colOff>414617</xdr:colOff>
      <xdr:row>118</xdr:row>
      <xdr:rowOff>56029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95248</xdr:colOff>
      <xdr:row>101</xdr:row>
      <xdr:rowOff>135590</xdr:rowOff>
    </xdr:from>
    <xdr:to>
      <xdr:col>21</xdr:col>
      <xdr:colOff>526675</xdr:colOff>
      <xdr:row>117</xdr:row>
      <xdr:rowOff>179293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2</xdr:row>
      <xdr:rowOff>23812</xdr:rowOff>
    </xdr:from>
    <xdr:to>
      <xdr:col>15</xdr:col>
      <xdr:colOff>104775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247650</xdr:colOff>
      <xdr:row>2</xdr:row>
      <xdr:rowOff>14287</xdr:rowOff>
    </xdr:from>
    <xdr:to>
      <xdr:col>21</xdr:col>
      <xdr:colOff>247650</xdr:colOff>
      <xdr:row>16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20</xdr:row>
      <xdr:rowOff>52387</xdr:rowOff>
    </xdr:from>
    <xdr:to>
      <xdr:col>12</xdr:col>
      <xdr:colOff>28575</xdr:colOff>
      <xdr:row>34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209550</xdr:colOff>
      <xdr:row>35</xdr:row>
      <xdr:rowOff>128587</xdr:rowOff>
    </xdr:from>
    <xdr:to>
      <xdr:col>11</xdr:col>
      <xdr:colOff>647700</xdr:colOff>
      <xdr:row>50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51</xdr:row>
      <xdr:rowOff>176212</xdr:rowOff>
    </xdr:from>
    <xdr:to>
      <xdr:col>11</xdr:col>
      <xdr:colOff>38100</xdr:colOff>
      <xdr:row>66</xdr:row>
      <xdr:rowOff>61912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419100</xdr:colOff>
      <xdr:row>70</xdr:row>
      <xdr:rowOff>23811</xdr:rowOff>
    </xdr:from>
    <xdr:to>
      <xdr:col>10</xdr:col>
      <xdr:colOff>76200</xdr:colOff>
      <xdr:row>83</xdr:row>
      <xdr:rowOff>9524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647699</xdr:colOff>
      <xdr:row>89</xdr:row>
      <xdr:rowOff>166687</xdr:rowOff>
    </xdr:from>
    <xdr:to>
      <xdr:col>8</xdr:col>
      <xdr:colOff>657224</xdr:colOff>
      <xdr:row>105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17</xdr:row>
      <xdr:rowOff>14285</xdr:rowOff>
    </xdr:from>
    <xdr:to>
      <xdr:col>7</xdr:col>
      <xdr:colOff>9525</xdr:colOff>
      <xdr:row>33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276224</xdr:colOff>
      <xdr:row>19</xdr:row>
      <xdr:rowOff>14286</xdr:rowOff>
    </xdr:from>
    <xdr:to>
      <xdr:col>14</xdr:col>
      <xdr:colOff>209549</xdr:colOff>
      <xdr:row>34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371474</xdr:colOff>
      <xdr:row>1</xdr:row>
      <xdr:rowOff>52386</xdr:rowOff>
    </xdr:from>
    <xdr:to>
      <xdr:col>14</xdr:col>
      <xdr:colOff>571500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714375</xdr:colOff>
      <xdr:row>1</xdr:row>
      <xdr:rowOff>42861</xdr:rowOff>
    </xdr:from>
    <xdr:to>
      <xdr:col>21</xdr:col>
      <xdr:colOff>647700</xdr:colOff>
      <xdr:row>17</xdr:row>
      <xdr:rowOff>161924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85724</xdr:colOff>
      <xdr:row>40</xdr:row>
      <xdr:rowOff>128587</xdr:rowOff>
    </xdr:from>
    <xdr:to>
      <xdr:col>15</xdr:col>
      <xdr:colOff>247650</xdr:colOff>
      <xdr:row>55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685800</xdr:colOff>
      <xdr:row>19</xdr:row>
      <xdr:rowOff>71437</xdr:rowOff>
    </xdr:from>
    <xdr:to>
      <xdr:col>20</xdr:col>
      <xdr:colOff>685800</xdr:colOff>
      <xdr:row>33</xdr:row>
      <xdr:rowOff>147637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180975</xdr:colOff>
      <xdr:row>58</xdr:row>
      <xdr:rowOff>157161</xdr:rowOff>
    </xdr:from>
    <xdr:to>
      <xdr:col>14</xdr:col>
      <xdr:colOff>466725</xdr:colOff>
      <xdr:row>75</xdr:row>
      <xdr:rowOff>66674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190500</xdr:colOff>
      <xdr:row>87</xdr:row>
      <xdr:rowOff>157162</xdr:rowOff>
    </xdr:from>
    <xdr:to>
      <xdr:col>6</xdr:col>
      <xdr:colOff>723900</xdr:colOff>
      <xdr:row>103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104774</xdr:colOff>
      <xdr:row>87</xdr:row>
      <xdr:rowOff>33336</xdr:rowOff>
    </xdr:from>
    <xdr:to>
      <xdr:col>14</xdr:col>
      <xdr:colOff>628649</xdr:colOff>
      <xdr:row>104</xdr:row>
      <xdr:rowOff>57150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466724</xdr:colOff>
      <xdr:row>109</xdr:row>
      <xdr:rowOff>100011</xdr:rowOff>
    </xdr:from>
    <xdr:to>
      <xdr:col>14</xdr:col>
      <xdr:colOff>742949</xdr:colOff>
      <xdr:row>123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257175</xdr:colOff>
      <xdr:row>126</xdr:row>
      <xdr:rowOff>119062</xdr:rowOff>
    </xdr:from>
    <xdr:to>
      <xdr:col>13</xdr:col>
      <xdr:colOff>561975</xdr:colOff>
      <xdr:row>141</xdr:row>
      <xdr:rowOff>4762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14287</xdr:colOff>
      <xdr:row>126</xdr:row>
      <xdr:rowOff>185737</xdr:rowOff>
    </xdr:from>
    <xdr:to>
      <xdr:col>20</xdr:col>
      <xdr:colOff>14287</xdr:colOff>
      <xdr:row>141</xdr:row>
      <xdr:rowOff>71437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533400</xdr:colOff>
      <xdr:row>142</xdr:row>
      <xdr:rowOff>185737</xdr:rowOff>
    </xdr:from>
    <xdr:to>
      <xdr:col>5</xdr:col>
      <xdr:colOff>0</xdr:colOff>
      <xdr:row>157</xdr:row>
      <xdr:rowOff>71437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47625</xdr:colOff>
      <xdr:row>142</xdr:row>
      <xdr:rowOff>119062</xdr:rowOff>
    </xdr:from>
    <xdr:to>
      <xdr:col>10</xdr:col>
      <xdr:colOff>581025</xdr:colOff>
      <xdr:row>157</xdr:row>
      <xdr:rowOff>4762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685800</xdr:colOff>
      <xdr:row>142</xdr:row>
      <xdr:rowOff>61912</xdr:rowOff>
    </xdr:from>
    <xdr:to>
      <xdr:col>16</xdr:col>
      <xdr:colOff>685800</xdr:colOff>
      <xdr:row>156</xdr:row>
      <xdr:rowOff>138112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57150</xdr:colOff>
      <xdr:row>142</xdr:row>
      <xdr:rowOff>71437</xdr:rowOff>
    </xdr:from>
    <xdr:to>
      <xdr:col>23</xdr:col>
      <xdr:colOff>57150</xdr:colOff>
      <xdr:row>156</xdr:row>
      <xdr:rowOff>147637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476250</xdr:colOff>
      <xdr:row>158</xdr:row>
      <xdr:rowOff>42862</xdr:rowOff>
    </xdr:from>
    <xdr:to>
      <xdr:col>4</xdr:col>
      <xdr:colOff>819150</xdr:colOff>
      <xdr:row>172</xdr:row>
      <xdr:rowOff>119062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200025</xdr:colOff>
      <xdr:row>158</xdr:row>
      <xdr:rowOff>33337</xdr:rowOff>
    </xdr:from>
    <xdr:to>
      <xdr:col>10</xdr:col>
      <xdr:colOff>733425</xdr:colOff>
      <xdr:row>172</xdr:row>
      <xdr:rowOff>109537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247650</xdr:colOff>
      <xdr:row>176</xdr:row>
      <xdr:rowOff>90487</xdr:rowOff>
    </xdr:from>
    <xdr:to>
      <xdr:col>10</xdr:col>
      <xdr:colOff>476250</xdr:colOff>
      <xdr:row>192</xdr:row>
      <xdr:rowOff>28575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657225</xdr:colOff>
      <xdr:row>195</xdr:row>
      <xdr:rowOff>166687</xdr:rowOff>
    </xdr:from>
    <xdr:to>
      <xdr:col>11</xdr:col>
      <xdr:colOff>581025</xdr:colOff>
      <xdr:row>212</xdr:row>
      <xdr:rowOff>142875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66675</xdr:colOff>
      <xdr:row>195</xdr:row>
      <xdr:rowOff>176212</xdr:rowOff>
    </xdr:from>
    <xdr:to>
      <xdr:col>18</xdr:col>
      <xdr:colOff>66675</xdr:colOff>
      <xdr:row>210</xdr:row>
      <xdr:rowOff>61912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1</xdr:row>
      <xdr:rowOff>33337</xdr:rowOff>
    </xdr:from>
    <xdr:to>
      <xdr:col>12</xdr:col>
      <xdr:colOff>0</xdr:colOff>
      <xdr:row>17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1</xdr:row>
      <xdr:rowOff>90486</xdr:rowOff>
    </xdr:from>
    <xdr:to>
      <xdr:col>18</xdr:col>
      <xdr:colOff>361950</xdr:colOff>
      <xdr:row>17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790574</xdr:colOff>
      <xdr:row>15</xdr:row>
      <xdr:rowOff>138112</xdr:rowOff>
    </xdr:from>
    <xdr:to>
      <xdr:col>4</xdr:col>
      <xdr:colOff>838199</xdr:colOff>
      <xdr:row>30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161925</xdr:colOff>
      <xdr:row>34</xdr:row>
      <xdr:rowOff>80961</xdr:rowOff>
    </xdr:from>
    <xdr:to>
      <xdr:col>11</xdr:col>
      <xdr:colOff>561975</xdr:colOff>
      <xdr:row>50</xdr:row>
      <xdr:rowOff>161924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142875</xdr:colOff>
      <xdr:row>34</xdr:row>
      <xdr:rowOff>80961</xdr:rowOff>
    </xdr:from>
    <xdr:to>
      <xdr:col>18</xdr:col>
      <xdr:colOff>238125</xdr:colOff>
      <xdr:row>50</xdr:row>
      <xdr:rowOff>180974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666750</xdr:colOff>
      <xdr:row>50</xdr:row>
      <xdr:rowOff>147637</xdr:rowOff>
    </xdr:from>
    <xdr:to>
      <xdr:col>4</xdr:col>
      <xdr:colOff>590550</xdr:colOff>
      <xdr:row>65</xdr:row>
      <xdr:rowOff>33337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304800</xdr:colOff>
      <xdr:row>65</xdr:row>
      <xdr:rowOff>119061</xdr:rowOff>
    </xdr:from>
    <xdr:to>
      <xdr:col>11</xdr:col>
      <xdr:colOff>304800</xdr:colOff>
      <xdr:row>82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723900</xdr:colOff>
      <xdr:row>65</xdr:row>
      <xdr:rowOff>100011</xdr:rowOff>
    </xdr:from>
    <xdr:to>
      <xdr:col>18</xdr:col>
      <xdr:colOff>495300</xdr:colOff>
      <xdr:row>82</xdr:row>
      <xdr:rowOff>9524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695325</xdr:colOff>
      <xdr:row>81</xdr:row>
      <xdr:rowOff>138112</xdr:rowOff>
    </xdr:from>
    <xdr:to>
      <xdr:col>4</xdr:col>
      <xdr:colOff>619125</xdr:colOff>
      <xdr:row>96</xdr:row>
      <xdr:rowOff>23812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238125</xdr:colOff>
      <xdr:row>98</xdr:row>
      <xdr:rowOff>166686</xdr:rowOff>
    </xdr:from>
    <xdr:to>
      <xdr:col>11</xdr:col>
      <xdr:colOff>742950</xdr:colOff>
      <xdr:row>115</xdr:row>
      <xdr:rowOff>95249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123825</xdr:colOff>
      <xdr:row>99</xdr:row>
      <xdr:rowOff>71436</xdr:rowOff>
    </xdr:from>
    <xdr:to>
      <xdr:col>19</xdr:col>
      <xdr:colOff>47625</xdr:colOff>
      <xdr:row>114</xdr:row>
      <xdr:rowOff>152399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238125</xdr:colOff>
      <xdr:row>114</xdr:row>
      <xdr:rowOff>119062</xdr:rowOff>
    </xdr:from>
    <xdr:to>
      <xdr:col>4</xdr:col>
      <xdr:colOff>161925</xdr:colOff>
      <xdr:row>129</xdr:row>
      <xdr:rowOff>4762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295274</xdr:colOff>
      <xdr:row>131</xdr:row>
      <xdr:rowOff>147636</xdr:rowOff>
    </xdr:from>
    <xdr:to>
      <xdr:col>12</xdr:col>
      <xdr:colOff>457199</xdr:colOff>
      <xdr:row>147</xdr:row>
      <xdr:rowOff>114299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609600</xdr:colOff>
      <xdr:row>131</xdr:row>
      <xdr:rowOff>109536</xdr:rowOff>
    </xdr:from>
    <xdr:to>
      <xdr:col>19</xdr:col>
      <xdr:colOff>171450</xdr:colOff>
      <xdr:row>147</xdr:row>
      <xdr:rowOff>190499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152400</xdr:colOff>
      <xdr:row>149</xdr:row>
      <xdr:rowOff>71437</xdr:rowOff>
    </xdr:from>
    <xdr:to>
      <xdr:col>4</xdr:col>
      <xdr:colOff>76200</xdr:colOff>
      <xdr:row>163</xdr:row>
      <xdr:rowOff>147637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219074</xdr:colOff>
      <xdr:row>166</xdr:row>
      <xdr:rowOff>109537</xdr:rowOff>
    </xdr:from>
    <xdr:to>
      <xdr:col>12</xdr:col>
      <xdr:colOff>19049</xdr:colOff>
      <xdr:row>182</xdr:row>
      <xdr:rowOff>85725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95249</xdr:colOff>
      <xdr:row>166</xdr:row>
      <xdr:rowOff>119061</xdr:rowOff>
    </xdr:from>
    <xdr:to>
      <xdr:col>18</xdr:col>
      <xdr:colOff>638174</xdr:colOff>
      <xdr:row>182</xdr:row>
      <xdr:rowOff>123824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304800</xdr:colOff>
      <xdr:row>183</xdr:row>
      <xdr:rowOff>119062</xdr:rowOff>
    </xdr:from>
    <xdr:to>
      <xdr:col>4</xdr:col>
      <xdr:colOff>228600</xdr:colOff>
      <xdr:row>198</xdr:row>
      <xdr:rowOff>4762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123825</xdr:colOff>
      <xdr:row>199</xdr:row>
      <xdr:rowOff>147637</xdr:rowOff>
    </xdr:from>
    <xdr:to>
      <xdr:col>11</xdr:col>
      <xdr:colOff>628650</xdr:colOff>
      <xdr:row>216</xdr:row>
      <xdr:rowOff>123825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695325</xdr:colOff>
      <xdr:row>200</xdr:row>
      <xdr:rowOff>128587</xdr:rowOff>
    </xdr:from>
    <xdr:to>
      <xdr:col>18</xdr:col>
      <xdr:colOff>238125</xdr:colOff>
      <xdr:row>216</xdr:row>
      <xdr:rowOff>85725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152400</xdr:colOff>
      <xdr:row>216</xdr:row>
      <xdr:rowOff>185737</xdr:rowOff>
    </xdr:from>
    <xdr:to>
      <xdr:col>4</xdr:col>
      <xdr:colOff>76200</xdr:colOff>
      <xdr:row>231</xdr:row>
      <xdr:rowOff>71437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13</xdr:row>
      <xdr:rowOff>33336</xdr:rowOff>
    </xdr:from>
    <xdr:to>
      <xdr:col>6</xdr:col>
      <xdr:colOff>390525</xdr:colOff>
      <xdr:row>29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495298</xdr:colOff>
      <xdr:row>13</xdr:row>
      <xdr:rowOff>9525</xdr:rowOff>
    </xdr:from>
    <xdr:to>
      <xdr:col>13</xdr:col>
      <xdr:colOff>313764</xdr:colOff>
      <xdr:row>30</xdr:row>
      <xdr:rowOff>67236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476250</xdr:colOff>
      <xdr:row>12</xdr:row>
      <xdr:rowOff>176212</xdr:rowOff>
    </xdr:from>
    <xdr:to>
      <xdr:col>19</xdr:col>
      <xdr:colOff>476250</xdr:colOff>
      <xdr:row>29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95250</xdr:colOff>
      <xdr:row>34</xdr:row>
      <xdr:rowOff>147636</xdr:rowOff>
    </xdr:from>
    <xdr:to>
      <xdr:col>12</xdr:col>
      <xdr:colOff>809625</xdr:colOff>
      <xdr:row>50</xdr:row>
      <xdr:rowOff>133349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66674</xdr:colOff>
      <xdr:row>34</xdr:row>
      <xdr:rowOff>128586</xdr:rowOff>
    </xdr:from>
    <xdr:to>
      <xdr:col>19</xdr:col>
      <xdr:colOff>533399</xdr:colOff>
      <xdr:row>50</xdr:row>
      <xdr:rowOff>133349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285750</xdr:colOff>
      <xdr:row>51</xdr:row>
      <xdr:rowOff>76200</xdr:rowOff>
    </xdr:from>
    <xdr:to>
      <xdr:col>5</xdr:col>
      <xdr:colOff>19050</xdr:colOff>
      <xdr:row>67</xdr:row>
      <xdr:rowOff>71437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638175</xdr:colOff>
      <xdr:row>53</xdr:row>
      <xdr:rowOff>71437</xdr:rowOff>
    </xdr:from>
    <xdr:to>
      <xdr:col>11</xdr:col>
      <xdr:colOff>9525</xdr:colOff>
      <xdr:row>67</xdr:row>
      <xdr:rowOff>147637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438150</xdr:colOff>
      <xdr:row>53</xdr:row>
      <xdr:rowOff>23812</xdr:rowOff>
    </xdr:from>
    <xdr:to>
      <xdr:col>17</xdr:col>
      <xdr:colOff>228600</xdr:colOff>
      <xdr:row>67</xdr:row>
      <xdr:rowOff>100012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276225</xdr:colOff>
      <xdr:row>82</xdr:row>
      <xdr:rowOff>23812</xdr:rowOff>
    </xdr:from>
    <xdr:to>
      <xdr:col>4</xdr:col>
      <xdr:colOff>704850</xdr:colOff>
      <xdr:row>96</xdr:row>
      <xdr:rowOff>100012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352425</xdr:colOff>
      <xdr:row>81</xdr:row>
      <xdr:rowOff>185737</xdr:rowOff>
    </xdr:from>
    <xdr:to>
      <xdr:col>10</xdr:col>
      <xdr:colOff>590550</xdr:colOff>
      <xdr:row>96</xdr:row>
      <xdr:rowOff>71437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781049</xdr:colOff>
      <xdr:row>81</xdr:row>
      <xdr:rowOff>23811</xdr:rowOff>
    </xdr:from>
    <xdr:to>
      <xdr:col>18</xdr:col>
      <xdr:colOff>114300</xdr:colOff>
      <xdr:row>99</xdr:row>
      <xdr:rowOff>28574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561975</xdr:colOff>
      <xdr:row>113</xdr:row>
      <xdr:rowOff>80962</xdr:rowOff>
    </xdr:from>
    <xdr:to>
      <xdr:col>5</xdr:col>
      <xdr:colOff>123825</xdr:colOff>
      <xdr:row>127</xdr:row>
      <xdr:rowOff>157162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419100</xdr:colOff>
      <xdr:row>113</xdr:row>
      <xdr:rowOff>100012</xdr:rowOff>
    </xdr:from>
    <xdr:to>
      <xdr:col>10</xdr:col>
      <xdr:colOff>657225</xdr:colOff>
      <xdr:row>127</xdr:row>
      <xdr:rowOff>176212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247650</xdr:colOff>
      <xdr:row>113</xdr:row>
      <xdr:rowOff>90487</xdr:rowOff>
    </xdr:from>
    <xdr:to>
      <xdr:col>17</xdr:col>
      <xdr:colOff>38100</xdr:colOff>
      <xdr:row>127</xdr:row>
      <xdr:rowOff>166687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161924</xdr:colOff>
      <xdr:row>140</xdr:row>
      <xdr:rowOff>147636</xdr:rowOff>
    </xdr:from>
    <xdr:to>
      <xdr:col>5</xdr:col>
      <xdr:colOff>266699</xdr:colOff>
      <xdr:row>156</xdr:row>
      <xdr:rowOff>38099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590549</xdr:colOff>
      <xdr:row>140</xdr:row>
      <xdr:rowOff>185736</xdr:rowOff>
    </xdr:from>
    <xdr:to>
      <xdr:col>11</xdr:col>
      <xdr:colOff>161924</xdr:colOff>
      <xdr:row>156</xdr:row>
      <xdr:rowOff>38099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114300</xdr:colOff>
      <xdr:row>169</xdr:row>
      <xdr:rowOff>14287</xdr:rowOff>
    </xdr:from>
    <xdr:to>
      <xdr:col>6</xdr:col>
      <xdr:colOff>295275</xdr:colOff>
      <xdr:row>185</xdr:row>
      <xdr:rowOff>123825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466725</xdr:colOff>
      <xdr:row>168</xdr:row>
      <xdr:rowOff>176211</xdr:rowOff>
    </xdr:from>
    <xdr:to>
      <xdr:col>12</xdr:col>
      <xdr:colOff>781050</xdr:colOff>
      <xdr:row>185</xdr:row>
      <xdr:rowOff>95250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0</xdr:colOff>
      <xdr:row>169</xdr:row>
      <xdr:rowOff>4762</xdr:rowOff>
    </xdr:from>
    <xdr:to>
      <xdr:col>20</xdr:col>
      <xdr:colOff>276226</xdr:colOff>
      <xdr:row>187</xdr:row>
      <xdr:rowOff>114300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11</xdr:row>
      <xdr:rowOff>185736</xdr:rowOff>
    </xdr:from>
    <xdr:to>
      <xdr:col>6</xdr:col>
      <xdr:colOff>95249</xdr:colOff>
      <xdr:row>27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209549</xdr:colOff>
      <xdr:row>11</xdr:row>
      <xdr:rowOff>185736</xdr:rowOff>
    </xdr:from>
    <xdr:to>
      <xdr:col>12</xdr:col>
      <xdr:colOff>123824</xdr:colOff>
      <xdr:row>27</xdr:row>
      <xdr:rowOff>19049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12</xdr:row>
      <xdr:rowOff>23812</xdr:rowOff>
    </xdr:from>
    <xdr:to>
      <xdr:col>18</xdr:col>
      <xdr:colOff>152400</xdr:colOff>
      <xdr:row>26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381000</xdr:colOff>
      <xdr:row>49</xdr:row>
      <xdr:rowOff>61912</xdr:rowOff>
    </xdr:from>
    <xdr:to>
      <xdr:col>10</xdr:col>
      <xdr:colOff>419100</xdr:colOff>
      <xdr:row>65</xdr:row>
      <xdr:rowOff>95250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623887</xdr:colOff>
      <xdr:row>50</xdr:row>
      <xdr:rowOff>71437</xdr:rowOff>
    </xdr:from>
    <xdr:to>
      <xdr:col>16</xdr:col>
      <xdr:colOff>166687</xdr:colOff>
      <xdr:row>63</xdr:row>
      <xdr:rowOff>147637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166686</xdr:colOff>
      <xdr:row>29</xdr:row>
      <xdr:rowOff>33336</xdr:rowOff>
    </xdr:from>
    <xdr:to>
      <xdr:col>10</xdr:col>
      <xdr:colOff>209549</xdr:colOff>
      <xdr:row>46</xdr:row>
      <xdr:rowOff>95249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490537</xdr:colOff>
      <xdr:row>29</xdr:row>
      <xdr:rowOff>166687</xdr:rowOff>
    </xdr:from>
    <xdr:to>
      <xdr:col>16</xdr:col>
      <xdr:colOff>333375</xdr:colOff>
      <xdr:row>45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209550</xdr:colOff>
      <xdr:row>67</xdr:row>
      <xdr:rowOff>157161</xdr:rowOff>
    </xdr:from>
    <xdr:to>
      <xdr:col>13</xdr:col>
      <xdr:colOff>304800</xdr:colOff>
      <xdr:row>84</xdr:row>
      <xdr:rowOff>9524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571500</xdr:colOff>
      <xdr:row>87</xdr:row>
      <xdr:rowOff>119062</xdr:rowOff>
    </xdr:from>
    <xdr:to>
      <xdr:col>9</xdr:col>
      <xdr:colOff>838200</xdr:colOff>
      <xdr:row>102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142875</xdr:colOff>
      <xdr:row>87</xdr:row>
      <xdr:rowOff>166687</xdr:rowOff>
    </xdr:from>
    <xdr:to>
      <xdr:col>15</xdr:col>
      <xdr:colOff>447675</xdr:colOff>
      <xdr:row>101</xdr:row>
      <xdr:rowOff>52387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495300</xdr:colOff>
      <xdr:row>103</xdr:row>
      <xdr:rowOff>42862</xdr:rowOff>
    </xdr:from>
    <xdr:to>
      <xdr:col>13</xdr:col>
      <xdr:colOff>495300</xdr:colOff>
      <xdr:row>117</xdr:row>
      <xdr:rowOff>119062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762000</xdr:colOff>
      <xdr:row>118</xdr:row>
      <xdr:rowOff>128587</xdr:rowOff>
    </xdr:from>
    <xdr:to>
      <xdr:col>14</xdr:col>
      <xdr:colOff>0</xdr:colOff>
      <xdr:row>133</xdr:row>
      <xdr:rowOff>14287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135</xdr:row>
      <xdr:rowOff>57150</xdr:rowOff>
    </xdr:from>
    <xdr:to>
      <xdr:col>4</xdr:col>
      <xdr:colOff>238125</xdr:colOff>
      <xdr:row>150</xdr:row>
      <xdr:rowOff>52387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485774</xdr:colOff>
      <xdr:row>134</xdr:row>
      <xdr:rowOff>166687</xdr:rowOff>
    </xdr:from>
    <xdr:to>
      <xdr:col>9</xdr:col>
      <xdr:colOff>628649</xdr:colOff>
      <xdr:row>150</xdr:row>
      <xdr:rowOff>85725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47625</xdr:colOff>
      <xdr:row>134</xdr:row>
      <xdr:rowOff>119061</xdr:rowOff>
    </xdr:from>
    <xdr:to>
      <xdr:col>15</xdr:col>
      <xdr:colOff>542925</xdr:colOff>
      <xdr:row>149</xdr:row>
      <xdr:rowOff>123824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415177</xdr:colOff>
      <xdr:row>106</xdr:row>
      <xdr:rowOff>187417</xdr:rowOff>
    </xdr:from>
    <xdr:to>
      <xdr:col>20</xdr:col>
      <xdr:colOff>732864</xdr:colOff>
      <xdr:row>122</xdr:row>
      <xdr:rowOff>96930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266139</xdr:colOff>
      <xdr:row>124</xdr:row>
      <xdr:rowOff>114018</xdr:rowOff>
    </xdr:from>
    <xdr:to>
      <xdr:col>22</xdr:col>
      <xdr:colOff>564775</xdr:colOff>
      <xdr:row>140</xdr:row>
      <xdr:rowOff>4481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28</xdr:row>
      <xdr:rowOff>157162</xdr:rowOff>
    </xdr:from>
    <xdr:to>
      <xdr:col>12</xdr:col>
      <xdr:colOff>685799</xdr:colOff>
      <xdr:row>44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185737</xdr:colOff>
      <xdr:row>46</xdr:row>
      <xdr:rowOff>52387</xdr:rowOff>
    </xdr:from>
    <xdr:to>
      <xdr:col>4</xdr:col>
      <xdr:colOff>266700</xdr:colOff>
      <xdr:row>62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366711</xdr:colOff>
      <xdr:row>46</xdr:row>
      <xdr:rowOff>33336</xdr:rowOff>
    </xdr:from>
    <xdr:to>
      <xdr:col>10</xdr:col>
      <xdr:colOff>200024</xdr:colOff>
      <xdr:row>62</xdr:row>
      <xdr:rowOff>85725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347661</xdr:colOff>
      <xdr:row>46</xdr:row>
      <xdr:rowOff>14286</xdr:rowOff>
    </xdr:from>
    <xdr:to>
      <xdr:col>16</xdr:col>
      <xdr:colOff>714374</xdr:colOff>
      <xdr:row>61</xdr:row>
      <xdr:rowOff>171449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295275</xdr:colOff>
      <xdr:row>1</xdr:row>
      <xdr:rowOff>61912</xdr:rowOff>
    </xdr:from>
    <xdr:to>
      <xdr:col>15</xdr:col>
      <xdr:colOff>704850</xdr:colOff>
      <xdr:row>23</xdr:row>
      <xdr:rowOff>9526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219075</xdr:colOff>
      <xdr:row>29</xdr:row>
      <xdr:rowOff>80962</xdr:rowOff>
    </xdr:from>
    <xdr:to>
      <xdr:col>19</xdr:col>
      <xdr:colOff>219075</xdr:colOff>
      <xdr:row>43</xdr:row>
      <xdr:rowOff>157162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166687</xdr:colOff>
      <xdr:row>185</xdr:row>
      <xdr:rowOff>14287</xdr:rowOff>
    </xdr:from>
    <xdr:to>
      <xdr:col>13</xdr:col>
      <xdr:colOff>166687</xdr:colOff>
      <xdr:row>199</xdr:row>
      <xdr:rowOff>90487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214312</xdr:colOff>
      <xdr:row>201</xdr:row>
      <xdr:rowOff>128587</xdr:rowOff>
    </xdr:from>
    <xdr:to>
      <xdr:col>2</xdr:col>
      <xdr:colOff>804862</xdr:colOff>
      <xdr:row>216</xdr:row>
      <xdr:rowOff>14287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52387</xdr:colOff>
      <xdr:row>201</xdr:row>
      <xdr:rowOff>147637</xdr:rowOff>
    </xdr:from>
    <xdr:to>
      <xdr:col>7</xdr:col>
      <xdr:colOff>652462</xdr:colOff>
      <xdr:row>216</xdr:row>
      <xdr:rowOff>33337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147637</xdr:colOff>
      <xdr:row>202</xdr:row>
      <xdr:rowOff>4762</xdr:rowOff>
    </xdr:from>
    <xdr:to>
      <xdr:col>14</xdr:col>
      <xdr:colOff>147637</xdr:colOff>
      <xdr:row>216</xdr:row>
      <xdr:rowOff>80962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480390</xdr:colOff>
      <xdr:row>149</xdr:row>
      <xdr:rowOff>53009</xdr:rowOff>
    </xdr:from>
    <xdr:to>
      <xdr:col>8</xdr:col>
      <xdr:colOff>563217</xdr:colOff>
      <xdr:row>165</xdr:row>
      <xdr:rowOff>91109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281608</xdr:colOff>
      <xdr:row>168</xdr:row>
      <xdr:rowOff>69574</xdr:rowOff>
    </xdr:from>
    <xdr:to>
      <xdr:col>3</xdr:col>
      <xdr:colOff>223630</xdr:colOff>
      <xdr:row>184</xdr:row>
      <xdr:rowOff>165652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596347</xdr:colOff>
      <xdr:row>168</xdr:row>
      <xdr:rowOff>119270</xdr:rowOff>
    </xdr:from>
    <xdr:to>
      <xdr:col>8</xdr:col>
      <xdr:colOff>596347</xdr:colOff>
      <xdr:row>184</xdr:row>
      <xdr:rowOff>124240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285750</xdr:colOff>
      <xdr:row>101</xdr:row>
      <xdr:rowOff>42861</xdr:rowOff>
    </xdr:from>
    <xdr:to>
      <xdr:col>8</xdr:col>
      <xdr:colOff>447675</xdr:colOff>
      <xdr:row>117</xdr:row>
      <xdr:rowOff>47624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752475</xdr:colOff>
      <xdr:row>101</xdr:row>
      <xdr:rowOff>23811</xdr:rowOff>
    </xdr:from>
    <xdr:to>
      <xdr:col>14</xdr:col>
      <xdr:colOff>133350</xdr:colOff>
      <xdr:row>115</xdr:row>
      <xdr:rowOff>104774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290512</xdr:colOff>
      <xdr:row>125</xdr:row>
      <xdr:rowOff>119062</xdr:rowOff>
    </xdr:from>
    <xdr:to>
      <xdr:col>8</xdr:col>
      <xdr:colOff>128587</xdr:colOff>
      <xdr:row>131</xdr:row>
      <xdr:rowOff>195262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436748</xdr:colOff>
      <xdr:row>125</xdr:row>
      <xdr:rowOff>124665</xdr:rowOff>
    </xdr:from>
    <xdr:to>
      <xdr:col>14</xdr:col>
      <xdr:colOff>436748</xdr:colOff>
      <xdr:row>131</xdr:row>
      <xdr:rowOff>200865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180974</xdr:colOff>
      <xdr:row>68</xdr:row>
      <xdr:rowOff>71436</xdr:rowOff>
    </xdr:from>
    <xdr:to>
      <xdr:col>15</xdr:col>
      <xdr:colOff>209550</xdr:colOff>
      <xdr:row>86</xdr:row>
      <xdr:rowOff>133349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29"/>
  <sheetViews>
    <sheetView showGridLines="0" tabSelected="1" topLeftCell="A22" zoomScale="83" zoomScaleNormal="70" workbookViewId="0">
      <selection activeCell="B362" sqref="B362"/>
    </sheetView>
  </sheetViews>
  <sheetFormatPr baseColWidth="10" defaultRowHeight="14.5" x14ac:dyDescent="0.35"/>
  <cols>
    <col min="1" max="1" width="43.26953125" bestFit="1" customWidth="1"/>
    <col min="2" max="2" width="37" bestFit="1" customWidth="1"/>
    <col min="3" max="7" width="18.453125" bestFit="1" customWidth="1"/>
    <col min="8" max="8" width="14.1796875" customWidth="1"/>
    <col min="9" max="9" width="12.26953125" bestFit="1" customWidth="1"/>
    <col min="11" max="11" width="11.26953125" customWidth="1"/>
    <col min="12" max="12" width="13.453125" customWidth="1"/>
    <col min="13" max="13" width="10.453125" customWidth="1"/>
    <col min="14" max="14" width="12.26953125" bestFit="1" customWidth="1"/>
    <col min="16" max="16" width="11.26953125" customWidth="1"/>
    <col min="17" max="17" width="9.54296875" customWidth="1"/>
    <col min="18" max="18" width="9.81640625" customWidth="1"/>
    <col min="19" max="19" width="12.26953125" bestFit="1" customWidth="1"/>
    <col min="21" max="21" width="11.26953125" customWidth="1"/>
    <col min="22" max="22" width="9.26953125" customWidth="1"/>
    <col min="23" max="23" width="9.453125" customWidth="1"/>
    <col min="24" max="24" width="12.26953125" bestFit="1" customWidth="1"/>
    <col min="26" max="26" width="11.26953125" customWidth="1"/>
    <col min="27" max="27" width="9.26953125" customWidth="1"/>
    <col min="28" max="28" width="9.453125" customWidth="1"/>
    <col min="29" max="29" width="12.26953125" bestFit="1" customWidth="1"/>
    <col min="31" max="31" width="11.26953125" customWidth="1"/>
    <col min="32" max="32" width="9.26953125" customWidth="1"/>
  </cols>
  <sheetData>
    <row r="1" spans="1:10" x14ac:dyDescent="0.35">
      <c r="B1" t="s">
        <v>7</v>
      </c>
    </row>
    <row r="2" spans="1:10" ht="26" x14ac:dyDescent="0.35">
      <c r="A2" s="24">
        <v>0</v>
      </c>
      <c r="B2" s="107" t="s">
        <v>0</v>
      </c>
      <c r="C2" s="107"/>
      <c r="D2" s="107"/>
      <c r="E2" s="107"/>
      <c r="F2" s="107"/>
      <c r="G2" s="11"/>
      <c r="H2" s="11"/>
    </row>
    <row r="3" spans="1:10" ht="15" customHeight="1" x14ac:dyDescent="0.35">
      <c r="A3" s="11"/>
      <c r="B3" s="54"/>
      <c r="C3" s="107" t="s">
        <v>1</v>
      </c>
      <c r="D3" s="107"/>
      <c r="E3" s="107" t="s">
        <v>2</v>
      </c>
      <c r="F3" s="107"/>
    </row>
    <row r="4" spans="1:10" x14ac:dyDescent="0.35">
      <c r="A4" s="11"/>
      <c r="B4" s="54"/>
      <c r="C4" s="12">
        <v>2028</v>
      </c>
      <c r="D4" s="12">
        <v>2027</v>
      </c>
      <c r="E4" s="12" t="s">
        <v>3</v>
      </c>
      <c r="F4" s="12" t="s">
        <v>4</v>
      </c>
    </row>
    <row r="5" spans="1:10" x14ac:dyDescent="0.35">
      <c r="A5" s="2"/>
      <c r="B5" s="7" t="s">
        <v>5</v>
      </c>
      <c r="C5" s="8">
        <v>5406</v>
      </c>
      <c r="D5" s="8">
        <v>5315</v>
      </c>
      <c r="E5" s="44">
        <v>91</v>
      </c>
      <c r="F5" s="59">
        <v>1.7000000000000001E-2</v>
      </c>
      <c r="G5" s="51"/>
      <c r="H5" s="57"/>
    </row>
    <row r="6" spans="1:10" x14ac:dyDescent="0.35">
      <c r="A6" s="2"/>
      <c r="B6" s="7" t="s">
        <v>6</v>
      </c>
      <c r="C6" s="8">
        <v>5463</v>
      </c>
      <c r="D6" s="8">
        <v>5279</v>
      </c>
      <c r="E6" s="44">
        <v>184</v>
      </c>
      <c r="F6" s="59">
        <v>3.5000000000000003E-2</v>
      </c>
    </row>
    <row r="7" spans="1:10" x14ac:dyDescent="0.35">
      <c r="A7" s="2"/>
      <c r="B7" s="7" t="s">
        <v>7</v>
      </c>
      <c r="C7" s="8">
        <v>5104</v>
      </c>
      <c r="D7" s="8">
        <v>4815</v>
      </c>
      <c r="E7" s="44">
        <v>289</v>
      </c>
      <c r="F7" s="59">
        <v>0.06</v>
      </c>
    </row>
    <row r="8" spans="1:10" x14ac:dyDescent="0.35">
      <c r="A8" s="2"/>
      <c r="B8" s="7" t="s">
        <v>8</v>
      </c>
      <c r="C8" s="8">
        <v>5344</v>
      </c>
      <c r="D8" s="8">
        <v>5079</v>
      </c>
      <c r="E8" s="44">
        <v>265</v>
      </c>
      <c r="F8" s="59">
        <v>5.1999999999999998E-2</v>
      </c>
    </row>
    <row r="9" spans="1:10" x14ac:dyDescent="0.35">
      <c r="A9" s="2"/>
      <c r="B9" s="7" t="s">
        <v>9</v>
      </c>
      <c r="C9" s="8">
        <v>4697</v>
      </c>
      <c r="D9" s="8">
        <v>5314</v>
      </c>
      <c r="E9" s="44">
        <v>-617</v>
      </c>
      <c r="F9" s="59">
        <v>-0.11600000000000001</v>
      </c>
    </row>
    <row r="10" spans="1:10" x14ac:dyDescent="0.35">
      <c r="A10" s="2"/>
      <c r="B10" s="7" t="s">
        <v>10</v>
      </c>
      <c r="C10" s="8">
        <v>5203</v>
      </c>
      <c r="D10" s="8">
        <v>5161</v>
      </c>
      <c r="E10" s="44">
        <v>42</v>
      </c>
      <c r="F10" s="59">
        <v>8.0000000000000002E-3</v>
      </c>
    </row>
    <row r="12" spans="1:10" ht="15" customHeight="1" x14ac:dyDescent="0.35">
      <c r="A12" s="107" t="s">
        <v>381</v>
      </c>
      <c r="B12" s="107"/>
      <c r="C12" s="107"/>
      <c r="D12" s="107"/>
      <c r="E12" s="107"/>
      <c r="F12" s="107"/>
      <c r="G12" s="107"/>
      <c r="H12" s="11"/>
    </row>
    <row r="13" spans="1:10" ht="26" x14ac:dyDescent="0.35">
      <c r="A13" s="49">
        <v>1</v>
      </c>
      <c r="B13" s="12">
        <v>2023</v>
      </c>
      <c r="C13" s="12">
        <v>2024</v>
      </c>
      <c r="D13" s="12">
        <v>2025</v>
      </c>
      <c r="E13" s="12">
        <v>2026</v>
      </c>
      <c r="F13" s="12">
        <v>2027</v>
      </c>
      <c r="G13" s="12">
        <v>2028</v>
      </c>
    </row>
    <row r="14" spans="1:10" x14ac:dyDescent="0.35">
      <c r="A14" s="7" t="s">
        <v>12</v>
      </c>
      <c r="B14" s="8">
        <v>4118.8</v>
      </c>
      <c r="C14" s="8">
        <v>4491.6000000000004</v>
      </c>
      <c r="D14" s="8">
        <v>4646</v>
      </c>
      <c r="E14" s="8">
        <v>5061</v>
      </c>
      <c r="F14" s="8">
        <v>5315.5</v>
      </c>
      <c r="G14" s="8">
        <v>5406.1</v>
      </c>
    </row>
    <row r="15" spans="1:10" x14ac:dyDescent="0.35">
      <c r="A15" s="7" t="s">
        <v>13</v>
      </c>
      <c r="B15" s="8">
        <v>4118.8</v>
      </c>
      <c r="C15" s="8">
        <v>4392.1000000000004</v>
      </c>
      <c r="D15" s="8">
        <v>4736.3</v>
      </c>
      <c r="E15" s="8">
        <v>5139.3999999999996</v>
      </c>
      <c r="F15" s="8">
        <v>5279</v>
      </c>
      <c r="G15" s="8">
        <v>5462.8</v>
      </c>
    </row>
    <row r="16" spans="1:10" x14ac:dyDescent="0.35">
      <c r="A16" s="7" t="s">
        <v>14</v>
      </c>
      <c r="B16" s="8">
        <v>4118.8</v>
      </c>
      <c r="C16" s="8">
        <v>3910.9</v>
      </c>
      <c r="D16" s="8">
        <v>3825.2</v>
      </c>
      <c r="E16" s="8">
        <v>4384.7</v>
      </c>
      <c r="F16" s="8">
        <v>4815.2</v>
      </c>
      <c r="G16" s="8">
        <v>5103.8</v>
      </c>
      <c r="J16" s="10"/>
    </row>
    <row r="17" spans="1:10" x14ac:dyDescent="0.35">
      <c r="A17" s="7" t="s">
        <v>15</v>
      </c>
      <c r="B17" s="8">
        <v>4118.8</v>
      </c>
      <c r="C17" s="8">
        <v>4073.1</v>
      </c>
      <c r="D17" s="8">
        <v>4470.3999999999996</v>
      </c>
      <c r="E17" s="8">
        <v>4796.8</v>
      </c>
      <c r="F17" s="8">
        <v>5079.3999999999996</v>
      </c>
      <c r="G17" s="8">
        <v>5344.4</v>
      </c>
    </row>
    <row r="18" spans="1:10" x14ac:dyDescent="0.35">
      <c r="A18" s="7" t="s">
        <v>16</v>
      </c>
      <c r="B18" s="8">
        <v>4118.8</v>
      </c>
      <c r="C18" s="8">
        <v>4538</v>
      </c>
      <c r="D18" s="8">
        <v>5089.3</v>
      </c>
      <c r="E18" s="8">
        <v>5223.1000000000004</v>
      </c>
      <c r="F18" s="8">
        <v>5314.2</v>
      </c>
      <c r="G18" s="8">
        <v>4696.8</v>
      </c>
    </row>
    <row r="21" spans="1:10" ht="15" customHeight="1" x14ac:dyDescent="0.35">
      <c r="A21" s="107" t="s">
        <v>17</v>
      </c>
      <c r="B21" s="107"/>
      <c r="C21" s="107"/>
      <c r="D21" s="107"/>
      <c r="E21" s="107"/>
      <c r="F21" s="107"/>
      <c r="G21" s="107"/>
      <c r="H21" s="11"/>
    </row>
    <row r="22" spans="1:10" ht="15" customHeight="1" x14ac:dyDescent="0.35">
      <c r="A22" s="107" t="s">
        <v>18</v>
      </c>
      <c r="B22" s="107"/>
      <c r="C22" s="107"/>
      <c r="D22" s="107"/>
      <c r="E22" s="107"/>
      <c r="F22" s="107"/>
      <c r="G22" s="107"/>
      <c r="H22" s="11"/>
    </row>
    <row r="23" spans="1:10" x14ac:dyDescent="0.35">
      <c r="A23" s="105">
        <v>2</v>
      </c>
      <c r="B23" s="12">
        <v>2023</v>
      </c>
      <c r="C23" s="12">
        <v>2024</v>
      </c>
      <c r="D23" s="12">
        <v>2025</v>
      </c>
      <c r="E23" s="12">
        <v>2026</v>
      </c>
      <c r="F23" s="12">
        <v>2027</v>
      </c>
      <c r="G23" s="12">
        <v>2028</v>
      </c>
    </row>
    <row r="24" spans="1:10" x14ac:dyDescent="0.35">
      <c r="A24" s="105"/>
      <c r="B24" s="12" t="s">
        <v>19</v>
      </c>
      <c r="C24" s="12" t="s">
        <v>19</v>
      </c>
      <c r="D24" s="12" t="s">
        <v>19</v>
      </c>
      <c r="E24" s="12" t="s">
        <v>19</v>
      </c>
      <c r="F24" s="12" t="s">
        <v>19</v>
      </c>
      <c r="G24" s="12" t="s">
        <v>19</v>
      </c>
    </row>
    <row r="25" spans="1:10" x14ac:dyDescent="0.35">
      <c r="A25" s="7" t="s">
        <v>20</v>
      </c>
      <c r="B25" s="8">
        <v>1925</v>
      </c>
      <c r="C25" s="8">
        <v>2056</v>
      </c>
      <c r="D25" s="8">
        <v>2301</v>
      </c>
      <c r="E25" s="8">
        <v>2587</v>
      </c>
      <c r="F25" s="8">
        <v>2779</v>
      </c>
      <c r="G25" s="8">
        <v>2769</v>
      </c>
    </row>
    <row r="26" spans="1:10" x14ac:dyDescent="0.35">
      <c r="A26" s="7" t="s">
        <v>21</v>
      </c>
      <c r="B26" s="44">
        <v>272</v>
      </c>
      <c r="C26" s="44">
        <v>245</v>
      </c>
      <c r="D26" s="44">
        <v>247</v>
      </c>
      <c r="E26" s="44">
        <v>275</v>
      </c>
      <c r="F26" s="44">
        <v>278</v>
      </c>
      <c r="G26" s="44">
        <v>278</v>
      </c>
    </row>
    <row r="27" spans="1:10" x14ac:dyDescent="0.35">
      <c r="A27" s="7" t="s">
        <v>22</v>
      </c>
      <c r="B27" s="44">
        <v>458</v>
      </c>
      <c r="C27" s="44">
        <v>462</v>
      </c>
      <c r="D27" s="44">
        <v>467</v>
      </c>
      <c r="E27" s="44">
        <v>470</v>
      </c>
      <c r="F27" s="44">
        <v>478</v>
      </c>
      <c r="G27" s="44">
        <v>482</v>
      </c>
    </row>
    <row r="28" spans="1:10" x14ac:dyDescent="0.35">
      <c r="A28" s="7" t="s">
        <v>23</v>
      </c>
      <c r="B28" s="44">
        <v>408</v>
      </c>
      <c r="C28" s="44">
        <v>444</v>
      </c>
      <c r="D28" s="44">
        <v>435</v>
      </c>
      <c r="E28" s="44">
        <v>443</v>
      </c>
      <c r="F28" s="44">
        <v>441</v>
      </c>
      <c r="G28" s="44">
        <v>462</v>
      </c>
    </row>
    <row r="29" spans="1:10" x14ac:dyDescent="0.35">
      <c r="A29" s="7" t="s">
        <v>24</v>
      </c>
      <c r="B29" s="44">
        <v>495</v>
      </c>
      <c r="C29" s="44">
        <v>500</v>
      </c>
      <c r="D29" s="44">
        <v>504</v>
      </c>
      <c r="E29" s="44">
        <v>513</v>
      </c>
      <c r="F29" s="44">
        <v>521</v>
      </c>
      <c r="G29" s="44">
        <v>527</v>
      </c>
    </row>
    <row r="30" spans="1:10" x14ac:dyDescent="0.35">
      <c r="A30" s="7" t="s">
        <v>25</v>
      </c>
      <c r="B30" s="44">
        <v>296</v>
      </c>
      <c r="C30" s="44">
        <v>295</v>
      </c>
      <c r="D30" s="44">
        <v>296</v>
      </c>
      <c r="E30" s="44">
        <v>295</v>
      </c>
      <c r="F30" s="44">
        <v>298</v>
      </c>
      <c r="G30" s="44">
        <v>300</v>
      </c>
    </row>
    <row r="31" spans="1:10" x14ac:dyDescent="0.35">
      <c r="A31" s="7" t="s">
        <v>26</v>
      </c>
      <c r="B31" s="44">
        <v>264</v>
      </c>
      <c r="C31" s="44">
        <v>280</v>
      </c>
      <c r="D31" s="44">
        <v>304</v>
      </c>
      <c r="E31" s="44">
        <v>337</v>
      </c>
      <c r="F31" s="44">
        <v>365</v>
      </c>
      <c r="G31" s="44">
        <v>386</v>
      </c>
      <c r="J31" s="10"/>
    </row>
    <row r="32" spans="1:10" x14ac:dyDescent="0.35">
      <c r="F32" s="10"/>
      <c r="G32" s="10"/>
    </row>
    <row r="33" spans="1:8" x14ac:dyDescent="0.35">
      <c r="F33" s="10"/>
      <c r="G33" s="10"/>
    </row>
    <row r="34" spans="1:8" ht="15" customHeight="1" x14ac:dyDescent="0.35">
      <c r="A34" s="107" t="s">
        <v>380</v>
      </c>
      <c r="B34" s="107"/>
      <c r="C34" s="107"/>
      <c r="D34" s="107"/>
      <c r="E34" s="107"/>
      <c r="F34" s="107"/>
      <c r="G34" s="107"/>
      <c r="H34" s="107"/>
    </row>
    <row r="35" spans="1:8" x14ac:dyDescent="0.35">
      <c r="A35" s="12"/>
      <c r="B35" s="12" t="s">
        <v>395</v>
      </c>
      <c r="C35" s="12" t="s">
        <v>27</v>
      </c>
      <c r="D35" s="12" t="s">
        <v>28</v>
      </c>
      <c r="E35" s="12" t="s">
        <v>29</v>
      </c>
      <c r="F35" s="12" t="s">
        <v>30</v>
      </c>
      <c r="G35" s="12" t="s">
        <v>31</v>
      </c>
      <c r="H35" s="12" t="s">
        <v>32</v>
      </c>
    </row>
    <row r="36" spans="1:8" x14ac:dyDescent="0.35">
      <c r="A36" s="7" t="s">
        <v>5</v>
      </c>
      <c r="B36" s="8">
        <v>4119</v>
      </c>
      <c r="C36" s="44">
        <v>373</v>
      </c>
      <c r="D36" s="44">
        <v>154</v>
      </c>
      <c r="E36" s="44">
        <v>415</v>
      </c>
      <c r="F36" s="44">
        <v>254</v>
      </c>
      <c r="G36" s="44">
        <v>91</v>
      </c>
      <c r="H36" s="8">
        <v>5406</v>
      </c>
    </row>
    <row r="37" spans="1:8" x14ac:dyDescent="0.35">
      <c r="A37" s="7" t="s">
        <v>6</v>
      </c>
      <c r="B37" s="8">
        <v>4119</v>
      </c>
      <c r="C37" s="44">
        <v>273</v>
      </c>
      <c r="D37" s="44">
        <v>344</v>
      </c>
      <c r="E37" s="44">
        <v>403</v>
      </c>
      <c r="F37" s="44">
        <v>140</v>
      </c>
      <c r="G37" s="44">
        <v>184</v>
      </c>
      <c r="H37" s="8">
        <v>5463</v>
      </c>
    </row>
    <row r="38" spans="1:8" x14ac:dyDescent="0.35">
      <c r="A38" s="7" t="s">
        <v>7</v>
      </c>
      <c r="B38" s="8">
        <v>4119</v>
      </c>
      <c r="C38" s="44">
        <v>-208</v>
      </c>
      <c r="D38" s="44">
        <v>-86</v>
      </c>
      <c r="E38" s="44">
        <v>559</v>
      </c>
      <c r="F38" s="44">
        <v>431</v>
      </c>
      <c r="G38" s="44">
        <v>289</v>
      </c>
      <c r="H38" s="8">
        <v>5104</v>
      </c>
    </row>
    <row r="39" spans="1:8" x14ac:dyDescent="0.35">
      <c r="A39" s="7" t="s">
        <v>8</v>
      </c>
      <c r="B39" s="8">
        <v>4119</v>
      </c>
      <c r="C39" s="44">
        <v>-46</v>
      </c>
      <c r="D39" s="44">
        <v>397</v>
      </c>
      <c r="E39" s="44">
        <v>326</v>
      </c>
      <c r="F39" s="44">
        <v>283</v>
      </c>
      <c r="G39" s="44">
        <v>265</v>
      </c>
      <c r="H39" s="8">
        <v>5344</v>
      </c>
    </row>
    <row r="40" spans="1:8" x14ac:dyDescent="0.35">
      <c r="A40" s="7" t="s">
        <v>9</v>
      </c>
      <c r="B40" s="8">
        <v>4119</v>
      </c>
      <c r="C40" s="44">
        <v>419</v>
      </c>
      <c r="D40" s="44">
        <v>551</v>
      </c>
      <c r="E40" s="44">
        <v>134</v>
      </c>
      <c r="F40" s="44">
        <v>91</v>
      </c>
      <c r="G40" s="44">
        <v>-617</v>
      </c>
      <c r="H40" s="8">
        <v>4697</v>
      </c>
    </row>
    <row r="42" spans="1:8" ht="15" customHeight="1" x14ac:dyDescent="0.35">
      <c r="A42" s="114" t="s">
        <v>33</v>
      </c>
      <c r="B42" s="114"/>
      <c r="C42" s="114"/>
      <c r="D42" s="114"/>
      <c r="E42" s="114"/>
      <c r="F42" s="114"/>
      <c r="G42" s="114"/>
      <c r="H42" s="114"/>
    </row>
    <row r="43" spans="1:8" ht="26" x14ac:dyDescent="0.35">
      <c r="A43" s="49">
        <v>3</v>
      </c>
      <c r="B43" s="12" t="s">
        <v>34</v>
      </c>
      <c r="C43" s="12" t="s">
        <v>13</v>
      </c>
      <c r="D43" s="12" t="s">
        <v>14</v>
      </c>
      <c r="E43" s="12" t="s">
        <v>15</v>
      </c>
      <c r="F43" s="12" t="s">
        <v>35</v>
      </c>
      <c r="H43" s="10"/>
    </row>
    <row r="44" spans="1:8" x14ac:dyDescent="0.35">
      <c r="A44" s="7" t="s">
        <v>20</v>
      </c>
      <c r="B44" s="8">
        <v>3021</v>
      </c>
      <c r="C44" s="8">
        <v>3056</v>
      </c>
      <c r="D44" s="8">
        <v>2626</v>
      </c>
      <c r="E44" s="8">
        <v>2984</v>
      </c>
      <c r="F44" s="8">
        <v>2156</v>
      </c>
    </row>
    <row r="45" spans="1:8" x14ac:dyDescent="0.35">
      <c r="A45" s="7" t="s">
        <v>21</v>
      </c>
      <c r="B45" s="44">
        <v>229</v>
      </c>
      <c r="C45" s="44">
        <v>229</v>
      </c>
      <c r="D45" s="44">
        <v>358</v>
      </c>
      <c r="E45" s="44">
        <v>309</v>
      </c>
      <c r="F45" s="44">
        <v>263</v>
      </c>
    </row>
    <row r="46" spans="1:8" x14ac:dyDescent="0.35">
      <c r="A46" s="7" t="s">
        <v>22</v>
      </c>
      <c r="B46" s="44">
        <v>501</v>
      </c>
      <c r="C46" s="44">
        <v>467</v>
      </c>
      <c r="D46" s="44">
        <v>472</v>
      </c>
      <c r="E46" s="44">
        <v>477</v>
      </c>
      <c r="F46" s="44">
        <v>491</v>
      </c>
    </row>
    <row r="47" spans="1:8" x14ac:dyDescent="0.35">
      <c r="A47" s="7" t="s">
        <v>23</v>
      </c>
      <c r="B47" s="44">
        <v>448</v>
      </c>
      <c r="C47" s="44">
        <v>525</v>
      </c>
      <c r="D47" s="44">
        <v>405</v>
      </c>
      <c r="E47" s="44">
        <v>405</v>
      </c>
      <c r="F47" s="44">
        <v>525</v>
      </c>
    </row>
    <row r="48" spans="1:8" x14ac:dyDescent="0.35">
      <c r="A48" s="7" t="s">
        <v>24</v>
      </c>
      <c r="B48" s="44">
        <v>539</v>
      </c>
      <c r="C48" s="44">
        <v>529</v>
      </c>
      <c r="D48" s="44">
        <v>520</v>
      </c>
      <c r="E48" s="44">
        <v>520</v>
      </c>
      <c r="F48" s="44">
        <v>529</v>
      </c>
    </row>
    <row r="49" spans="1:8" x14ac:dyDescent="0.35">
      <c r="A49" s="7" t="s">
        <v>36</v>
      </c>
      <c r="B49" s="44">
        <v>273</v>
      </c>
      <c r="C49" s="44">
        <v>305</v>
      </c>
      <c r="D49" s="44">
        <v>327</v>
      </c>
      <c r="E49" s="44">
        <v>254</v>
      </c>
      <c r="F49" s="44">
        <v>337</v>
      </c>
    </row>
    <row r="50" spans="1:8" x14ac:dyDescent="0.35">
      <c r="A50" s="7" t="s">
        <v>37</v>
      </c>
      <c r="B50" s="44">
        <v>395</v>
      </c>
      <c r="C50" s="44">
        <v>352</v>
      </c>
      <c r="D50" s="44">
        <v>395</v>
      </c>
      <c r="E50" s="44">
        <v>395</v>
      </c>
      <c r="F50" s="44">
        <v>395</v>
      </c>
    </row>
    <row r="51" spans="1:8" x14ac:dyDescent="0.35">
      <c r="A51" s="7" t="s">
        <v>38</v>
      </c>
      <c r="B51" s="44">
        <v>100</v>
      </c>
      <c r="C51" s="44">
        <v>100</v>
      </c>
      <c r="D51" s="44">
        <v>100</v>
      </c>
      <c r="E51" s="44">
        <v>100</v>
      </c>
      <c r="F51" s="44">
        <v>100</v>
      </c>
    </row>
    <row r="52" spans="1:8" x14ac:dyDescent="0.35">
      <c r="A52" s="7" t="s">
        <v>39</v>
      </c>
      <c r="B52" s="8">
        <v>5406</v>
      </c>
      <c r="C52" s="8">
        <v>5463</v>
      </c>
      <c r="D52" s="8">
        <v>5104</v>
      </c>
      <c r="E52" s="8">
        <v>5344</v>
      </c>
      <c r="F52" s="8">
        <v>4697</v>
      </c>
    </row>
    <row r="53" spans="1:8" x14ac:dyDescent="0.35">
      <c r="A53" s="2"/>
      <c r="B53" s="3"/>
      <c r="C53" s="3"/>
      <c r="D53" s="3"/>
      <c r="E53" s="3"/>
      <c r="F53" s="3"/>
    </row>
    <row r="55" spans="1:8" ht="15" customHeight="1" x14ac:dyDescent="0.35">
      <c r="A55" s="107" t="s">
        <v>40</v>
      </c>
      <c r="B55" s="107"/>
      <c r="C55" s="107"/>
      <c r="D55" s="107"/>
      <c r="E55" s="107"/>
      <c r="F55" s="11"/>
      <c r="G55" s="11"/>
      <c r="H55" s="11"/>
    </row>
    <row r="56" spans="1:8" ht="26" x14ac:dyDescent="0.35">
      <c r="A56" s="105">
        <v>4</v>
      </c>
      <c r="B56" s="105"/>
      <c r="C56" s="12" t="s">
        <v>41</v>
      </c>
      <c r="D56" s="12" t="s">
        <v>42</v>
      </c>
      <c r="E56" s="12" t="s">
        <v>43</v>
      </c>
    </row>
    <row r="57" spans="1:8" x14ac:dyDescent="0.35">
      <c r="A57" s="113" t="s">
        <v>44</v>
      </c>
      <c r="B57" s="7" t="s">
        <v>45</v>
      </c>
      <c r="C57" s="44">
        <v>30</v>
      </c>
      <c r="D57" s="44">
        <v>26</v>
      </c>
      <c r="E57" s="44">
        <v>24</v>
      </c>
    </row>
    <row r="58" spans="1:8" x14ac:dyDescent="0.35">
      <c r="A58" s="113"/>
      <c r="B58" s="7" t="s">
        <v>46</v>
      </c>
      <c r="C58" s="44">
        <v>25</v>
      </c>
      <c r="D58" s="44">
        <v>23</v>
      </c>
      <c r="E58" s="44">
        <v>21</v>
      </c>
    </row>
    <row r="59" spans="1:8" x14ac:dyDescent="0.35">
      <c r="A59" s="113"/>
      <c r="B59" s="7" t="s">
        <v>47</v>
      </c>
      <c r="C59" s="44">
        <v>26</v>
      </c>
      <c r="D59" s="44">
        <v>19</v>
      </c>
      <c r="E59" s="44">
        <v>20</v>
      </c>
    </row>
    <row r="60" spans="1:8" x14ac:dyDescent="0.35">
      <c r="A60" s="113"/>
      <c r="B60" s="7" t="s">
        <v>48</v>
      </c>
      <c r="C60" s="44">
        <v>27</v>
      </c>
      <c r="D60" s="44">
        <v>22</v>
      </c>
      <c r="E60" s="44">
        <v>24</v>
      </c>
    </row>
    <row r="61" spans="1:8" x14ac:dyDescent="0.35">
      <c r="A61" s="113"/>
      <c r="B61" s="7" t="s">
        <v>49</v>
      </c>
      <c r="C61" s="44">
        <v>11</v>
      </c>
      <c r="D61" s="44">
        <v>12</v>
      </c>
      <c r="E61" s="44">
        <v>18</v>
      </c>
    </row>
    <row r="62" spans="1:8" x14ac:dyDescent="0.35">
      <c r="A62" s="113"/>
      <c r="B62" s="7" t="s">
        <v>50</v>
      </c>
      <c r="C62" s="44">
        <v>26</v>
      </c>
      <c r="D62" s="44">
        <v>19</v>
      </c>
      <c r="E62" s="44">
        <v>16</v>
      </c>
    </row>
    <row r="63" spans="1:8" x14ac:dyDescent="0.35">
      <c r="A63" s="113"/>
      <c r="B63" s="7" t="s">
        <v>51</v>
      </c>
      <c r="C63" s="44">
        <v>41</v>
      </c>
      <c r="D63" s="44">
        <v>32</v>
      </c>
      <c r="E63" s="44">
        <v>35</v>
      </c>
    </row>
    <row r="64" spans="1:8" x14ac:dyDescent="0.35">
      <c r="A64" s="113" t="s">
        <v>52</v>
      </c>
      <c r="B64" s="7" t="s">
        <v>45</v>
      </c>
      <c r="C64" s="44">
        <v>27</v>
      </c>
      <c r="D64" s="44">
        <v>23</v>
      </c>
      <c r="E64" s="44">
        <v>21</v>
      </c>
    </row>
    <row r="65" spans="1:8" x14ac:dyDescent="0.35">
      <c r="A65" s="113"/>
      <c r="B65" s="7" t="s">
        <v>46</v>
      </c>
      <c r="C65" s="44">
        <v>27</v>
      </c>
      <c r="D65" s="44">
        <v>22</v>
      </c>
      <c r="E65" s="44">
        <v>18</v>
      </c>
    </row>
    <row r="66" spans="1:8" x14ac:dyDescent="0.35">
      <c r="A66" s="113"/>
      <c r="B66" s="7" t="s">
        <v>47</v>
      </c>
      <c r="C66" s="44">
        <v>22</v>
      </c>
      <c r="D66" s="44">
        <v>16</v>
      </c>
      <c r="E66" s="44">
        <v>21</v>
      </c>
    </row>
    <row r="67" spans="1:8" x14ac:dyDescent="0.35">
      <c r="A67" s="113"/>
      <c r="B67" s="7" t="s">
        <v>48</v>
      </c>
      <c r="C67" s="44">
        <v>24</v>
      </c>
      <c r="D67" s="44">
        <v>19</v>
      </c>
      <c r="E67" s="44">
        <v>23</v>
      </c>
    </row>
    <row r="68" spans="1:8" x14ac:dyDescent="0.35">
      <c r="A68" s="113"/>
      <c r="B68" s="7" t="s">
        <v>49</v>
      </c>
      <c r="C68" s="44">
        <v>9</v>
      </c>
      <c r="D68" s="44">
        <v>15</v>
      </c>
      <c r="E68" s="44">
        <v>22</v>
      </c>
    </row>
    <row r="69" spans="1:8" x14ac:dyDescent="0.35">
      <c r="A69" s="113"/>
      <c r="B69" s="7" t="s">
        <v>50</v>
      </c>
      <c r="C69" s="44">
        <v>31</v>
      </c>
      <c r="D69" s="44">
        <v>23</v>
      </c>
      <c r="E69" s="44">
        <v>18</v>
      </c>
    </row>
    <row r="70" spans="1:8" x14ac:dyDescent="0.35">
      <c r="A70" s="113"/>
      <c r="B70" s="7" t="s">
        <v>51</v>
      </c>
      <c r="C70" s="44">
        <v>28</v>
      </c>
      <c r="D70" s="44">
        <v>21</v>
      </c>
      <c r="E70" s="44">
        <v>23</v>
      </c>
    </row>
    <row r="71" spans="1:8" x14ac:dyDescent="0.35">
      <c r="A71" s="113" t="s">
        <v>53</v>
      </c>
      <c r="B71" s="7" t="s">
        <v>45</v>
      </c>
      <c r="C71" s="44">
        <v>24</v>
      </c>
      <c r="D71" s="44">
        <v>0</v>
      </c>
      <c r="E71" s="44">
        <v>0</v>
      </c>
    </row>
    <row r="72" spans="1:8" x14ac:dyDescent="0.35">
      <c r="A72" s="113"/>
      <c r="B72" s="7" t="s">
        <v>54</v>
      </c>
      <c r="C72" s="44">
        <v>36</v>
      </c>
      <c r="D72" s="44">
        <v>0</v>
      </c>
      <c r="E72" s="44">
        <v>0</v>
      </c>
    </row>
    <row r="73" spans="1:8" x14ac:dyDescent="0.35">
      <c r="A73" s="113"/>
      <c r="B73" s="7" t="s">
        <v>51</v>
      </c>
      <c r="C73" s="44">
        <v>52</v>
      </c>
      <c r="D73" s="44">
        <v>0</v>
      </c>
      <c r="E73" s="44">
        <v>0</v>
      </c>
    </row>
    <row r="74" spans="1:8" x14ac:dyDescent="0.35">
      <c r="A74" s="113"/>
      <c r="B74" s="7" t="s">
        <v>55</v>
      </c>
      <c r="C74" s="44">
        <v>55</v>
      </c>
      <c r="D74" s="44">
        <v>0</v>
      </c>
      <c r="E74" s="44">
        <v>0</v>
      </c>
    </row>
    <row r="77" spans="1:8" ht="19.149999999999999" customHeight="1" x14ac:dyDescent="0.35">
      <c r="A77" s="60">
        <v>5</v>
      </c>
      <c r="B77" s="107" t="s">
        <v>56</v>
      </c>
      <c r="C77" s="107"/>
      <c r="D77" s="107"/>
      <c r="E77" s="107"/>
      <c r="F77" s="107"/>
      <c r="G77" s="11"/>
      <c r="H77" s="11"/>
    </row>
    <row r="78" spans="1:8" x14ac:dyDescent="0.35">
      <c r="A78" s="110"/>
      <c r="B78" s="54"/>
      <c r="C78" s="12" t="s">
        <v>57</v>
      </c>
      <c r="D78" s="12" t="s">
        <v>58</v>
      </c>
      <c r="E78" s="12" t="s">
        <v>3</v>
      </c>
      <c r="F78" s="12" t="s">
        <v>2</v>
      </c>
    </row>
    <row r="79" spans="1:8" x14ac:dyDescent="0.35">
      <c r="A79" s="111"/>
      <c r="B79" s="7" t="s">
        <v>59</v>
      </c>
      <c r="C79" s="8">
        <v>10555331</v>
      </c>
      <c r="D79" s="8">
        <v>10146898</v>
      </c>
      <c r="E79" s="8">
        <v>408433</v>
      </c>
      <c r="F79" s="48">
        <v>0.4</v>
      </c>
    </row>
    <row r="80" spans="1:8" x14ac:dyDescent="0.35">
      <c r="A80" s="111"/>
      <c r="B80" s="7" t="s">
        <v>22</v>
      </c>
      <c r="C80" s="48">
        <v>1.68</v>
      </c>
      <c r="D80" s="48">
        <v>1.65</v>
      </c>
      <c r="E80" s="44">
        <v>0</v>
      </c>
      <c r="F80" s="48">
        <v>0.18</v>
      </c>
    </row>
    <row r="81" spans="1:6" x14ac:dyDescent="0.35">
      <c r="A81" s="111"/>
      <c r="B81" s="7" t="s">
        <v>60</v>
      </c>
      <c r="C81" s="8">
        <v>21517990</v>
      </c>
      <c r="D81" s="8">
        <v>19829118</v>
      </c>
      <c r="E81" s="8">
        <v>1688872</v>
      </c>
      <c r="F81" s="48">
        <v>0.85</v>
      </c>
    </row>
    <row r="82" spans="1:6" x14ac:dyDescent="0.35">
      <c r="A82" s="111"/>
      <c r="B82" s="7" t="s">
        <v>61</v>
      </c>
      <c r="C82" s="8">
        <v>-188802</v>
      </c>
      <c r="D82" s="8">
        <v>2403283</v>
      </c>
      <c r="E82" s="8">
        <v>-2592084</v>
      </c>
      <c r="F82" s="48">
        <v>-10.79</v>
      </c>
    </row>
    <row r="83" spans="1:6" x14ac:dyDescent="0.35">
      <c r="A83" s="111"/>
      <c r="B83" s="7" t="s">
        <v>62</v>
      </c>
      <c r="C83" s="48">
        <v>-0.09</v>
      </c>
      <c r="D83" s="48">
        <v>1.21</v>
      </c>
      <c r="E83" s="44">
        <v>-130</v>
      </c>
      <c r="F83" s="48">
        <v>-10.73</v>
      </c>
    </row>
    <row r="84" spans="1:6" x14ac:dyDescent="0.35">
      <c r="A84" s="111"/>
      <c r="B84" s="7" t="s">
        <v>63</v>
      </c>
      <c r="C84" s="8">
        <v>-1479023</v>
      </c>
      <c r="D84" s="8">
        <v>1244268</v>
      </c>
      <c r="E84" s="8">
        <v>-2723291</v>
      </c>
      <c r="F84" s="48">
        <v>-21.89</v>
      </c>
    </row>
    <row r="85" spans="1:6" x14ac:dyDescent="0.35">
      <c r="A85" s="111"/>
      <c r="B85" s="7" t="s">
        <v>64</v>
      </c>
      <c r="C85" s="48">
        <v>-0.78</v>
      </c>
      <c r="D85" s="48">
        <v>0.45</v>
      </c>
      <c r="E85" s="44">
        <v>-123</v>
      </c>
      <c r="F85" s="48">
        <v>-27.35</v>
      </c>
    </row>
    <row r="86" spans="1:6" x14ac:dyDescent="0.35">
      <c r="A86" s="111"/>
      <c r="B86" s="7" t="s">
        <v>65</v>
      </c>
      <c r="C86" s="48">
        <v>-7.0000000000000007E-2</v>
      </c>
      <c r="D86" s="48">
        <v>0.83</v>
      </c>
      <c r="E86" s="44">
        <v>-89</v>
      </c>
      <c r="F86" s="48">
        <v>-10.79</v>
      </c>
    </row>
    <row r="87" spans="1:6" x14ac:dyDescent="0.35">
      <c r="A87" s="111"/>
      <c r="B87" s="7" t="s">
        <v>66</v>
      </c>
      <c r="C87" s="48">
        <v>0.05</v>
      </c>
      <c r="D87" s="48">
        <v>0.04</v>
      </c>
      <c r="E87" s="44">
        <v>1</v>
      </c>
      <c r="F87" s="48">
        <v>3.25</v>
      </c>
    </row>
    <row r="88" spans="1:6" x14ac:dyDescent="0.35">
      <c r="A88" s="111"/>
      <c r="B88" s="7" t="s">
        <v>67</v>
      </c>
      <c r="C88" s="8">
        <v>10785200</v>
      </c>
      <c r="D88" s="8">
        <v>10511000</v>
      </c>
      <c r="E88" s="8">
        <v>274200</v>
      </c>
      <c r="F88" s="48">
        <v>0.26</v>
      </c>
    </row>
    <row r="89" spans="1:6" x14ac:dyDescent="0.35">
      <c r="A89" s="111"/>
      <c r="B89" s="7" t="s">
        <v>68</v>
      </c>
      <c r="C89" s="48">
        <v>9.9</v>
      </c>
      <c r="D89" s="48">
        <v>9.77</v>
      </c>
      <c r="E89" s="44">
        <v>13</v>
      </c>
      <c r="F89" s="48">
        <v>0.13</v>
      </c>
    </row>
    <row r="90" spans="1:6" x14ac:dyDescent="0.35">
      <c r="A90" s="111"/>
      <c r="B90" s="7" t="s">
        <v>69</v>
      </c>
      <c r="C90" s="48">
        <v>1.2</v>
      </c>
      <c r="D90" s="48">
        <v>1.1100000000000001</v>
      </c>
      <c r="E90" s="44">
        <v>8</v>
      </c>
      <c r="F90" s="48">
        <v>0.76</v>
      </c>
    </row>
    <row r="91" spans="1:6" x14ac:dyDescent="0.35">
      <c r="A91" s="111"/>
      <c r="B91" s="7" t="s">
        <v>70</v>
      </c>
      <c r="C91" s="44">
        <v>49</v>
      </c>
      <c r="D91" s="44">
        <v>30</v>
      </c>
      <c r="E91" s="44">
        <v>19</v>
      </c>
      <c r="F91" s="48">
        <v>6.34</v>
      </c>
    </row>
    <row r="92" spans="1:6" x14ac:dyDescent="0.35">
      <c r="A92" s="111"/>
      <c r="B92" s="7" t="s">
        <v>71</v>
      </c>
      <c r="C92" s="44">
        <v>79</v>
      </c>
      <c r="D92" s="44">
        <v>79</v>
      </c>
      <c r="E92" s="44">
        <v>0</v>
      </c>
      <c r="F92" s="48">
        <v>0</v>
      </c>
    </row>
    <row r="93" spans="1:6" x14ac:dyDescent="0.35">
      <c r="A93" s="111"/>
      <c r="B93" s="7" t="s">
        <v>72</v>
      </c>
      <c r="C93" s="44">
        <v>90</v>
      </c>
      <c r="D93" s="44">
        <v>80</v>
      </c>
      <c r="E93" s="44">
        <v>1</v>
      </c>
      <c r="F93" s="48">
        <v>1.25</v>
      </c>
    </row>
    <row r="94" spans="1:6" x14ac:dyDescent="0.35">
      <c r="A94" s="112"/>
      <c r="B94" s="7" t="s">
        <v>73</v>
      </c>
      <c r="C94" s="48">
        <v>4.1100000000000003</v>
      </c>
      <c r="D94" s="48">
        <v>4.12</v>
      </c>
      <c r="E94" s="44">
        <v>0</v>
      </c>
      <c r="F94" s="48">
        <v>-0.02</v>
      </c>
    </row>
    <row r="97" spans="1:8" ht="15" customHeight="1" x14ac:dyDescent="0.35">
      <c r="A97" s="107" t="s">
        <v>74</v>
      </c>
      <c r="B97" s="107"/>
      <c r="C97" s="107"/>
      <c r="D97" s="107"/>
      <c r="E97" s="107"/>
      <c r="F97" s="107"/>
      <c r="G97" s="11"/>
      <c r="H97" s="11"/>
    </row>
    <row r="98" spans="1:8" ht="26" x14ac:dyDescent="0.35">
      <c r="A98" s="49">
        <v>6</v>
      </c>
      <c r="B98" s="12" t="s">
        <v>34</v>
      </c>
      <c r="C98" s="12" t="s">
        <v>13</v>
      </c>
      <c r="D98" s="12" t="s">
        <v>14</v>
      </c>
      <c r="E98" s="12" t="s">
        <v>15</v>
      </c>
      <c r="F98" s="12" t="s">
        <v>35</v>
      </c>
    </row>
    <row r="99" spans="1:8" x14ac:dyDescent="0.35">
      <c r="A99" s="7" t="s">
        <v>59</v>
      </c>
      <c r="B99" s="8">
        <v>13710419</v>
      </c>
      <c r="C99" s="8">
        <v>14426726</v>
      </c>
      <c r="D99" s="8">
        <v>13502462</v>
      </c>
      <c r="E99" s="8">
        <v>10643463</v>
      </c>
      <c r="F99" s="8">
        <v>10555331</v>
      </c>
    </row>
    <row r="100" spans="1:8" x14ac:dyDescent="0.35">
      <c r="A100" s="7" t="s">
        <v>75</v>
      </c>
      <c r="B100" s="48">
        <v>2.1800000000000002</v>
      </c>
      <c r="C100" s="48">
        <v>2.2999999999999998</v>
      </c>
      <c r="D100" s="48">
        <v>2.15</v>
      </c>
      <c r="E100" s="48">
        <v>1.69</v>
      </c>
      <c r="F100" s="48">
        <v>1.68</v>
      </c>
    </row>
    <row r="101" spans="1:8" x14ac:dyDescent="0.35">
      <c r="A101" s="7" t="s">
        <v>60</v>
      </c>
      <c r="B101" s="8">
        <v>27027948</v>
      </c>
      <c r="C101" s="8">
        <v>23052926</v>
      </c>
      <c r="D101" s="8">
        <v>20193200</v>
      </c>
      <c r="E101" s="8">
        <v>20913542</v>
      </c>
      <c r="F101" s="8">
        <v>21517990</v>
      </c>
    </row>
    <row r="102" spans="1:8" x14ac:dyDescent="0.35">
      <c r="A102" s="7" t="s">
        <v>61</v>
      </c>
      <c r="B102" s="8">
        <v>8648527</v>
      </c>
      <c r="C102" s="8">
        <v>6561048</v>
      </c>
      <c r="D102" s="8">
        <v>5140601</v>
      </c>
      <c r="E102" s="8">
        <v>7171972</v>
      </c>
      <c r="F102" s="8">
        <v>-188802</v>
      </c>
    </row>
    <row r="103" spans="1:8" x14ac:dyDescent="0.35">
      <c r="A103" s="7" t="s">
        <v>76</v>
      </c>
      <c r="B103" s="48">
        <v>3.2</v>
      </c>
      <c r="C103" s="48">
        <v>2.85</v>
      </c>
      <c r="D103" s="48">
        <v>2.5499999999999998</v>
      </c>
      <c r="E103" s="48">
        <v>3.43</v>
      </c>
      <c r="F103" s="48">
        <v>-0.09</v>
      </c>
    </row>
    <row r="104" spans="1:8" x14ac:dyDescent="0.35">
      <c r="A104" s="7" t="s">
        <v>63</v>
      </c>
      <c r="B104" s="8">
        <v>6991802</v>
      </c>
      <c r="C104" s="8">
        <v>4827083</v>
      </c>
      <c r="D104" s="8">
        <v>3309868</v>
      </c>
      <c r="E104" s="8">
        <v>6033841</v>
      </c>
      <c r="F104" s="8">
        <v>-1479023</v>
      </c>
    </row>
    <row r="105" spans="1:8" x14ac:dyDescent="0.35">
      <c r="A105" s="7" t="s">
        <v>64</v>
      </c>
      <c r="B105" s="48">
        <v>1.7</v>
      </c>
      <c r="C105" s="48">
        <v>1.19</v>
      </c>
      <c r="D105" s="48">
        <v>1.26</v>
      </c>
      <c r="E105" s="48">
        <v>1.49</v>
      </c>
      <c r="F105" s="48">
        <v>-0.78</v>
      </c>
    </row>
    <row r="106" spans="1:8" x14ac:dyDescent="0.35">
      <c r="A106" s="7" t="s">
        <v>65</v>
      </c>
      <c r="B106" s="48">
        <v>1.91</v>
      </c>
      <c r="C106" s="48">
        <v>1.46</v>
      </c>
      <c r="D106" s="48">
        <v>1.43</v>
      </c>
      <c r="E106" s="48">
        <v>1.87</v>
      </c>
      <c r="F106" s="48">
        <v>-7.0000000000000007E-2</v>
      </c>
    </row>
    <row r="107" spans="1:8" x14ac:dyDescent="0.35">
      <c r="A107" s="7" t="s">
        <v>66</v>
      </c>
      <c r="B107" s="44">
        <v>5</v>
      </c>
      <c r="C107" s="44">
        <v>5</v>
      </c>
      <c r="D107" s="44">
        <v>8</v>
      </c>
      <c r="E107" s="44">
        <v>3</v>
      </c>
      <c r="F107" s="44">
        <v>5</v>
      </c>
    </row>
    <row r="108" spans="1:8" x14ac:dyDescent="0.35">
      <c r="A108" s="7" t="s">
        <v>77</v>
      </c>
      <c r="B108" s="8">
        <v>13481500</v>
      </c>
      <c r="C108" s="8">
        <v>16177800</v>
      </c>
      <c r="D108" s="8">
        <v>13481500</v>
      </c>
      <c r="E108" s="8">
        <v>10785200</v>
      </c>
      <c r="F108" s="8">
        <v>10785200</v>
      </c>
    </row>
    <row r="109" spans="1:8" x14ac:dyDescent="0.35">
      <c r="A109" s="7" t="s">
        <v>68</v>
      </c>
      <c r="B109" s="48">
        <v>10</v>
      </c>
      <c r="C109" s="48">
        <v>8.9700000000000006</v>
      </c>
      <c r="D109" s="48">
        <v>10</v>
      </c>
      <c r="E109" s="48">
        <v>9.91</v>
      </c>
      <c r="F109" s="48">
        <v>9.9</v>
      </c>
    </row>
    <row r="110" spans="1:8" x14ac:dyDescent="0.35">
      <c r="A110" s="7" t="s">
        <v>69</v>
      </c>
      <c r="B110" s="48">
        <v>0.71</v>
      </c>
      <c r="C110" s="48">
        <v>0.8</v>
      </c>
      <c r="D110" s="48">
        <v>0.71</v>
      </c>
      <c r="E110" s="48">
        <v>0.79</v>
      </c>
      <c r="F110" s="48">
        <v>1.2</v>
      </c>
    </row>
    <row r="111" spans="1:8" x14ac:dyDescent="0.35">
      <c r="A111" s="7" t="s">
        <v>70</v>
      </c>
      <c r="B111" s="44">
        <v>40</v>
      </c>
      <c r="C111" s="44">
        <v>49</v>
      </c>
      <c r="D111" s="44">
        <v>28</v>
      </c>
      <c r="E111" s="44">
        <v>28</v>
      </c>
      <c r="F111" s="44">
        <v>49</v>
      </c>
    </row>
    <row r="112" spans="1:8" x14ac:dyDescent="0.35">
      <c r="A112" s="7" t="s">
        <v>71</v>
      </c>
      <c r="B112" s="44">
        <v>81</v>
      </c>
      <c r="C112" s="44">
        <v>79</v>
      </c>
      <c r="D112" s="44">
        <v>78</v>
      </c>
      <c r="E112" s="44">
        <v>79</v>
      </c>
      <c r="F112" s="44">
        <v>79</v>
      </c>
    </row>
    <row r="113" spans="1:11" x14ac:dyDescent="0.35">
      <c r="A113" s="7" t="s">
        <v>72</v>
      </c>
      <c r="B113" s="44">
        <v>9</v>
      </c>
      <c r="C113" s="44">
        <v>9</v>
      </c>
      <c r="D113" s="44">
        <v>9</v>
      </c>
      <c r="E113" s="44">
        <v>9</v>
      </c>
      <c r="F113" s="44">
        <v>9</v>
      </c>
    </row>
    <row r="114" spans="1:11" x14ac:dyDescent="0.35">
      <c r="A114" s="7" t="s">
        <v>73</v>
      </c>
      <c r="B114" s="48">
        <v>2.59</v>
      </c>
      <c r="C114" s="48">
        <v>3.17</v>
      </c>
      <c r="D114" s="48">
        <v>3.78</v>
      </c>
      <c r="E114" s="48">
        <v>1.92</v>
      </c>
      <c r="F114" s="48">
        <v>4.1100000000000003</v>
      </c>
    </row>
    <row r="117" spans="1:11" ht="15" customHeight="1" x14ac:dyDescent="0.35">
      <c r="A117" s="107" t="s">
        <v>56</v>
      </c>
      <c r="B117" s="107"/>
      <c r="C117" s="107"/>
      <c r="D117" s="107"/>
      <c r="E117" s="107"/>
      <c r="F117" s="107"/>
      <c r="G117" s="107"/>
      <c r="H117" s="11"/>
    </row>
    <row r="118" spans="1:11" x14ac:dyDescent="0.35">
      <c r="A118" s="105">
        <v>7</v>
      </c>
      <c r="B118" s="12">
        <v>2023</v>
      </c>
      <c r="C118" s="12">
        <v>2024</v>
      </c>
      <c r="D118" s="12">
        <v>2025</v>
      </c>
      <c r="E118" s="12">
        <v>2026</v>
      </c>
      <c r="F118" s="12">
        <v>2027</v>
      </c>
      <c r="G118" s="12">
        <v>2028</v>
      </c>
    </row>
    <row r="119" spans="1:11" x14ac:dyDescent="0.35">
      <c r="A119" s="105"/>
      <c r="B119" s="28"/>
      <c r="C119" s="28"/>
      <c r="D119" s="28"/>
      <c r="E119" s="28"/>
      <c r="F119" s="28"/>
      <c r="G119" s="28"/>
    </row>
    <row r="120" spans="1:11" x14ac:dyDescent="0.35">
      <c r="A120" s="61" t="s">
        <v>78</v>
      </c>
      <c r="B120" s="62">
        <v>6641121</v>
      </c>
      <c r="C120" s="62">
        <v>6841045</v>
      </c>
      <c r="D120" s="62">
        <v>8078565</v>
      </c>
      <c r="E120" s="62">
        <v>8686200</v>
      </c>
      <c r="F120" s="62">
        <v>10146898</v>
      </c>
      <c r="G120" s="62">
        <v>10555331</v>
      </c>
      <c r="H120" t="s">
        <v>378</v>
      </c>
      <c r="J120" t="s">
        <v>379</v>
      </c>
    </row>
    <row r="121" spans="1:11" x14ac:dyDescent="0.35">
      <c r="A121" s="63" t="s">
        <v>79</v>
      </c>
      <c r="B121" s="64">
        <v>0.2</v>
      </c>
      <c r="C121" s="64">
        <v>0.187</v>
      </c>
      <c r="D121" s="64">
        <v>0.17</v>
      </c>
      <c r="E121" s="64">
        <v>0.155</v>
      </c>
      <c r="F121" s="64">
        <v>0.16500000000000001</v>
      </c>
      <c r="G121" s="64">
        <v>0.16800000000000001</v>
      </c>
    </row>
    <row r="122" spans="1:11" x14ac:dyDescent="0.35">
      <c r="A122" s="61" t="s">
        <v>80</v>
      </c>
      <c r="B122" s="62">
        <v>7976033</v>
      </c>
      <c r="C122" s="62">
        <v>10787901</v>
      </c>
      <c r="D122" s="62">
        <v>16607629</v>
      </c>
      <c r="E122" s="62">
        <v>19958018</v>
      </c>
      <c r="F122" s="62">
        <v>19829118</v>
      </c>
      <c r="G122" s="62">
        <v>21517990</v>
      </c>
    </row>
    <row r="123" spans="1:11" x14ac:dyDescent="0.35">
      <c r="A123" s="61" t="s">
        <v>81</v>
      </c>
      <c r="B123" s="62">
        <v>847700</v>
      </c>
      <c r="C123" s="62">
        <v>3100303</v>
      </c>
      <c r="D123" s="62">
        <v>3422755</v>
      </c>
      <c r="E123" s="62">
        <v>4903309</v>
      </c>
      <c r="F123" s="62">
        <v>2403283</v>
      </c>
      <c r="G123" s="62">
        <v>-188802</v>
      </c>
    </row>
    <row r="124" spans="1:11" x14ac:dyDescent="0.35">
      <c r="A124" s="61" t="s">
        <v>76</v>
      </c>
      <c r="B124" s="65">
        <v>1.06</v>
      </c>
      <c r="C124" s="65">
        <v>2.87</v>
      </c>
      <c r="D124" s="65">
        <v>2.06</v>
      </c>
      <c r="E124" s="65">
        <v>2.46</v>
      </c>
      <c r="F124" s="65">
        <v>1.21</v>
      </c>
      <c r="G124" s="65">
        <v>-0.09</v>
      </c>
      <c r="J124" t="s">
        <v>371</v>
      </c>
      <c r="K124" t="s">
        <v>372</v>
      </c>
    </row>
    <row r="125" spans="1:11" x14ac:dyDescent="0.35">
      <c r="A125" s="61" t="s">
        <v>82</v>
      </c>
      <c r="B125" s="62">
        <v>184751</v>
      </c>
      <c r="C125" s="62">
        <v>2217466</v>
      </c>
      <c r="D125" s="62">
        <v>2182566</v>
      </c>
      <c r="E125" s="62">
        <v>3699908</v>
      </c>
      <c r="F125" s="62">
        <v>1244268</v>
      </c>
      <c r="G125" s="62">
        <v>-1479023</v>
      </c>
      <c r="J125" t="s">
        <v>374</v>
      </c>
      <c r="K125" t="s">
        <v>375</v>
      </c>
    </row>
    <row r="126" spans="1:11" x14ac:dyDescent="0.35">
      <c r="A126" s="61" t="s">
        <v>64</v>
      </c>
      <c r="B126" s="65">
        <v>0.01</v>
      </c>
      <c r="C126" s="65">
        <v>0.1</v>
      </c>
      <c r="D126" s="65">
        <v>9.5000000000000001E-2</v>
      </c>
      <c r="E126" s="65">
        <v>0.13600000000000001</v>
      </c>
      <c r="F126" s="65">
        <v>4.4999999999999998E-2</v>
      </c>
      <c r="G126" s="65">
        <v>-7.8E-2</v>
      </c>
      <c r="J126" t="s">
        <v>376</v>
      </c>
      <c r="K126" t="s">
        <v>377</v>
      </c>
    </row>
    <row r="127" spans="1:11" x14ac:dyDescent="0.35">
      <c r="A127" s="61" t="s">
        <v>83</v>
      </c>
      <c r="B127" s="65">
        <v>4.4999999999999998E-2</v>
      </c>
      <c r="C127" s="65">
        <v>0.126</v>
      </c>
      <c r="D127" s="65">
        <v>0.11899999999999999</v>
      </c>
      <c r="E127" s="65">
        <v>0.16200000000000001</v>
      </c>
      <c r="F127" s="65">
        <v>8.3000000000000004E-2</v>
      </c>
      <c r="G127" s="65">
        <v>-7.0000000000000001E-3</v>
      </c>
    </row>
    <row r="128" spans="1:11" x14ac:dyDescent="0.35">
      <c r="A128" s="61" t="s">
        <v>84</v>
      </c>
      <c r="B128" s="66">
        <v>3</v>
      </c>
      <c r="C128" s="66">
        <v>5</v>
      </c>
      <c r="D128" s="66">
        <v>7</v>
      </c>
      <c r="E128" s="66">
        <v>5</v>
      </c>
      <c r="F128" s="66">
        <v>4</v>
      </c>
      <c r="G128" s="66">
        <v>5</v>
      </c>
    </row>
    <row r="129" spans="1:8" x14ac:dyDescent="0.35">
      <c r="A129" s="67" t="s">
        <v>85</v>
      </c>
      <c r="B129" s="68">
        <v>7334850</v>
      </c>
      <c r="C129" s="68">
        <v>7471950</v>
      </c>
      <c r="D129" s="68">
        <v>10145400</v>
      </c>
      <c r="E129" s="68">
        <v>10328200</v>
      </c>
      <c r="F129" s="68">
        <v>10511000</v>
      </c>
      <c r="G129" s="68">
        <v>10785200</v>
      </c>
    </row>
    <row r="130" spans="1:8" x14ac:dyDescent="0.35">
      <c r="A130" s="67" t="s">
        <v>86</v>
      </c>
      <c r="B130" s="98">
        <v>0.88700000000000001</v>
      </c>
      <c r="C130" s="98">
        <v>0.96299999999999997</v>
      </c>
      <c r="D130" s="98">
        <v>0.82099999999999995</v>
      </c>
      <c r="E130" s="98">
        <v>0.86599999999999999</v>
      </c>
      <c r="F130" s="98">
        <v>0.97699999999999998</v>
      </c>
      <c r="G130" s="98">
        <v>0.99</v>
      </c>
    </row>
    <row r="131" spans="1:8" x14ac:dyDescent="0.35">
      <c r="A131" s="67" t="s">
        <v>69</v>
      </c>
      <c r="B131" s="69">
        <v>2.1999999999999999E-2</v>
      </c>
      <c r="C131" s="69">
        <v>7.2999999999999995E-2</v>
      </c>
      <c r="D131" s="69">
        <v>9.2999999999999999E-2</v>
      </c>
      <c r="E131" s="69">
        <v>0.11599999999999999</v>
      </c>
      <c r="F131" s="69">
        <v>0.11100000000000002</v>
      </c>
      <c r="G131" s="69">
        <v>0.12</v>
      </c>
    </row>
    <row r="132" spans="1:8" x14ac:dyDescent="0.35">
      <c r="A132" s="63" t="s">
        <v>70</v>
      </c>
      <c r="B132" s="70">
        <v>35</v>
      </c>
      <c r="C132" s="70">
        <v>28</v>
      </c>
      <c r="D132" s="70">
        <v>49</v>
      </c>
      <c r="E132" s="70">
        <v>36</v>
      </c>
      <c r="F132" s="70">
        <v>30</v>
      </c>
      <c r="G132" s="70">
        <v>49</v>
      </c>
    </row>
    <row r="133" spans="1:8" x14ac:dyDescent="0.35">
      <c r="A133" s="63" t="s">
        <v>71</v>
      </c>
      <c r="B133" s="70">
        <v>7.4</v>
      </c>
      <c r="C133" s="70">
        <v>7.4</v>
      </c>
      <c r="D133" s="70">
        <v>7.6</v>
      </c>
      <c r="E133" s="70">
        <v>7.8</v>
      </c>
      <c r="F133" s="70">
        <v>7.9</v>
      </c>
      <c r="G133" s="70">
        <v>7.9</v>
      </c>
    </row>
    <row r="134" spans="1:8" x14ac:dyDescent="0.35">
      <c r="A134" s="67" t="s">
        <v>72</v>
      </c>
      <c r="B134" s="71">
        <v>4</v>
      </c>
      <c r="C134" s="71">
        <v>5</v>
      </c>
      <c r="D134" s="71">
        <v>6</v>
      </c>
      <c r="E134" s="71">
        <v>7</v>
      </c>
      <c r="F134" s="71">
        <v>8</v>
      </c>
      <c r="G134" s="71">
        <v>9</v>
      </c>
    </row>
    <row r="135" spans="1:8" x14ac:dyDescent="0.35">
      <c r="A135" s="63" t="s">
        <v>73</v>
      </c>
      <c r="B135" s="96">
        <v>0.439</v>
      </c>
      <c r="C135" s="96">
        <v>0.40799999999999997</v>
      </c>
      <c r="D135" s="96">
        <v>0.39700000000000002</v>
      </c>
      <c r="E135" s="96">
        <v>0.40899999999999997</v>
      </c>
      <c r="F135" s="96">
        <v>0.41199999999999998</v>
      </c>
      <c r="G135" s="96">
        <v>0.41099999999999998</v>
      </c>
    </row>
    <row r="137" spans="1:8" x14ac:dyDescent="0.35">
      <c r="B137" s="51">
        <f>B131/10</f>
        <v>2.1999999999999997E-3</v>
      </c>
      <c r="C137" s="51">
        <f t="shared" ref="C137:G137" si="0">C131/10</f>
        <v>7.2999999999999992E-3</v>
      </c>
      <c r="D137" s="51">
        <f t="shared" si="0"/>
        <v>9.2999999999999992E-3</v>
      </c>
      <c r="E137" s="51">
        <f t="shared" si="0"/>
        <v>1.1599999999999999E-2</v>
      </c>
      <c r="F137" s="51">
        <f t="shared" si="0"/>
        <v>1.1100000000000002E-2</v>
      </c>
      <c r="G137" s="51">
        <f t="shared" si="0"/>
        <v>1.2E-2</v>
      </c>
    </row>
    <row r="138" spans="1:8" ht="15" customHeight="1" x14ac:dyDescent="0.35">
      <c r="A138" s="107" t="s">
        <v>87</v>
      </c>
      <c r="B138" s="107"/>
      <c r="C138" s="107"/>
      <c r="D138" s="107"/>
      <c r="E138" s="107"/>
      <c r="F138" s="107"/>
      <c r="G138" s="107"/>
      <c r="H138" s="107"/>
    </row>
    <row r="139" spans="1:8" x14ac:dyDescent="0.35">
      <c r="A139" s="105">
        <v>8</v>
      </c>
      <c r="B139" s="105"/>
      <c r="C139" s="12">
        <v>2023</v>
      </c>
      <c r="D139" s="12">
        <v>2024</v>
      </c>
      <c r="E139" s="12">
        <v>2025</v>
      </c>
      <c r="F139" s="12">
        <v>2026</v>
      </c>
      <c r="G139" s="12">
        <v>2027</v>
      </c>
      <c r="H139" s="12">
        <v>2028</v>
      </c>
    </row>
    <row r="140" spans="1:8" x14ac:dyDescent="0.35">
      <c r="A140" s="105"/>
      <c r="B140" s="105"/>
      <c r="C140" s="28"/>
      <c r="D140" s="28"/>
      <c r="E140" s="28"/>
      <c r="F140" s="28"/>
      <c r="G140" s="28"/>
      <c r="H140" s="28"/>
    </row>
    <row r="141" spans="1:8" x14ac:dyDescent="0.35">
      <c r="A141" s="108" t="s">
        <v>88</v>
      </c>
      <c r="B141" s="7" t="s">
        <v>89</v>
      </c>
      <c r="C141" s="44">
        <v>12</v>
      </c>
      <c r="D141" s="44">
        <v>16</v>
      </c>
      <c r="E141" s="44">
        <v>20</v>
      </c>
      <c r="F141" s="44">
        <v>20</v>
      </c>
      <c r="G141" s="44">
        <v>20</v>
      </c>
      <c r="H141" s="44">
        <v>25</v>
      </c>
    </row>
    <row r="142" spans="1:8" x14ac:dyDescent="0.35">
      <c r="A142" s="108"/>
      <c r="B142" s="7" t="s">
        <v>90</v>
      </c>
      <c r="C142" s="44">
        <v>18</v>
      </c>
      <c r="D142" s="44">
        <v>24</v>
      </c>
      <c r="E142" s="44">
        <v>28</v>
      </c>
      <c r="F142" s="44">
        <v>28</v>
      </c>
      <c r="G142" s="44">
        <v>28</v>
      </c>
      <c r="H142" s="44">
        <v>28</v>
      </c>
    </row>
    <row r="143" spans="1:8" x14ac:dyDescent="0.35">
      <c r="A143" s="108"/>
      <c r="B143" s="7" t="s">
        <v>91</v>
      </c>
      <c r="C143" s="44">
        <v>22</v>
      </c>
      <c r="D143" s="44">
        <v>30</v>
      </c>
      <c r="E143" s="44">
        <v>35</v>
      </c>
      <c r="F143" s="44">
        <v>35</v>
      </c>
      <c r="G143" s="44">
        <v>30</v>
      </c>
      <c r="H143" s="44">
        <v>29</v>
      </c>
    </row>
    <row r="144" spans="1:8" x14ac:dyDescent="0.35">
      <c r="A144" s="109" t="s">
        <v>92</v>
      </c>
      <c r="B144" s="7" t="s">
        <v>89</v>
      </c>
      <c r="C144" s="44">
        <v>11</v>
      </c>
      <c r="D144" s="44">
        <v>16</v>
      </c>
      <c r="E144" s="44">
        <v>20</v>
      </c>
      <c r="F144" s="44">
        <v>20</v>
      </c>
      <c r="G144" s="44">
        <v>20</v>
      </c>
      <c r="H144" s="44">
        <v>24</v>
      </c>
    </row>
    <row r="145" spans="1:8" x14ac:dyDescent="0.35">
      <c r="A145" s="109"/>
      <c r="B145" s="7" t="s">
        <v>90</v>
      </c>
      <c r="C145" s="44">
        <v>17</v>
      </c>
      <c r="D145" s="44">
        <v>23</v>
      </c>
      <c r="E145" s="44">
        <v>28</v>
      </c>
      <c r="F145" s="44">
        <v>28</v>
      </c>
      <c r="G145" s="44">
        <v>28</v>
      </c>
      <c r="H145" s="44">
        <v>28</v>
      </c>
    </row>
    <row r="146" spans="1:8" x14ac:dyDescent="0.35">
      <c r="A146" s="109"/>
      <c r="B146" s="7" t="s">
        <v>91</v>
      </c>
      <c r="C146" s="44">
        <v>23</v>
      </c>
      <c r="D146" s="44">
        <v>31</v>
      </c>
      <c r="E146" s="44">
        <v>36</v>
      </c>
      <c r="F146" s="44">
        <v>36</v>
      </c>
      <c r="G146" s="44">
        <v>3</v>
      </c>
      <c r="H146" s="44">
        <v>29</v>
      </c>
    </row>
    <row r="147" spans="1:8" x14ac:dyDescent="0.35">
      <c r="A147" s="7" t="s">
        <v>93</v>
      </c>
      <c r="B147" s="7" t="s">
        <v>89</v>
      </c>
      <c r="C147" s="44">
        <v>13</v>
      </c>
      <c r="D147" s="44">
        <v>18</v>
      </c>
      <c r="E147" s="44">
        <v>25</v>
      </c>
      <c r="F147" s="44">
        <v>25</v>
      </c>
      <c r="G147" s="44">
        <v>23</v>
      </c>
      <c r="H147" s="44">
        <v>27</v>
      </c>
    </row>
    <row r="148" spans="1:8" x14ac:dyDescent="0.35">
      <c r="A148" s="7" t="s">
        <v>93</v>
      </c>
      <c r="B148" s="7" t="s">
        <v>90</v>
      </c>
      <c r="C148" s="44">
        <v>19</v>
      </c>
      <c r="D148" s="44">
        <v>26</v>
      </c>
      <c r="E148" s="44">
        <v>30</v>
      </c>
      <c r="F148" s="44">
        <v>30</v>
      </c>
      <c r="G148" s="44">
        <v>28</v>
      </c>
      <c r="H148" s="44">
        <v>28</v>
      </c>
    </row>
    <row r="149" spans="1:8" x14ac:dyDescent="0.35">
      <c r="A149" s="7" t="s">
        <v>93</v>
      </c>
      <c r="B149" s="7" t="s">
        <v>91</v>
      </c>
      <c r="C149" s="44">
        <v>25</v>
      </c>
      <c r="D149" s="44">
        <v>34</v>
      </c>
      <c r="E149" s="44">
        <v>38</v>
      </c>
      <c r="F149" s="44">
        <v>38</v>
      </c>
      <c r="G149" s="44">
        <v>32</v>
      </c>
      <c r="H149" s="44">
        <v>3</v>
      </c>
    </row>
    <row r="150" spans="1:8" x14ac:dyDescent="0.35">
      <c r="A150" s="7" t="s">
        <v>94</v>
      </c>
      <c r="B150" s="7" t="s">
        <v>89</v>
      </c>
      <c r="C150" s="44"/>
      <c r="D150" s="44">
        <v>16</v>
      </c>
      <c r="E150" s="44">
        <v>24</v>
      </c>
      <c r="F150" s="44">
        <v>3</v>
      </c>
      <c r="G150" s="44">
        <v>24</v>
      </c>
      <c r="H150" s="44">
        <v>28</v>
      </c>
    </row>
    <row r="151" spans="1:8" x14ac:dyDescent="0.35">
      <c r="A151" s="7" t="s">
        <v>94</v>
      </c>
      <c r="B151" s="7" t="s">
        <v>90</v>
      </c>
      <c r="C151" s="44"/>
      <c r="D151" s="44">
        <v>24</v>
      </c>
      <c r="E151" s="44">
        <v>36</v>
      </c>
      <c r="F151" s="44">
        <v>40</v>
      </c>
      <c r="G151" s="44">
        <v>30</v>
      </c>
      <c r="H151" s="44">
        <v>31</v>
      </c>
    </row>
    <row r="152" spans="1:8" x14ac:dyDescent="0.35">
      <c r="A152" s="7" t="s">
        <v>94</v>
      </c>
      <c r="B152" s="7" t="s">
        <v>91</v>
      </c>
      <c r="C152" s="44"/>
      <c r="D152" s="44">
        <v>30</v>
      </c>
      <c r="E152" s="44">
        <v>45</v>
      </c>
      <c r="F152" s="44">
        <v>56</v>
      </c>
      <c r="G152" s="44">
        <v>34</v>
      </c>
      <c r="H152" s="44">
        <v>34</v>
      </c>
    </row>
    <row r="153" spans="1:8" x14ac:dyDescent="0.35">
      <c r="A153" s="7" t="s">
        <v>95</v>
      </c>
      <c r="B153" s="7" t="s">
        <v>89</v>
      </c>
      <c r="C153" s="44"/>
      <c r="D153" s="44"/>
      <c r="E153" s="44"/>
      <c r="F153" s="44"/>
      <c r="G153" s="44">
        <v>28</v>
      </c>
      <c r="H153" s="44">
        <v>28</v>
      </c>
    </row>
    <row r="154" spans="1:8" x14ac:dyDescent="0.35">
      <c r="A154" s="7"/>
      <c r="B154" s="7" t="s">
        <v>90</v>
      </c>
      <c r="C154" s="44"/>
      <c r="D154" s="44"/>
      <c r="E154" s="44"/>
      <c r="F154" s="44"/>
      <c r="G154" s="44">
        <v>34</v>
      </c>
      <c r="H154" s="44">
        <v>32</v>
      </c>
    </row>
    <row r="155" spans="1:8" x14ac:dyDescent="0.35">
      <c r="A155" s="7"/>
      <c r="B155" s="7" t="s">
        <v>91</v>
      </c>
      <c r="C155" s="44"/>
      <c r="D155" s="44"/>
      <c r="E155" s="44"/>
      <c r="F155" s="44"/>
      <c r="G155" s="44">
        <v>35</v>
      </c>
      <c r="H155" s="44">
        <v>32</v>
      </c>
    </row>
    <row r="156" spans="1:8" x14ac:dyDescent="0.35">
      <c r="A156" s="7" t="s">
        <v>96</v>
      </c>
      <c r="B156" s="7" t="s">
        <v>89</v>
      </c>
      <c r="C156" s="44"/>
      <c r="D156" s="44"/>
      <c r="E156" s="44"/>
      <c r="F156" s="44">
        <v>24</v>
      </c>
      <c r="G156" s="44">
        <v>26</v>
      </c>
      <c r="H156" s="44">
        <v>27</v>
      </c>
    </row>
    <row r="157" spans="1:8" x14ac:dyDescent="0.35">
      <c r="A157" s="7" t="s">
        <v>96</v>
      </c>
      <c r="B157" s="7" t="s">
        <v>90</v>
      </c>
      <c r="C157" s="44"/>
      <c r="D157" s="44"/>
      <c r="E157" s="44"/>
      <c r="F157" s="44">
        <v>28</v>
      </c>
      <c r="G157" s="44">
        <v>32</v>
      </c>
      <c r="H157" s="44">
        <v>32</v>
      </c>
    </row>
    <row r="158" spans="1:8" x14ac:dyDescent="0.35">
      <c r="A158" s="7" t="s">
        <v>96</v>
      </c>
      <c r="B158" s="7" t="s">
        <v>91</v>
      </c>
      <c r="C158" s="44"/>
      <c r="D158" s="44"/>
      <c r="E158" s="44"/>
      <c r="F158" s="44">
        <v>35</v>
      </c>
      <c r="G158" s="44">
        <v>38</v>
      </c>
      <c r="H158" s="44">
        <v>35</v>
      </c>
    </row>
    <row r="159" spans="1:8" x14ac:dyDescent="0.35">
      <c r="A159" s="7" t="s">
        <v>97</v>
      </c>
      <c r="B159" s="7" t="s">
        <v>89</v>
      </c>
      <c r="C159" s="44"/>
      <c r="D159" s="44"/>
      <c r="E159" s="44">
        <v>24</v>
      </c>
      <c r="F159" s="44">
        <v>3</v>
      </c>
      <c r="G159" s="44">
        <v>3</v>
      </c>
      <c r="H159" s="44">
        <v>32</v>
      </c>
    </row>
    <row r="160" spans="1:8" x14ac:dyDescent="0.35">
      <c r="A160" s="7" t="s">
        <v>97</v>
      </c>
      <c r="B160" s="7" t="s">
        <v>90</v>
      </c>
      <c r="C160" s="44"/>
      <c r="D160" s="44"/>
      <c r="E160" s="44">
        <v>36</v>
      </c>
      <c r="F160" s="44">
        <v>4</v>
      </c>
      <c r="G160" s="44">
        <v>29</v>
      </c>
      <c r="H160" s="44">
        <v>33</v>
      </c>
    </row>
    <row r="161" spans="1:8" x14ac:dyDescent="0.35">
      <c r="A161" s="7" t="s">
        <v>97</v>
      </c>
      <c r="B161" s="7" t="s">
        <v>91</v>
      </c>
      <c r="C161" s="44"/>
      <c r="D161" s="44"/>
      <c r="E161" s="44">
        <v>45</v>
      </c>
      <c r="F161" s="44">
        <v>5</v>
      </c>
      <c r="G161" s="44">
        <v>5</v>
      </c>
      <c r="H161" s="44">
        <v>38</v>
      </c>
    </row>
    <row r="164" spans="1:8" ht="15" customHeight="1" x14ac:dyDescent="0.35">
      <c r="A164" s="107" t="s">
        <v>98</v>
      </c>
      <c r="B164" s="107"/>
      <c r="C164" s="107"/>
      <c r="D164" s="107"/>
      <c r="E164" s="107"/>
      <c r="F164" s="107"/>
      <c r="G164" s="107"/>
      <c r="H164" s="11"/>
    </row>
    <row r="165" spans="1:8" ht="26" x14ac:dyDescent="0.35">
      <c r="A165" s="105">
        <v>9</v>
      </c>
      <c r="B165" s="105"/>
      <c r="C165" s="12" t="s">
        <v>34</v>
      </c>
      <c r="D165" s="12" t="s">
        <v>13</v>
      </c>
      <c r="E165" s="12" t="s">
        <v>14</v>
      </c>
      <c r="F165" s="12" t="s">
        <v>15</v>
      </c>
      <c r="G165" s="12" t="s">
        <v>35</v>
      </c>
    </row>
    <row r="166" spans="1:8" x14ac:dyDescent="0.35">
      <c r="A166" s="7" t="s">
        <v>88</v>
      </c>
      <c r="B166" s="7" t="s">
        <v>89</v>
      </c>
      <c r="C166" s="44">
        <v>19</v>
      </c>
      <c r="D166" s="44">
        <v>17</v>
      </c>
      <c r="E166" s="44">
        <v>17</v>
      </c>
      <c r="F166" s="44">
        <v>20</v>
      </c>
      <c r="G166" s="44">
        <v>25</v>
      </c>
    </row>
    <row r="167" spans="1:8" x14ac:dyDescent="0.35">
      <c r="A167" s="7" t="s">
        <v>88</v>
      </c>
      <c r="B167" s="7" t="s">
        <v>90</v>
      </c>
      <c r="C167" s="44">
        <v>28</v>
      </c>
      <c r="D167" s="44">
        <v>26</v>
      </c>
      <c r="E167" s="44">
        <v>24</v>
      </c>
      <c r="F167" s="44">
        <v>27</v>
      </c>
      <c r="G167" s="44">
        <v>28</v>
      </c>
    </row>
    <row r="168" spans="1:8" x14ac:dyDescent="0.35">
      <c r="A168" s="7" t="s">
        <v>88</v>
      </c>
      <c r="B168" s="7" t="s">
        <v>91</v>
      </c>
      <c r="C168" s="44">
        <v>31</v>
      </c>
      <c r="D168" s="44">
        <v>3</v>
      </c>
      <c r="E168" s="44">
        <v>27</v>
      </c>
      <c r="F168" s="44">
        <v>32</v>
      </c>
      <c r="G168" s="44">
        <v>29</v>
      </c>
    </row>
    <row r="169" spans="1:8" x14ac:dyDescent="0.35">
      <c r="A169" s="7" t="s">
        <v>92</v>
      </c>
      <c r="B169" s="7" t="s">
        <v>89</v>
      </c>
      <c r="C169" s="44">
        <v>19</v>
      </c>
      <c r="D169" s="44">
        <v>17</v>
      </c>
      <c r="E169" s="44">
        <v>17</v>
      </c>
      <c r="F169" s="44">
        <v>19</v>
      </c>
      <c r="G169" s="44">
        <v>24</v>
      </c>
    </row>
    <row r="170" spans="1:8" x14ac:dyDescent="0.35">
      <c r="A170" s="7" t="s">
        <v>92</v>
      </c>
      <c r="B170" s="7" t="s">
        <v>90</v>
      </c>
      <c r="C170" s="44">
        <v>26</v>
      </c>
      <c r="D170" s="44">
        <v>25</v>
      </c>
      <c r="E170" s="44">
        <v>23</v>
      </c>
      <c r="F170" s="44">
        <v>27</v>
      </c>
      <c r="G170" s="44">
        <v>28</v>
      </c>
    </row>
    <row r="171" spans="1:8" x14ac:dyDescent="0.35">
      <c r="A171" s="7" t="s">
        <v>92</v>
      </c>
      <c r="B171" s="7" t="s">
        <v>91</v>
      </c>
      <c r="C171" s="44">
        <v>31</v>
      </c>
      <c r="D171" s="44">
        <v>3</v>
      </c>
      <c r="E171" s="44">
        <v>27</v>
      </c>
      <c r="F171" s="44">
        <v>34</v>
      </c>
      <c r="G171" s="44">
        <v>29</v>
      </c>
    </row>
    <row r="172" spans="1:8" x14ac:dyDescent="0.35">
      <c r="A172" s="7" t="s">
        <v>93</v>
      </c>
      <c r="B172" s="7" t="s">
        <v>89</v>
      </c>
      <c r="C172" s="44">
        <v>20</v>
      </c>
      <c r="D172" s="44">
        <v>20</v>
      </c>
      <c r="E172" s="44">
        <v>18</v>
      </c>
      <c r="F172" s="44">
        <v>21</v>
      </c>
      <c r="G172" s="44">
        <v>27</v>
      </c>
    </row>
    <row r="173" spans="1:8" x14ac:dyDescent="0.35">
      <c r="A173" s="7" t="s">
        <v>93</v>
      </c>
      <c r="B173" s="7" t="s">
        <v>90</v>
      </c>
      <c r="C173" s="44">
        <v>28</v>
      </c>
      <c r="D173" s="44">
        <v>29</v>
      </c>
      <c r="E173" s="44">
        <v>27</v>
      </c>
      <c r="F173" s="44">
        <v>28</v>
      </c>
      <c r="G173" s="44">
        <v>28</v>
      </c>
    </row>
    <row r="174" spans="1:8" x14ac:dyDescent="0.35">
      <c r="A174" s="7" t="s">
        <v>93</v>
      </c>
      <c r="B174" s="7" t="s">
        <v>91</v>
      </c>
      <c r="C174" s="44">
        <v>32</v>
      </c>
      <c r="D174" s="44">
        <v>35</v>
      </c>
      <c r="E174" s="44">
        <v>32</v>
      </c>
      <c r="F174" s="44">
        <v>33</v>
      </c>
      <c r="G174" s="44">
        <v>3</v>
      </c>
    </row>
    <row r="175" spans="1:8" x14ac:dyDescent="0.35">
      <c r="A175" s="7" t="s">
        <v>94</v>
      </c>
      <c r="B175" s="7" t="s">
        <v>89</v>
      </c>
      <c r="C175" s="44">
        <v>22</v>
      </c>
      <c r="D175" s="44">
        <v>17</v>
      </c>
      <c r="E175" s="44">
        <v>17</v>
      </c>
      <c r="F175" s="44">
        <v>22</v>
      </c>
      <c r="G175" s="44">
        <v>28</v>
      </c>
    </row>
    <row r="176" spans="1:8" x14ac:dyDescent="0.35">
      <c r="A176" s="7" t="s">
        <v>94</v>
      </c>
      <c r="B176" s="7" t="s">
        <v>90</v>
      </c>
      <c r="C176" s="44">
        <v>29</v>
      </c>
      <c r="D176" s="44">
        <v>26</v>
      </c>
      <c r="E176" s="44">
        <v>24</v>
      </c>
      <c r="F176" s="44">
        <v>27</v>
      </c>
      <c r="G176" s="44">
        <v>31</v>
      </c>
    </row>
    <row r="177" spans="1:8" x14ac:dyDescent="0.35">
      <c r="A177" s="7" t="s">
        <v>94</v>
      </c>
      <c r="B177" s="7" t="s">
        <v>91</v>
      </c>
      <c r="C177" s="44">
        <v>36</v>
      </c>
      <c r="D177" s="44">
        <v>3</v>
      </c>
      <c r="E177" s="44">
        <v>27</v>
      </c>
      <c r="F177" s="44">
        <v>32</v>
      </c>
      <c r="G177" s="44">
        <v>34</v>
      </c>
    </row>
    <row r="178" spans="1:8" x14ac:dyDescent="0.35">
      <c r="A178" s="7" t="s">
        <v>95</v>
      </c>
      <c r="B178" s="7" t="s">
        <v>89</v>
      </c>
      <c r="C178" s="44">
        <v>23</v>
      </c>
      <c r="D178" s="44">
        <v>17</v>
      </c>
      <c r="E178" s="44">
        <v>16</v>
      </c>
      <c r="F178" s="44">
        <v>25</v>
      </c>
      <c r="G178" s="44">
        <v>28</v>
      </c>
    </row>
    <row r="179" spans="1:8" x14ac:dyDescent="0.35">
      <c r="A179" s="7"/>
      <c r="B179" s="7" t="s">
        <v>90</v>
      </c>
      <c r="C179" s="44">
        <v>3</v>
      </c>
      <c r="D179" s="44">
        <v>26</v>
      </c>
      <c r="E179" s="44">
        <v>24</v>
      </c>
      <c r="F179" s="44">
        <v>30</v>
      </c>
      <c r="G179" s="44">
        <v>32</v>
      </c>
    </row>
    <row r="180" spans="1:8" x14ac:dyDescent="0.35">
      <c r="A180" s="7"/>
      <c r="B180" s="7" t="s">
        <v>91</v>
      </c>
      <c r="C180" s="44">
        <v>35</v>
      </c>
      <c r="D180" s="44">
        <v>3</v>
      </c>
      <c r="E180" s="44">
        <v>27</v>
      </c>
      <c r="F180" s="44">
        <v>35</v>
      </c>
      <c r="G180" s="44">
        <v>32</v>
      </c>
    </row>
    <row r="181" spans="1:8" x14ac:dyDescent="0.35">
      <c r="A181" s="7" t="s">
        <v>96</v>
      </c>
      <c r="B181" s="7" t="s">
        <v>89</v>
      </c>
      <c r="C181" s="44">
        <v>22</v>
      </c>
      <c r="D181" s="44">
        <v>18</v>
      </c>
      <c r="E181" s="44">
        <v>16</v>
      </c>
      <c r="F181" s="44">
        <v>25</v>
      </c>
      <c r="G181" s="44">
        <v>27</v>
      </c>
    </row>
    <row r="182" spans="1:8" x14ac:dyDescent="0.35">
      <c r="A182" s="7" t="s">
        <v>96</v>
      </c>
      <c r="B182" s="7" t="s">
        <v>90</v>
      </c>
      <c r="C182" s="44">
        <v>31</v>
      </c>
      <c r="D182" s="44">
        <v>27</v>
      </c>
      <c r="E182" s="44">
        <v>25</v>
      </c>
      <c r="F182" s="44">
        <v>30</v>
      </c>
      <c r="G182" s="44">
        <v>32</v>
      </c>
    </row>
    <row r="183" spans="1:8" x14ac:dyDescent="0.35">
      <c r="A183" s="7" t="s">
        <v>96</v>
      </c>
      <c r="B183" s="7" t="s">
        <v>91</v>
      </c>
      <c r="C183" s="44">
        <v>36</v>
      </c>
      <c r="D183" s="44">
        <v>33</v>
      </c>
      <c r="E183" s="44">
        <v>3</v>
      </c>
      <c r="F183" s="44">
        <v>35</v>
      </c>
      <c r="G183" s="44">
        <v>35</v>
      </c>
    </row>
    <row r="184" spans="1:8" x14ac:dyDescent="0.35">
      <c r="A184" s="7" t="s">
        <v>97</v>
      </c>
      <c r="B184" s="7" t="s">
        <v>89</v>
      </c>
      <c r="C184" s="44">
        <v>23</v>
      </c>
      <c r="D184" s="44">
        <v>17</v>
      </c>
      <c r="E184" s="44">
        <v>16</v>
      </c>
      <c r="F184" s="44">
        <v>23</v>
      </c>
      <c r="G184" s="44">
        <v>32</v>
      </c>
    </row>
    <row r="185" spans="1:8" x14ac:dyDescent="0.35">
      <c r="A185" s="7" t="s">
        <v>97</v>
      </c>
      <c r="B185" s="7" t="s">
        <v>90</v>
      </c>
      <c r="C185" s="44">
        <v>31</v>
      </c>
      <c r="D185" s="44">
        <v>26</v>
      </c>
      <c r="E185" s="44">
        <v>24</v>
      </c>
      <c r="F185" s="44">
        <v>28</v>
      </c>
      <c r="G185" s="44">
        <v>33</v>
      </c>
    </row>
    <row r="186" spans="1:8" x14ac:dyDescent="0.35">
      <c r="A186" s="7" t="s">
        <v>97</v>
      </c>
      <c r="B186" s="7" t="s">
        <v>91</v>
      </c>
      <c r="C186" s="44">
        <v>36</v>
      </c>
      <c r="D186" s="44">
        <v>30</v>
      </c>
      <c r="E186" s="44">
        <v>27</v>
      </c>
      <c r="F186" s="44">
        <v>33</v>
      </c>
      <c r="G186" s="44">
        <v>38</v>
      </c>
    </row>
    <row r="189" spans="1:8" ht="15" customHeight="1" x14ac:dyDescent="0.35">
      <c r="A189" s="107" t="s">
        <v>99</v>
      </c>
      <c r="B189" s="107"/>
      <c r="C189" s="107"/>
      <c r="D189" s="107"/>
      <c r="E189" s="107"/>
      <c r="F189" s="107"/>
      <c r="G189" s="107"/>
      <c r="H189" s="11"/>
    </row>
    <row r="190" spans="1:8" x14ac:dyDescent="0.35">
      <c r="A190" s="105"/>
      <c r="B190" s="12">
        <v>2023</v>
      </c>
      <c r="C190" s="12">
        <v>2024</v>
      </c>
      <c r="D190" s="12">
        <v>2025</v>
      </c>
      <c r="E190" s="12">
        <v>2026</v>
      </c>
      <c r="F190" s="12">
        <v>2027</v>
      </c>
      <c r="G190" s="12">
        <v>2028</v>
      </c>
    </row>
    <row r="191" spans="1:8" x14ac:dyDescent="0.35">
      <c r="A191" s="105"/>
      <c r="B191" s="28"/>
      <c r="C191" s="28"/>
      <c r="D191" s="28"/>
      <c r="E191" s="28"/>
      <c r="F191" s="28"/>
      <c r="G191" s="28"/>
    </row>
    <row r="192" spans="1:8" x14ac:dyDescent="0.35">
      <c r="A192" s="7" t="s">
        <v>89</v>
      </c>
      <c r="B192" s="44">
        <v>8.3000000000000007</v>
      </c>
      <c r="C192" s="44">
        <v>8.3000000000000007</v>
      </c>
      <c r="D192" s="44">
        <v>8.3000000000000007</v>
      </c>
      <c r="E192" s="44">
        <v>8.3000000000000007</v>
      </c>
      <c r="F192" s="44">
        <v>8.3000000000000007</v>
      </c>
      <c r="G192" s="44">
        <v>8.3000000000000007</v>
      </c>
    </row>
    <row r="193" spans="1:8" x14ac:dyDescent="0.35">
      <c r="A193" s="7" t="s">
        <v>90</v>
      </c>
      <c r="B193" s="44">
        <v>6.5</v>
      </c>
      <c r="C193" s="44">
        <v>6.3</v>
      </c>
      <c r="D193" s="44">
        <v>6.5</v>
      </c>
      <c r="E193" s="44">
        <v>6.8</v>
      </c>
      <c r="F193" s="44">
        <v>7.1</v>
      </c>
      <c r="G193" s="44">
        <v>7.1</v>
      </c>
    </row>
    <row r="194" spans="1:8" x14ac:dyDescent="0.35">
      <c r="A194" s="7" t="s">
        <v>91</v>
      </c>
      <c r="B194" s="44">
        <v>7.4</v>
      </c>
      <c r="C194" s="44">
        <v>7.7</v>
      </c>
      <c r="D194" s="72">
        <v>8</v>
      </c>
      <c r="E194" s="44">
        <v>8.3000000000000007</v>
      </c>
      <c r="F194" s="44">
        <v>8.4</v>
      </c>
      <c r="G194" s="44">
        <v>8.4</v>
      </c>
    </row>
    <row r="197" spans="1:8" ht="15" customHeight="1" x14ac:dyDescent="0.35">
      <c r="A197" s="107" t="s">
        <v>100</v>
      </c>
      <c r="B197" s="107"/>
      <c r="C197" s="107"/>
      <c r="D197" s="107"/>
      <c r="E197" s="107"/>
      <c r="F197" s="107"/>
      <c r="G197" s="107"/>
      <c r="H197" s="107"/>
    </row>
    <row r="198" spans="1:8" x14ac:dyDescent="0.35">
      <c r="A198" s="105">
        <v>11</v>
      </c>
      <c r="B198" s="105"/>
      <c r="C198" s="12">
        <v>2023</v>
      </c>
      <c r="D198" s="12">
        <v>2024</v>
      </c>
      <c r="E198" s="12">
        <v>2025</v>
      </c>
      <c r="F198" s="12">
        <v>2026</v>
      </c>
      <c r="G198" s="12">
        <v>2027</v>
      </c>
      <c r="H198" s="12">
        <v>2028</v>
      </c>
    </row>
    <row r="199" spans="1:8" x14ac:dyDescent="0.35">
      <c r="A199" s="105"/>
      <c r="B199" s="105"/>
      <c r="C199" s="28"/>
      <c r="D199" s="28"/>
      <c r="E199" s="28"/>
      <c r="F199" s="28"/>
      <c r="G199" s="28"/>
      <c r="H199" s="28"/>
    </row>
    <row r="200" spans="1:8" x14ac:dyDescent="0.35">
      <c r="A200" s="7" t="s">
        <v>88</v>
      </c>
      <c r="B200" s="7" t="s">
        <v>89</v>
      </c>
      <c r="C200" s="44">
        <v>6</v>
      </c>
      <c r="D200" s="44">
        <v>8</v>
      </c>
      <c r="E200" s="44">
        <v>9</v>
      </c>
      <c r="F200" s="44">
        <v>10</v>
      </c>
      <c r="G200" s="44">
        <v>10</v>
      </c>
      <c r="H200" s="44">
        <v>11</v>
      </c>
    </row>
    <row r="201" spans="1:8" x14ac:dyDescent="0.35">
      <c r="A201" s="7" t="s">
        <v>88</v>
      </c>
      <c r="B201" s="7" t="s">
        <v>90</v>
      </c>
      <c r="C201" s="44">
        <v>2</v>
      </c>
      <c r="D201" s="44">
        <v>3</v>
      </c>
      <c r="E201" s="44">
        <v>4</v>
      </c>
      <c r="F201" s="44">
        <v>5</v>
      </c>
      <c r="G201" s="44">
        <v>5</v>
      </c>
      <c r="H201" s="44">
        <v>6</v>
      </c>
    </row>
    <row r="202" spans="1:8" x14ac:dyDescent="0.35">
      <c r="A202" s="7" t="s">
        <v>88</v>
      </c>
      <c r="B202" s="7" t="s">
        <v>91</v>
      </c>
      <c r="C202" s="44">
        <v>4</v>
      </c>
      <c r="D202" s="44">
        <v>5</v>
      </c>
      <c r="E202" s="44">
        <v>6</v>
      </c>
      <c r="F202" s="44">
        <v>7</v>
      </c>
      <c r="G202" s="44">
        <v>8</v>
      </c>
      <c r="H202" s="44">
        <v>8</v>
      </c>
    </row>
    <row r="203" spans="1:8" x14ac:dyDescent="0.35">
      <c r="A203" s="7" t="s">
        <v>92</v>
      </c>
      <c r="B203" s="7" t="s">
        <v>89</v>
      </c>
      <c r="C203" s="44">
        <v>6</v>
      </c>
      <c r="D203" s="44">
        <v>8</v>
      </c>
      <c r="E203" s="44">
        <v>9</v>
      </c>
      <c r="F203" s="44">
        <v>10</v>
      </c>
      <c r="G203" s="44">
        <v>10</v>
      </c>
      <c r="H203" s="44">
        <v>11</v>
      </c>
    </row>
    <row r="204" spans="1:8" x14ac:dyDescent="0.35">
      <c r="A204" s="7" t="s">
        <v>92</v>
      </c>
      <c r="B204" s="7" t="s">
        <v>90</v>
      </c>
      <c r="C204" s="44">
        <v>2</v>
      </c>
      <c r="D204" s="44">
        <v>3</v>
      </c>
      <c r="E204" s="44">
        <v>4</v>
      </c>
      <c r="F204" s="44">
        <v>5</v>
      </c>
      <c r="G204" s="44">
        <v>5</v>
      </c>
      <c r="H204" s="44">
        <v>6</v>
      </c>
    </row>
    <row r="205" spans="1:8" x14ac:dyDescent="0.35">
      <c r="A205" s="7" t="s">
        <v>92</v>
      </c>
      <c r="B205" s="7" t="s">
        <v>91</v>
      </c>
      <c r="C205" s="44">
        <v>4</v>
      </c>
      <c r="D205" s="44">
        <v>5</v>
      </c>
      <c r="E205" s="44">
        <v>6</v>
      </c>
      <c r="F205" s="44">
        <v>7</v>
      </c>
      <c r="G205" s="44">
        <v>8</v>
      </c>
      <c r="H205" s="44">
        <v>8</v>
      </c>
    </row>
    <row r="206" spans="1:8" x14ac:dyDescent="0.35">
      <c r="A206" s="7" t="s">
        <v>93</v>
      </c>
      <c r="B206" s="7" t="s">
        <v>89</v>
      </c>
      <c r="C206" s="44">
        <v>6</v>
      </c>
      <c r="D206" s="44">
        <v>8</v>
      </c>
      <c r="E206" s="44">
        <v>9</v>
      </c>
      <c r="F206" s="44">
        <v>10</v>
      </c>
      <c r="G206" s="44">
        <v>10</v>
      </c>
      <c r="H206" s="44">
        <v>11</v>
      </c>
    </row>
    <row r="207" spans="1:8" x14ac:dyDescent="0.35">
      <c r="A207" s="7" t="s">
        <v>93</v>
      </c>
      <c r="B207" s="7" t="s">
        <v>90</v>
      </c>
      <c r="C207" s="44">
        <v>2</v>
      </c>
      <c r="D207" s="44">
        <v>3</v>
      </c>
      <c r="E207" s="44">
        <v>4</v>
      </c>
      <c r="F207" s="44">
        <v>5</v>
      </c>
      <c r="G207" s="44">
        <v>5</v>
      </c>
      <c r="H207" s="44">
        <v>6</v>
      </c>
    </row>
    <row r="208" spans="1:8" x14ac:dyDescent="0.35">
      <c r="A208" s="7" t="s">
        <v>93</v>
      </c>
      <c r="B208" s="7" t="s">
        <v>91</v>
      </c>
      <c r="C208" s="44">
        <v>4</v>
      </c>
      <c r="D208" s="44">
        <v>5</v>
      </c>
      <c r="E208" s="44">
        <v>6</v>
      </c>
      <c r="F208" s="44">
        <v>7</v>
      </c>
      <c r="G208" s="44">
        <v>8</v>
      </c>
      <c r="H208" s="44">
        <v>8</v>
      </c>
    </row>
    <row r="209" spans="1:8" x14ac:dyDescent="0.35">
      <c r="A209" s="7" t="s">
        <v>94</v>
      </c>
      <c r="B209" s="7" t="s">
        <v>89</v>
      </c>
      <c r="C209" s="44">
        <v>0</v>
      </c>
      <c r="D209" s="44">
        <v>4</v>
      </c>
      <c r="E209" s="44">
        <v>8</v>
      </c>
      <c r="F209" s="44">
        <v>10</v>
      </c>
      <c r="G209" s="44">
        <v>10</v>
      </c>
      <c r="H209" s="44">
        <v>11</v>
      </c>
    </row>
    <row r="210" spans="1:8" x14ac:dyDescent="0.35">
      <c r="A210" s="7" t="s">
        <v>94</v>
      </c>
      <c r="B210" s="7" t="s">
        <v>90</v>
      </c>
      <c r="C210" s="44">
        <v>0</v>
      </c>
      <c r="D210" s="44">
        <v>2</v>
      </c>
      <c r="E210" s="44">
        <v>4</v>
      </c>
      <c r="F210" s="44">
        <v>5</v>
      </c>
      <c r="G210" s="44">
        <v>5</v>
      </c>
      <c r="H210" s="44">
        <v>6</v>
      </c>
    </row>
    <row r="211" spans="1:8" x14ac:dyDescent="0.35">
      <c r="A211" s="7" t="s">
        <v>94</v>
      </c>
      <c r="B211" s="7" t="s">
        <v>91</v>
      </c>
      <c r="C211" s="44">
        <v>0</v>
      </c>
      <c r="D211" s="44">
        <v>3</v>
      </c>
      <c r="E211" s="44">
        <v>6</v>
      </c>
      <c r="F211" s="44">
        <v>7</v>
      </c>
      <c r="G211" s="44">
        <v>8</v>
      </c>
      <c r="H211" s="44">
        <v>8</v>
      </c>
    </row>
    <row r="212" spans="1:8" x14ac:dyDescent="0.35">
      <c r="A212" s="7" t="s">
        <v>95</v>
      </c>
      <c r="B212" s="7" t="s">
        <v>89</v>
      </c>
      <c r="C212" s="44">
        <v>0</v>
      </c>
      <c r="D212" s="44">
        <v>0</v>
      </c>
      <c r="E212" s="44">
        <v>0</v>
      </c>
      <c r="F212" s="44">
        <v>0</v>
      </c>
      <c r="G212" s="44">
        <v>10</v>
      </c>
      <c r="H212" s="44">
        <v>11</v>
      </c>
    </row>
    <row r="213" spans="1:8" x14ac:dyDescent="0.35">
      <c r="A213" s="7"/>
      <c r="B213" s="7" t="s">
        <v>90</v>
      </c>
      <c r="C213" s="44">
        <v>0</v>
      </c>
      <c r="D213" s="44">
        <v>0</v>
      </c>
      <c r="E213" s="44">
        <v>0</v>
      </c>
      <c r="F213" s="44">
        <v>0</v>
      </c>
      <c r="G213" s="44">
        <v>5</v>
      </c>
      <c r="H213" s="44">
        <v>6</v>
      </c>
    </row>
    <row r="214" spans="1:8" x14ac:dyDescent="0.35">
      <c r="A214" s="7"/>
      <c r="B214" s="7" t="s">
        <v>91</v>
      </c>
      <c r="C214" s="44">
        <v>0</v>
      </c>
      <c r="D214" s="44">
        <v>0</v>
      </c>
      <c r="E214" s="44">
        <v>0</v>
      </c>
      <c r="F214" s="44">
        <v>0</v>
      </c>
      <c r="G214" s="44">
        <v>5</v>
      </c>
      <c r="H214" s="44">
        <v>8</v>
      </c>
    </row>
    <row r="215" spans="1:8" x14ac:dyDescent="0.35">
      <c r="A215" s="7" t="s">
        <v>96</v>
      </c>
      <c r="B215" s="7" t="s">
        <v>89</v>
      </c>
      <c r="C215" s="44">
        <v>0</v>
      </c>
      <c r="D215" s="44">
        <v>0</v>
      </c>
      <c r="E215" s="44">
        <v>0</v>
      </c>
      <c r="F215" s="44">
        <v>2</v>
      </c>
      <c r="G215" s="44">
        <v>10</v>
      </c>
      <c r="H215" s="44">
        <v>11</v>
      </c>
    </row>
    <row r="216" spans="1:8" x14ac:dyDescent="0.35">
      <c r="A216" s="7" t="s">
        <v>96</v>
      </c>
      <c r="B216" s="7" t="s">
        <v>90</v>
      </c>
      <c r="C216" s="44">
        <v>0</v>
      </c>
      <c r="D216" s="44">
        <v>0</v>
      </c>
      <c r="E216" s="44">
        <v>0</v>
      </c>
      <c r="F216" s="44">
        <v>2</v>
      </c>
      <c r="G216" s="44">
        <v>6</v>
      </c>
      <c r="H216" s="44">
        <v>6</v>
      </c>
    </row>
    <row r="217" spans="1:8" x14ac:dyDescent="0.35">
      <c r="A217" s="7" t="s">
        <v>96</v>
      </c>
      <c r="B217" s="7" t="s">
        <v>91</v>
      </c>
      <c r="C217" s="44">
        <v>0</v>
      </c>
      <c r="D217" s="44">
        <v>0</v>
      </c>
      <c r="E217" s="44">
        <v>0</v>
      </c>
      <c r="F217" s="44">
        <v>2</v>
      </c>
      <c r="G217" s="44">
        <v>6</v>
      </c>
      <c r="H217" s="44">
        <v>8</v>
      </c>
    </row>
    <row r="218" spans="1:8" x14ac:dyDescent="0.35">
      <c r="A218" s="7" t="s">
        <v>97</v>
      </c>
      <c r="B218" s="7" t="s">
        <v>89</v>
      </c>
      <c r="C218" s="44">
        <v>0</v>
      </c>
      <c r="D218" s="44">
        <v>0</v>
      </c>
      <c r="E218" s="44">
        <v>4</v>
      </c>
      <c r="F218" s="44">
        <v>5</v>
      </c>
      <c r="G218" s="44">
        <v>10</v>
      </c>
      <c r="H218" s="44">
        <v>11</v>
      </c>
    </row>
    <row r="219" spans="1:8" x14ac:dyDescent="0.35">
      <c r="A219" s="7" t="s">
        <v>97</v>
      </c>
      <c r="B219" s="7" t="s">
        <v>90</v>
      </c>
      <c r="C219" s="44">
        <v>0</v>
      </c>
      <c r="D219" s="44">
        <v>0</v>
      </c>
      <c r="E219" s="44">
        <v>4</v>
      </c>
      <c r="F219" s="44">
        <v>5</v>
      </c>
      <c r="G219" s="44">
        <v>6</v>
      </c>
      <c r="H219" s="44">
        <v>6</v>
      </c>
    </row>
    <row r="220" spans="1:8" x14ac:dyDescent="0.35">
      <c r="A220" s="7" t="s">
        <v>97</v>
      </c>
      <c r="B220" s="7" t="s">
        <v>91</v>
      </c>
      <c r="C220" s="44">
        <v>0</v>
      </c>
      <c r="D220" s="44">
        <v>0</v>
      </c>
      <c r="E220" s="44">
        <v>5</v>
      </c>
      <c r="F220" s="44">
        <v>6</v>
      </c>
      <c r="G220" s="44">
        <v>7</v>
      </c>
      <c r="H220" s="44">
        <v>8</v>
      </c>
    </row>
    <row r="222" spans="1:8" ht="15" customHeight="1" x14ac:dyDescent="0.35">
      <c r="A222" s="107" t="s">
        <v>101</v>
      </c>
      <c r="B222" s="107"/>
      <c r="C222" s="107"/>
      <c r="D222" s="107"/>
      <c r="E222" s="107"/>
      <c r="F222" s="107"/>
      <c r="G222" s="107"/>
      <c r="H222" s="107"/>
    </row>
    <row r="223" spans="1:8" ht="15" customHeight="1" x14ac:dyDescent="0.35">
      <c r="A223" s="105">
        <v>12</v>
      </c>
      <c r="B223" s="105"/>
      <c r="C223" s="54">
        <v>2027</v>
      </c>
      <c r="D223" s="54">
        <v>2027</v>
      </c>
      <c r="E223" s="54">
        <v>2027</v>
      </c>
      <c r="F223" s="54">
        <v>2028</v>
      </c>
      <c r="G223" s="54">
        <v>2028</v>
      </c>
      <c r="H223" s="54">
        <v>2028</v>
      </c>
    </row>
    <row r="224" spans="1:8" x14ac:dyDescent="0.35">
      <c r="A224" s="105"/>
      <c r="B224" s="105"/>
      <c r="C224" s="12" t="s">
        <v>102</v>
      </c>
      <c r="D224" s="12" t="s">
        <v>103</v>
      </c>
      <c r="E224" s="12" t="s">
        <v>104</v>
      </c>
      <c r="F224" s="12" t="s">
        <v>102</v>
      </c>
      <c r="G224" s="12" t="s">
        <v>103</v>
      </c>
      <c r="H224" s="12" t="s">
        <v>104</v>
      </c>
    </row>
    <row r="225" spans="1:8" x14ac:dyDescent="0.35">
      <c r="A225" s="7" t="s">
        <v>105</v>
      </c>
      <c r="B225" s="7" t="s">
        <v>88</v>
      </c>
      <c r="C225" s="44">
        <v>11</v>
      </c>
      <c r="D225" s="44">
        <v>6</v>
      </c>
      <c r="E225" s="44">
        <v>8</v>
      </c>
      <c r="F225" s="44">
        <v>12</v>
      </c>
      <c r="G225" s="44">
        <v>6</v>
      </c>
      <c r="H225" s="44">
        <v>8</v>
      </c>
    </row>
    <row r="226" spans="1:8" x14ac:dyDescent="0.35">
      <c r="A226" s="7" t="s">
        <v>105</v>
      </c>
      <c r="B226" s="7" t="s">
        <v>92</v>
      </c>
      <c r="C226" s="44">
        <v>11</v>
      </c>
      <c r="D226" s="44">
        <v>6</v>
      </c>
      <c r="E226" s="44">
        <v>8</v>
      </c>
      <c r="F226" s="44">
        <v>12</v>
      </c>
      <c r="G226" s="44">
        <v>6</v>
      </c>
      <c r="H226" s="44">
        <v>8</v>
      </c>
    </row>
    <row r="227" spans="1:8" x14ac:dyDescent="0.35">
      <c r="A227" s="7" t="s">
        <v>105</v>
      </c>
      <c r="B227" s="7" t="s">
        <v>93</v>
      </c>
      <c r="C227" s="44">
        <v>11</v>
      </c>
      <c r="D227" s="44">
        <v>6</v>
      </c>
      <c r="E227" s="44">
        <v>8</v>
      </c>
      <c r="F227" s="44">
        <v>12</v>
      </c>
      <c r="G227" s="44">
        <v>6</v>
      </c>
      <c r="H227" s="44">
        <v>8</v>
      </c>
    </row>
    <row r="228" spans="1:8" x14ac:dyDescent="0.35">
      <c r="A228" s="7" t="s">
        <v>105</v>
      </c>
      <c r="B228" s="7" t="s">
        <v>94</v>
      </c>
      <c r="C228" s="44">
        <v>12</v>
      </c>
      <c r="D228" s="44">
        <v>6</v>
      </c>
      <c r="E228" s="44">
        <v>8</v>
      </c>
      <c r="F228" s="44">
        <v>12</v>
      </c>
      <c r="G228" s="44">
        <v>6</v>
      </c>
      <c r="H228" s="44">
        <v>8</v>
      </c>
    </row>
    <row r="229" spans="1:8" x14ac:dyDescent="0.35">
      <c r="A229" s="7" t="s">
        <v>105</v>
      </c>
      <c r="B229" s="7" t="s">
        <v>95</v>
      </c>
      <c r="C229" s="44">
        <v>12</v>
      </c>
      <c r="D229" s="44">
        <v>6</v>
      </c>
      <c r="E229" s="44">
        <v>8</v>
      </c>
      <c r="F229" s="44">
        <v>12</v>
      </c>
      <c r="G229" s="44">
        <v>6</v>
      </c>
      <c r="H229" s="44">
        <v>8</v>
      </c>
    </row>
    <row r="230" spans="1:8" x14ac:dyDescent="0.35">
      <c r="A230" s="7" t="s">
        <v>105</v>
      </c>
      <c r="B230" s="7" t="s">
        <v>96</v>
      </c>
      <c r="C230" s="44">
        <v>12</v>
      </c>
      <c r="D230" s="44">
        <v>6</v>
      </c>
      <c r="E230" s="44">
        <v>8</v>
      </c>
      <c r="F230" s="44">
        <v>12</v>
      </c>
      <c r="G230" s="44">
        <v>6</v>
      </c>
      <c r="H230" s="44">
        <v>8</v>
      </c>
    </row>
    <row r="231" spans="1:8" x14ac:dyDescent="0.35">
      <c r="A231" s="7" t="s">
        <v>105</v>
      </c>
      <c r="B231" s="7" t="s">
        <v>97</v>
      </c>
      <c r="C231" s="44">
        <v>12</v>
      </c>
      <c r="D231" s="44">
        <v>6</v>
      </c>
      <c r="E231" s="44">
        <v>8</v>
      </c>
      <c r="F231" s="44">
        <v>12</v>
      </c>
      <c r="G231" s="44">
        <v>6</v>
      </c>
      <c r="H231" s="44">
        <v>8</v>
      </c>
    </row>
    <row r="232" spans="1:8" x14ac:dyDescent="0.35">
      <c r="A232" s="7" t="s">
        <v>106</v>
      </c>
      <c r="B232" s="7" t="s">
        <v>88</v>
      </c>
      <c r="C232" s="44">
        <v>12</v>
      </c>
      <c r="D232" s="44">
        <v>6</v>
      </c>
      <c r="E232" s="44">
        <v>8</v>
      </c>
      <c r="F232" s="44">
        <v>12</v>
      </c>
      <c r="G232" s="44">
        <v>6</v>
      </c>
      <c r="H232" s="44">
        <v>8</v>
      </c>
    </row>
    <row r="233" spans="1:8" x14ac:dyDescent="0.35">
      <c r="A233" s="7" t="s">
        <v>106</v>
      </c>
      <c r="B233" s="7" t="s">
        <v>92</v>
      </c>
      <c r="C233" s="44">
        <v>12</v>
      </c>
      <c r="D233" s="44">
        <v>6</v>
      </c>
      <c r="E233" s="44">
        <v>8</v>
      </c>
      <c r="F233" s="44">
        <v>12</v>
      </c>
      <c r="G233" s="44">
        <v>6</v>
      </c>
      <c r="H233" s="44">
        <v>8</v>
      </c>
    </row>
    <row r="234" spans="1:8" x14ac:dyDescent="0.35">
      <c r="A234" s="7" t="s">
        <v>106</v>
      </c>
      <c r="B234" s="7" t="s">
        <v>93</v>
      </c>
      <c r="C234" s="44">
        <v>12</v>
      </c>
      <c r="D234" s="44">
        <v>6</v>
      </c>
      <c r="E234" s="44">
        <v>8</v>
      </c>
      <c r="F234" s="44">
        <v>12</v>
      </c>
      <c r="G234" s="44">
        <v>6</v>
      </c>
      <c r="H234" s="44">
        <v>8</v>
      </c>
    </row>
    <row r="235" spans="1:8" x14ac:dyDescent="0.35">
      <c r="A235" s="7" t="s">
        <v>106</v>
      </c>
      <c r="B235" s="7" t="s">
        <v>94</v>
      </c>
      <c r="C235" s="44">
        <v>12</v>
      </c>
      <c r="D235" s="44">
        <v>6</v>
      </c>
      <c r="E235" s="44">
        <v>8</v>
      </c>
      <c r="F235" s="44">
        <v>12</v>
      </c>
      <c r="G235" s="44">
        <v>6</v>
      </c>
      <c r="H235" s="44">
        <v>8</v>
      </c>
    </row>
    <row r="236" spans="1:8" x14ac:dyDescent="0.35">
      <c r="A236" s="7" t="s">
        <v>106</v>
      </c>
      <c r="B236" s="7" t="s">
        <v>95</v>
      </c>
      <c r="C236" s="44">
        <v>12</v>
      </c>
      <c r="D236" s="44">
        <v>6</v>
      </c>
      <c r="E236" s="44">
        <v>8</v>
      </c>
      <c r="F236" s="44">
        <v>12</v>
      </c>
      <c r="G236" s="44">
        <v>6</v>
      </c>
      <c r="H236" s="44">
        <v>8</v>
      </c>
    </row>
    <row r="237" spans="1:8" x14ac:dyDescent="0.35">
      <c r="A237" s="7" t="s">
        <v>106</v>
      </c>
      <c r="B237" s="7" t="s">
        <v>96</v>
      </c>
      <c r="C237" s="44">
        <v>12</v>
      </c>
      <c r="D237" s="44">
        <v>6</v>
      </c>
      <c r="E237" s="44">
        <v>8</v>
      </c>
      <c r="F237" s="44">
        <v>12</v>
      </c>
      <c r="G237" s="44">
        <v>6</v>
      </c>
      <c r="H237" s="44">
        <v>8</v>
      </c>
    </row>
    <row r="238" spans="1:8" x14ac:dyDescent="0.35">
      <c r="A238" s="7" t="s">
        <v>106</v>
      </c>
      <c r="B238" s="7" t="s">
        <v>97</v>
      </c>
      <c r="C238" s="44">
        <v>12</v>
      </c>
      <c r="D238" s="44">
        <v>6</v>
      </c>
      <c r="E238" s="44">
        <v>8</v>
      </c>
      <c r="F238" s="44">
        <v>12</v>
      </c>
      <c r="G238" s="44">
        <v>6</v>
      </c>
      <c r="H238" s="44">
        <v>8</v>
      </c>
    </row>
    <row r="239" spans="1:8" x14ac:dyDescent="0.35">
      <c r="A239" s="7" t="s">
        <v>107</v>
      </c>
      <c r="B239" s="7" t="s">
        <v>88</v>
      </c>
      <c r="C239" s="44">
        <v>10</v>
      </c>
      <c r="D239" s="44">
        <v>4</v>
      </c>
      <c r="E239" s="44">
        <v>8</v>
      </c>
      <c r="F239" s="44">
        <v>11</v>
      </c>
      <c r="G239" s="44">
        <v>4</v>
      </c>
      <c r="H239" s="44">
        <v>8</v>
      </c>
    </row>
    <row r="240" spans="1:8" x14ac:dyDescent="0.35">
      <c r="A240" s="7" t="s">
        <v>107</v>
      </c>
      <c r="B240" s="7" t="s">
        <v>92</v>
      </c>
      <c r="C240" s="44">
        <v>10</v>
      </c>
      <c r="D240" s="44">
        <v>4</v>
      </c>
      <c r="E240" s="44">
        <v>8</v>
      </c>
      <c r="F240" s="44">
        <v>11</v>
      </c>
      <c r="G240" s="44">
        <v>4</v>
      </c>
      <c r="H240" s="44">
        <v>8</v>
      </c>
    </row>
    <row r="241" spans="1:8" x14ac:dyDescent="0.35">
      <c r="A241" s="7" t="s">
        <v>107</v>
      </c>
      <c r="B241" s="7" t="s">
        <v>93</v>
      </c>
      <c r="C241" s="44">
        <v>10</v>
      </c>
      <c r="D241" s="44">
        <v>4</v>
      </c>
      <c r="E241" s="44">
        <v>8</v>
      </c>
      <c r="F241" s="44">
        <v>11</v>
      </c>
      <c r="G241" s="44">
        <v>4</v>
      </c>
      <c r="H241" s="44">
        <v>8</v>
      </c>
    </row>
    <row r="242" spans="1:8" x14ac:dyDescent="0.35">
      <c r="A242" s="7" t="s">
        <v>107</v>
      </c>
      <c r="B242" s="7" t="s">
        <v>94</v>
      </c>
      <c r="C242" s="44">
        <v>10</v>
      </c>
      <c r="D242" s="44">
        <v>4</v>
      </c>
      <c r="E242" s="44">
        <v>8</v>
      </c>
      <c r="F242" s="44">
        <v>11</v>
      </c>
      <c r="G242" s="44">
        <v>4</v>
      </c>
      <c r="H242" s="44">
        <v>8</v>
      </c>
    </row>
    <row r="243" spans="1:8" x14ac:dyDescent="0.35">
      <c r="A243" s="7" t="s">
        <v>107</v>
      </c>
      <c r="B243" s="7" t="s">
        <v>95</v>
      </c>
      <c r="C243" s="44">
        <v>10</v>
      </c>
      <c r="D243" s="44">
        <v>4</v>
      </c>
      <c r="E243" s="44">
        <v>8</v>
      </c>
      <c r="F243" s="44">
        <v>11</v>
      </c>
      <c r="G243" s="44">
        <v>4</v>
      </c>
      <c r="H243" s="44">
        <v>8</v>
      </c>
    </row>
    <row r="244" spans="1:8" x14ac:dyDescent="0.35">
      <c r="A244" s="7" t="s">
        <v>107</v>
      </c>
      <c r="B244" s="7" t="s">
        <v>96</v>
      </c>
      <c r="C244" s="44">
        <v>10</v>
      </c>
      <c r="D244" s="44">
        <v>4</v>
      </c>
      <c r="E244" s="44">
        <v>8</v>
      </c>
      <c r="F244" s="44">
        <v>11</v>
      </c>
      <c r="G244" s="44">
        <v>4</v>
      </c>
      <c r="H244" s="44">
        <v>8</v>
      </c>
    </row>
    <row r="245" spans="1:8" x14ac:dyDescent="0.35">
      <c r="A245" s="7" t="s">
        <v>107</v>
      </c>
      <c r="B245" s="7" t="s">
        <v>97</v>
      </c>
      <c r="C245" s="44">
        <v>10</v>
      </c>
      <c r="D245" s="44">
        <v>4</v>
      </c>
      <c r="E245" s="44">
        <v>8</v>
      </c>
      <c r="F245" s="44">
        <v>11</v>
      </c>
      <c r="G245" s="44">
        <v>4</v>
      </c>
      <c r="H245" s="44">
        <v>8</v>
      </c>
    </row>
    <row r="246" spans="1:8" x14ac:dyDescent="0.35">
      <c r="A246" s="7" t="s">
        <v>108</v>
      </c>
      <c r="B246" s="7" t="s">
        <v>88</v>
      </c>
      <c r="C246" s="44">
        <v>9</v>
      </c>
      <c r="D246" s="44">
        <v>4</v>
      </c>
      <c r="E246" s="44">
        <v>6</v>
      </c>
      <c r="F246" s="44">
        <v>11</v>
      </c>
      <c r="G246" s="44">
        <v>6</v>
      </c>
      <c r="H246" s="44">
        <v>7</v>
      </c>
    </row>
    <row r="247" spans="1:8" x14ac:dyDescent="0.35">
      <c r="A247" s="7" t="s">
        <v>108</v>
      </c>
      <c r="B247" s="7" t="s">
        <v>92</v>
      </c>
      <c r="C247" s="44">
        <v>9</v>
      </c>
      <c r="D247" s="44">
        <v>4</v>
      </c>
      <c r="E247" s="44">
        <v>6</v>
      </c>
      <c r="F247" s="44">
        <v>11</v>
      </c>
      <c r="G247" s="44">
        <v>6</v>
      </c>
      <c r="H247" s="44">
        <v>7</v>
      </c>
    </row>
    <row r="248" spans="1:8" x14ac:dyDescent="0.35">
      <c r="A248" s="7" t="s">
        <v>108</v>
      </c>
      <c r="B248" s="7" t="s">
        <v>93</v>
      </c>
      <c r="C248" s="44">
        <v>9</v>
      </c>
      <c r="D248" s="44">
        <v>4</v>
      </c>
      <c r="E248" s="44">
        <v>6</v>
      </c>
      <c r="F248" s="44">
        <v>11</v>
      </c>
      <c r="G248" s="44">
        <v>6</v>
      </c>
      <c r="H248" s="44">
        <v>7</v>
      </c>
    </row>
    <row r="249" spans="1:8" x14ac:dyDescent="0.35">
      <c r="A249" s="7" t="s">
        <v>108</v>
      </c>
      <c r="B249" s="7" t="s">
        <v>94</v>
      </c>
      <c r="C249" s="44">
        <v>9</v>
      </c>
      <c r="D249" s="44">
        <v>4</v>
      </c>
      <c r="E249" s="44">
        <v>5</v>
      </c>
      <c r="F249" s="44">
        <v>11</v>
      </c>
      <c r="G249" s="44">
        <v>6</v>
      </c>
      <c r="H249" s="44">
        <v>7</v>
      </c>
    </row>
    <row r="250" spans="1:8" x14ac:dyDescent="0.35">
      <c r="A250" s="7" t="s">
        <v>108</v>
      </c>
      <c r="B250" s="7" t="s">
        <v>95</v>
      </c>
      <c r="C250" s="44">
        <v>5</v>
      </c>
      <c r="D250" s="44">
        <v>3</v>
      </c>
      <c r="E250" s="44">
        <v>5</v>
      </c>
      <c r="F250" s="44">
        <v>11</v>
      </c>
      <c r="G250" s="44">
        <v>6</v>
      </c>
      <c r="H250" s="44">
        <v>7</v>
      </c>
    </row>
    <row r="251" spans="1:8" x14ac:dyDescent="0.35">
      <c r="A251" s="7" t="s">
        <v>108</v>
      </c>
      <c r="B251" s="7" t="s">
        <v>96</v>
      </c>
      <c r="C251" s="44">
        <v>7</v>
      </c>
      <c r="D251" s="44">
        <v>4</v>
      </c>
      <c r="E251" s="44">
        <v>5</v>
      </c>
      <c r="F251" s="44">
        <v>11</v>
      </c>
      <c r="G251" s="44">
        <v>6</v>
      </c>
      <c r="H251" s="44">
        <v>7</v>
      </c>
    </row>
    <row r="252" spans="1:8" x14ac:dyDescent="0.35">
      <c r="A252" s="7" t="s">
        <v>108</v>
      </c>
      <c r="B252" s="7" t="s">
        <v>97</v>
      </c>
      <c r="C252" s="44">
        <v>9</v>
      </c>
      <c r="D252" s="44">
        <v>4</v>
      </c>
      <c r="E252" s="44">
        <v>5</v>
      </c>
      <c r="F252" s="44">
        <v>11</v>
      </c>
      <c r="G252" s="44">
        <v>6</v>
      </c>
      <c r="H252" s="44">
        <v>7</v>
      </c>
    </row>
    <row r="253" spans="1:8" x14ac:dyDescent="0.35">
      <c r="A253" s="7" t="s">
        <v>109</v>
      </c>
      <c r="B253" s="7" t="s">
        <v>88</v>
      </c>
      <c r="C253" s="44">
        <v>10</v>
      </c>
      <c r="D253" s="44">
        <v>5</v>
      </c>
      <c r="E253" s="44">
        <v>8</v>
      </c>
      <c r="F253" s="44">
        <v>11</v>
      </c>
      <c r="G253" s="44">
        <v>6</v>
      </c>
      <c r="H253" s="44">
        <v>8</v>
      </c>
    </row>
    <row r="254" spans="1:8" x14ac:dyDescent="0.35">
      <c r="A254" s="7" t="s">
        <v>109</v>
      </c>
      <c r="B254" s="7" t="s">
        <v>92</v>
      </c>
      <c r="C254" s="44">
        <v>10</v>
      </c>
      <c r="D254" s="44">
        <v>5</v>
      </c>
      <c r="E254" s="44">
        <v>8</v>
      </c>
      <c r="F254" s="44">
        <v>11</v>
      </c>
      <c r="G254" s="44">
        <v>6</v>
      </c>
      <c r="H254" s="44">
        <v>8</v>
      </c>
    </row>
    <row r="255" spans="1:8" x14ac:dyDescent="0.35">
      <c r="A255" s="7" t="s">
        <v>109</v>
      </c>
      <c r="B255" s="7" t="s">
        <v>93</v>
      </c>
      <c r="C255" s="44">
        <v>10</v>
      </c>
      <c r="D255" s="44">
        <v>5</v>
      </c>
      <c r="E255" s="44">
        <v>8</v>
      </c>
      <c r="F255" s="44">
        <v>11</v>
      </c>
      <c r="G255" s="44">
        <v>6</v>
      </c>
      <c r="H255" s="44">
        <v>8</v>
      </c>
    </row>
    <row r="256" spans="1:8" x14ac:dyDescent="0.35">
      <c r="A256" s="7" t="s">
        <v>109</v>
      </c>
      <c r="B256" s="7" t="s">
        <v>94</v>
      </c>
      <c r="C256" s="44">
        <v>10</v>
      </c>
      <c r="D256" s="44">
        <v>5</v>
      </c>
      <c r="E256" s="44">
        <v>8</v>
      </c>
      <c r="F256" s="44">
        <v>11</v>
      </c>
      <c r="G256" s="44">
        <v>6</v>
      </c>
      <c r="H256" s="44">
        <v>8</v>
      </c>
    </row>
    <row r="257" spans="1:8" x14ac:dyDescent="0.35">
      <c r="A257" s="7" t="s">
        <v>109</v>
      </c>
      <c r="B257" s="7" t="s">
        <v>95</v>
      </c>
      <c r="C257" s="44">
        <v>10</v>
      </c>
      <c r="D257" s="44">
        <v>5</v>
      </c>
      <c r="E257" s="44">
        <v>5</v>
      </c>
      <c r="F257" s="44">
        <v>11</v>
      </c>
      <c r="G257" s="44">
        <v>6</v>
      </c>
      <c r="H257" s="44">
        <v>8</v>
      </c>
    </row>
    <row r="258" spans="1:8" x14ac:dyDescent="0.35">
      <c r="A258" s="7" t="s">
        <v>109</v>
      </c>
      <c r="B258" s="7" t="s">
        <v>96</v>
      </c>
      <c r="C258" s="44">
        <v>10</v>
      </c>
      <c r="D258" s="44">
        <v>6</v>
      </c>
      <c r="E258" s="44">
        <v>6</v>
      </c>
      <c r="F258" s="44">
        <v>11</v>
      </c>
      <c r="G258" s="44">
        <v>6</v>
      </c>
      <c r="H258" s="44">
        <v>8</v>
      </c>
    </row>
    <row r="259" spans="1:8" x14ac:dyDescent="0.35">
      <c r="A259" s="7" t="s">
        <v>109</v>
      </c>
      <c r="B259" s="7" t="s">
        <v>97</v>
      </c>
      <c r="C259" s="44">
        <v>10</v>
      </c>
      <c r="D259" s="44">
        <v>6</v>
      </c>
      <c r="E259" s="44">
        <v>7</v>
      </c>
      <c r="F259" s="44">
        <v>11</v>
      </c>
      <c r="G259" s="44">
        <v>6</v>
      </c>
      <c r="H259" s="44">
        <v>8</v>
      </c>
    </row>
    <row r="260" spans="1:8" x14ac:dyDescent="0.35">
      <c r="A260" s="2"/>
      <c r="B260" s="2"/>
      <c r="C260" s="4"/>
      <c r="D260" s="4"/>
      <c r="E260" s="4"/>
      <c r="F260" s="4"/>
      <c r="G260" s="4"/>
      <c r="H260" s="4"/>
    </row>
    <row r="262" spans="1:8" ht="15" customHeight="1" x14ac:dyDescent="0.35">
      <c r="A262" s="107" t="s">
        <v>110</v>
      </c>
      <c r="B262" s="107"/>
      <c r="C262" s="107"/>
      <c r="D262" s="107"/>
      <c r="E262" s="107"/>
      <c r="F262" s="107"/>
      <c r="G262" s="107"/>
      <c r="H262" s="11"/>
    </row>
    <row r="263" spans="1:8" x14ac:dyDescent="0.35">
      <c r="A263" s="105">
        <v>13</v>
      </c>
      <c r="B263" s="12">
        <v>2023</v>
      </c>
      <c r="C263" s="12">
        <v>2024</v>
      </c>
      <c r="D263" s="12">
        <v>2025</v>
      </c>
      <c r="E263" s="12">
        <v>2026</v>
      </c>
      <c r="F263" s="12">
        <v>2027</v>
      </c>
      <c r="G263" s="12">
        <v>2028</v>
      </c>
    </row>
    <row r="264" spans="1:8" x14ac:dyDescent="0.35">
      <c r="A264" s="105"/>
      <c r="B264" s="28"/>
      <c r="C264" s="28"/>
      <c r="D264" s="28"/>
      <c r="E264" s="28"/>
      <c r="F264" s="28"/>
      <c r="G264" s="28"/>
    </row>
    <row r="265" spans="1:8" x14ac:dyDescent="0.35">
      <c r="A265" s="7" t="s">
        <v>111</v>
      </c>
      <c r="B265" s="44">
        <v>7</v>
      </c>
      <c r="C265" s="44">
        <v>4</v>
      </c>
      <c r="D265" s="44">
        <v>4</v>
      </c>
      <c r="E265" s="44">
        <v>4</v>
      </c>
      <c r="F265" s="44">
        <v>4</v>
      </c>
      <c r="G265" s="44">
        <v>4</v>
      </c>
    </row>
    <row r="266" spans="1:8" x14ac:dyDescent="0.35">
      <c r="A266" s="7" t="s">
        <v>112</v>
      </c>
      <c r="B266" s="44">
        <v>7</v>
      </c>
      <c r="C266" s="44">
        <v>8</v>
      </c>
      <c r="D266" s="44">
        <v>8</v>
      </c>
      <c r="E266" s="44">
        <v>8</v>
      </c>
      <c r="F266" s="44">
        <v>8</v>
      </c>
      <c r="G266" s="44">
        <v>8</v>
      </c>
    </row>
    <row r="267" spans="1:8" x14ac:dyDescent="0.35">
      <c r="A267" s="7" t="s">
        <v>113</v>
      </c>
      <c r="B267" s="44">
        <v>7</v>
      </c>
      <c r="C267" s="44">
        <v>9</v>
      </c>
      <c r="D267" s="44">
        <v>9</v>
      </c>
      <c r="E267" s="44">
        <v>9</v>
      </c>
      <c r="F267" s="44">
        <v>9</v>
      </c>
      <c r="G267" s="44">
        <v>9</v>
      </c>
    </row>
    <row r="268" spans="1:8" x14ac:dyDescent="0.35">
      <c r="A268" s="2"/>
      <c r="B268" s="4"/>
      <c r="C268" s="4"/>
      <c r="D268" s="4"/>
      <c r="E268" s="4"/>
      <c r="F268" s="4"/>
      <c r="G268" s="4"/>
    </row>
    <row r="270" spans="1:8" ht="15" customHeight="1" x14ac:dyDescent="0.35">
      <c r="A270" s="107" t="s">
        <v>114</v>
      </c>
      <c r="B270" s="107"/>
      <c r="C270" s="107"/>
      <c r="D270" s="107"/>
      <c r="E270" s="107"/>
      <c r="F270" s="107"/>
      <c r="G270" s="107"/>
      <c r="H270" s="11"/>
    </row>
    <row r="271" spans="1:8" x14ac:dyDescent="0.35">
      <c r="A271" s="105">
        <v>14</v>
      </c>
      <c r="B271" s="12">
        <v>2023</v>
      </c>
      <c r="C271" s="12">
        <v>2024</v>
      </c>
      <c r="D271" s="12">
        <v>2025</v>
      </c>
      <c r="E271" s="12">
        <v>2026</v>
      </c>
      <c r="F271" s="12">
        <v>2027</v>
      </c>
      <c r="G271" s="12">
        <v>2028</v>
      </c>
    </row>
    <row r="272" spans="1:8" x14ac:dyDescent="0.35">
      <c r="A272" s="105"/>
      <c r="B272" s="28"/>
      <c r="C272" s="28"/>
      <c r="D272" s="28"/>
      <c r="E272" s="28"/>
      <c r="F272" s="28"/>
      <c r="G272" s="28"/>
    </row>
    <row r="273" spans="1:8" x14ac:dyDescent="0.35">
      <c r="A273" s="7" t="s">
        <v>115</v>
      </c>
      <c r="B273" s="8">
        <v>332640</v>
      </c>
      <c r="C273" s="8">
        <v>489952</v>
      </c>
      <c r="D273" s="8">
        <v>974081</v>
      </c>
      <c r="E273" s="8">
        <v>1024081</v>
      </c>
      <c r="F273" s="8">
        <v>1141436</v>
      </c>
      <c r="G273" s="8">
        <v>1448298</v>
      </c>
    </row>
    <row r="274" spans="1:8" x14ac:dyDescent="0.35">
      <c r="A274" s="7" t="s">
        <v>116</v>
      </c>
      <c r="B274" s="8">
        <v>175560</v>
      </c>
      <c r="C274" s="8">
        <v>284592</v>
      </c>
      <c r="D274" s="8">
        <v>601072</v>
      </c>
      <c r="E274" s="8">
        <v>661072</v>
      </c>
      <c r="F274" s="8">
        <v>762428</v>
      </c>
      <c r="G274" s="8">
        <v>1368725</v>
      </c>
    </row>
    <row r="275" spans="1:8" x14ac:dyDescent="0.35">
      <c r="A275" s="7" t="s">
        <v>117</v>
      </c>
      <c r="B275" s="8">
        <v>145530</v>
      </c>
      <c r="C275" s="8">
        <v>223608</v>
      </c>
      <c r="D275" s="8">
        <v>462079</v>
      </c>
      <c r="E275" s="8">
        <v>522079</v>
      </c>
      <c r="F275" s="8">
        <v>638668</v>
      </c>
      <c r="G275" s="8">
        <v>1299978</v>
      </c>
    </row>
    <row r="278" spans="1:8" ht="15" customHeight="1" x14ac:dyDescent="0.35">
      <c r="A278" s="107" t="s">
        <v>118</v>
      </c>
      <c r="B278" s="107"/>
      <c r="C278" s="107"/>
      <c r="D278" s="107"/>
      <c r="E278" s="107"/>
      <c r="F278" s="107"/>
      <c r="G278" s="107"/>
      <c r="H278" s="11"/>
    </row>
    <row r="279" spans="1:8" ht="15" customHeight="1" x14ac:dyDescent="0.35">
      <c r="A279" s="105">
        <v>15</v>
      </c>
      <c r="B279" s="54">
        <v>2027</v>
      </c>
      <c r="C279" s="54">
        <v>2027</v>
      </c>
      <c r="D279" s="54">
        <v>2027</v>
      </c>
      <c r="E279" s="54">
        <v>2028</v>
      </c>
      <c r="F279" s="54">
        <v>2028</v>
      </c>
      <c r="G279" s="54">
        <v>2028</v>
      </c>
    </row>
    <row r="280" spans="1:8" x14ac:dyDescent="0.35">
      <c r="A280" s="105"/>
      <c r="B280" s="12" t="s">
        <v>102</v>
      </c>
      <c r="C280" s="12" t="s">
        <v>103</v>
      </c>
      <c r="D280" s="12" t="s">
        <v>104</v>
      </c>
      <c r="E280" s="12" t="s">
        <v>102</v>
      </c>
      <c r="F280" s="12" t="s">
        <v>103</v>
      </c>
      <c r="G280" s="12" t="s">
        <v>104</v>
      </c>
    </row>
    <row r="281" spans="1:8" x14ac:dyDescent="0.35">
      <c r="A281" s="7" t="s">
        <v>88</v>
      </c>
      <c r="B281" s="44">
        <v>46.8</v>
      </c>
      <c r="C281" s="44">
        <v>34.1</v>
      </c>
      <c r="D281" s="44">
        <v>37.700000000000003</v>
      </c>
      <c r="E281" s="44">
        <v>63.6</v>
      </c>
      <c r="F281" s="44">
        <v>51.6</v>
      </c>
      <c r="G281" s="44">
        <v>59.8</v>
      </c>
    </row>
    <row r="282" spans="1:8" x14ac:dyDescent="0.35">
      <c r="A282" s="7" t="s">
        <v>92</v>
      </c>
      <c r="B282" s="44">
        <v>36.6</v>
      </c>
      <c r="C282" s="44">
        <v>27.8</v>
      </c>
      <c r="D282" s="44">
        <v>33.700000000000003</v>
      </c>
      <c r="E282" s="44">
        <v>56.3</v>
      </c>
      <c r="F282" s="44">
        <v>48.9</v>
      </c>
      <c r="G282" s="44">
        <v>56.2</v>
      </c>
    </row>
    <row r="283" spans="1:8" x14ac:dyDescent="0.35">
      <c r="A283" s="7" t="s">
        <v>93</v>
      </c>
      <c r="B283" s="44">
        <v>39.6</v>
      </c>
      <c r="C283" s="44">
        <v>31.1</v>
      </c>
      <c r="D283" s="44">
        <v>34.299999999999997</v>
      </c>
      <c r="E283" s="44">
        <v>57.4</v>
      </c>
      <c r="F283" s="72">
        <v>49</v>
      </c>
      <c r="G283" s="44">
        <v>56.7</v>
      </c>
    </row>
    <row r="284" spans="1:8" x14ac:dyDescent="0.35">
      <c r="A284" s="7" t="s">
        <v>94</v>
      </c>
      <c r="B284" s="44">
        <v>25.8</v>
      </c>
      <c r="C284" s="44">
        <v>27.3</v>
      </c>
      <c r="D284" s="44">
        <v>29.7</v>
      </c>
      <c r="E284" s="44">
        <v>45.1</v>
      </c>
      <c r="F284" s="44">
        <v>47.3</v>
      </c>
      <c r="G284" s="44">
        <v>53.6</v>
      </c>
    </row>
    <row r="285" spans="1:8" x14ac:dyDescent="0.35">
      <c r="A285" s="7" t="s">
        <v>95</v>
      </c>
      <c r="B285" s="44">
        <v>17.600000000000001</v>
      </c>
      <c r="C285" s="44">
        <v>16.899999999999999</v>
      </c>
      <c r="D285" s="44">
        <v>17.600000000000001</v>
      </c>
      <c r="E285" s="44">
        <v>37.5</v>
      </c>
      <c r="F285" s="44">
        <v>38.6</v>
      </c>
      <c r="G285" s="44">
        <v>41.8</v>
      </c>
    </row>
    <row r="286" spans="1:8" x14ac:dyDescent="0.35">
      <c r="A286" s="7" t="s">
        <v>96</v>
      </c>
      <c r="B286" s="44">
        <v>19.2</v>
      </c>
      <c r="C286" s="72">
        <v>18</v>
      </c>
      <c r="D286" s="44">
        <v>20.7</v>
      </c>
      <c r="E286" s="44">
        <v>43.4</v>
      </c>
      <c r="F286" s="44">
        <v>41.8</v>
      </c>
      <c r="G286" s="44">
        <v>43.5</v>
      </c>
    </row>
    <row r="287" spans="1:8" x14ac:dyDescent="0.35">
      <c r="A287" s="7" t="s">
        <v>97</v>
      </c>
      <c r="B287" s="44">
        <v>23.9</v>
      </c>
      <c r="C287" s="44">
        <v>21.2</v>
      </c>
      <c r="D287" s="44">
        <v>26.5</v>
      </c>
      <c r="E287" s="44">
        <v>43.6</v>
      </c>
      <c r="F287" s="44">
        <v>42.7</v>
      </c>
      <c r="G287" s="44">
        <v>46.5</v>
      </c>
    </row>
    <row r="290" spans="1:8" ht="15" customHeight="1" x14ac:dyDescent="0.35">
      <c r="A290" s="107" t="s">
        <v>119</v>
      </c>
      <c r="B290" s="107"/>
      <c r="C290" s="107"/>
      <c r="D290" s="107"/>
      <c r="E290" s="107"/>
      <c r="F290" s="107"/>
      <c r="G290" s="107"/>
      <c r="H290" s="107"/>
    </row>
    <row r="291" spans="1:8" x14ac:dyDescent="0.35">
      <c r="A291" s="105">
        <v>16</v>
      </c>
      <c r="B291" s="105"/>
      <c r="C291" s="12">
        <v>2023</v>
      </c>
      <c r="D291" s="12">
        <v>2024</v>
      </c>
      <c r="E291" s="12">
        <v>2025</v>
      </c>
      <c r="F291" s="12">
        <v>2026</v>
      </c>
      <c r="G291" s="12">
        <v>2027</v>
      </c>
      <c r="H291" s="12">
        <v>2028</v>
      </c>
    </row>
    <row r="292" spans="1:8" x14ac:dyDescent="0.35">
      <c r="A292" s="105"/>
      <c r="B292" s="105"/>
      <c r="C292" s="28"/>
      <c r="D292" s="28"/>
      <c r="E292" s="28"/>
      <c r="F292" s="28"/>
      <c r="G292" s="28"/>
      <c r="H292" s="28"/>
    </row>
    <row r="293" spans="1:8" x14ac:dyDescent="0.35">
      <c r="A293" s="7" t="s">
        <v>88</v>
      </c>
      <c r="B293" s="7" t="s">
        <v>120</v>
      </c>
      <c r="C293" s="44">
        <v>13</v>
      </c>
      <c r="D293" s="44">
        <v>16</v>
      </c>
      <c r="E293" s="44">
        <v>18</v>
      </c>
      <c r="F293" s="44">
        <v>19</v>
      </c>
      <c r="G293" s="44">
        <v>25</v>
      </c>
      <c r="H293" s="44">
        <v>29</v>
      </c>
    </row>
    <row r="294" spans="1:8" x14ac:dyDescent="0.35">
      <c r="A294" s="7" t="s">
        <v>88</v>
      </c>
      <c r="B294" s="7" t="s">
        <v>121</v>
      </c>
      <c r="C294" s="44">
        <v>25</v>
      </c>
      <c r="D294" s="44">
        <v>28</v>
      </c>
      <c r="E294" s="44">
        <v>31</v>
      </c>
      <c r="F294" s="44">
        <v>31</v>
      </c>
      <c r="G294" s="44">
        <v>31</v>
      </c>
      <c r="H294" s="44">
        <v>31</v>
      </c>
    </row>
    <row r="295" spans="1:8" x14ac:dyDescent="0.35">
      <c r="A295" s="7" t="s">
        <v>88</v>
      </c>
      <c r="B295" s="7" t="s">
        <v>122</v>
      </c>
      <c r="C295" s="44">
        <v>18</v>
      </c>
      <c r="D295" s="44">
        <v>21</v>
      </c>
      <c r="E295" s="44">
        <v>23</v>
      </c>
      <c r="F295" s="44">
        <v>24</v>
      </c>
      <c r="G295" s="44">
        <v>33</v>
      </c>
      <c r="H295" s="44">
        <v>33</v>
      </c>
    </row>
    <row r="296" spans="1:8" x14ac:dyDescent="0.35">
      <c r="A296" s="7" t="s">
        <v>92</v>
      </c>
      <c r="B296" s="7" t="s">
        <v>120</v>
      </c>
      <c r="C296" s="44">
        <v>12</v>
      </c>
      <c r="D296" s="44">
        <v>15</v>
      </c>
      <c r="E296" s="44">
        <v>17</v>
      </c>
      <c r="F296" s="44">
        <v>18</v>
      </c>
      <c r="G296" s="44">
        <v>26</v>
      </c>
      <c r="H296" s="44">
        <v>30</v>
      </c>
    </row>
    <row r="297" spans="1:8" x14ac:dyDescent="0.35">
      <c r="A297" s="7" t="s">
        <v>92</v>
      </c>
      <c r="B297" s="7" t="s">
        <v>121</v>
      </c>
      <c r="C297" s="44">
        <v>22</v>
      </c>
      <c r="D297" s="44">
        <v>25</v>
      </c>
      <c r="E297" s="44">
        <v>28</v>
      </c>
      <c r="F297" s="44">
        <v>29</v>
      </c>
      <c r="G297" s="44">
        <v>29</v>
      </c>
      <c r="H297" s="44">
        <v>29</v>
      </c>
    </row>
    <row r="298" spans="1:8" x14ac:dyDescent="0.35">
      <c r="A298" s="7" t="s">
        <v>92</v>
      </c>
      <c r="B298" s="7" t="s">
        <v>122</v>
      </c>
      <c r="C298" s="44">
        <v>21</v>
      </c>
      <c r="D298" s="44">
        <v>24</v>
      </c>
      <c r="E298" s="44">
        <v>26</v>
      </c>
      <c r="F298" s="44">
        <v>27</v>
      </c>
      <c r="G298" s="44">
        <v>31</v>
      </c>
      <c r="H298" s="44">
        <v>31</v>
      </c>
    </row>
    <row r="299" spans="1:8" x14ac:dyDescent="0.35">
      <c r="A299" s="7" t="s">
        <v>93</v>
      </c>
      <c r="B299" s="7" t="s">
        <v>120</v>
      </c>
      <c r="C299" s="44">
        <v>15</v>
      </c>
      <c r="D299" s="44">
        <v>18</v>
      </c>
      <c r="E299" s="44">
        <v>21</v>
      </c>
      <c r="F299" s="44">
        <v>22</v>
      </c>
      <c r="G299" s="44">
        <v>27</v>
      </c>
      <c r="H299" s="44">
        <v>31</v>
      </c>
    </row>
    <row r="300" spans="1:8" x14ac:dyDescent="0.35">
      <c r="A300" s="7" t="s">
        <v>93</v>
      </c>
      <c r="B300" s="7" t="s">
        <v>121</v>
      </c>
      <c r="C300" s="44">
        <v>27</v>
      </c>
      <c r="D300" s="44">
        <v>30</v>
      </c>
      <c r="E300" s="44">
        <v>33</v>
      </c>
      <c r="F300" s="44">
        <v>33</v>
      </c>
      <c r="G300" s="44">
        <v>33</v>
      </c>
      <c r="H300" s="44">
        <v>33</v>
      </c>
    </row>
    <row r="301" spans="1:8" x14ac:dyDescent="0.35">
      <c r="A301" s="7" t="s">
        <v>93</v>
      </c>
      <c r="B301" s="7" t="s">
        <v>122</v>
      </c>
      <c r="C301" s="44">
        <v>13</v>
      </c>
      <c r="D301" s="44">
        <v>16</v>
      </c>
      <c r="E301" s="44">
        <v>18</v>
      </c>
      <c r="F301" s="44">
        <v>19</v>
      </c>
      <c r="G301" s="44">
        <v>28</v>
      </c>
      <c r="H301" s="44">
        <v>30</v>
      </c>
    </row>
    <row r="302" spans="1:8" x14ac:dyDescent="0.35">
      <c r="A302" s="7" t="s">
        <v>94</v>
      </c>
      <c r="B302" s="7" t="s">
        <v>120</v>
      </c>
      <c r="C302" s="44">
        <v>0</v>
      </c>
      <c r="D302" s="44">
        <v>16</v>
      </c>
      <c r="E302" s="44">
        <v>18</v>
      </c>
      <c r="F302" s="44">
        <v>19</v>
      </c>
      <c r="G302" s="44">
        <v>26</v>
      </c>
      <c r="H302" s="44">
        <v>32</v>
      </c>
    </row>
    <row r="303" spans="1:8" x14ac:dyDescent="0.35">
      <c r="A303" s="7" t="s">
        <v>94</v>
      </c>
      <c r="B303" s="7" t="s">
        <v>121</v>
      </c>
      <c r="C303" s="44">
        <v>0</v>
      </c>
      <c r="D303" s="44">
        <v>28</v>
      </c>
      <c r="E303" s="44">
        <v>31</v>
      </c>
      <c r="F303" s="44">
        <v>31</v>
      </c>
      <c r="G303" s="44">
        <v>31</v>
      </c>
      <c r="H303" s="44">
        <v>31</v>
      </c>
    </row>
    <row r="304" spans="1:8" x14ac:dyDescent="0.35">
      <c r="A304" s="7" t="s">
        <v>94</v>
      </c>
      <c r="B304" s="7" t="s">
        <v>122</v>
      </c>
      <c r="C304" s="44">
        <v>0</v>
      </c>
      <c r="D304" s="44">
        <v>21</v>
      </c>
      <c r="E304" s="44">
        <v>23</v>
      </c>
      <c r="F304" s="44">
        <v>24</v>
      </c>
      <c r="G304" s="44">
        <v>30</v>
      </c>
      <c r="H304" s="44">
        <v>30</v>
      </c>
    </row>
    <row r="305" spans="1:8" x14ac:dyDescent="0.35">
      <c r="A305" s="7" t="s">
        <v>95</v>
      </c>
      <c r="B305" s="7" t="s">
        <v>120</v>
      </c>
      <c r="C305" s="44">
        <v>0</v>
      </c>
      <c r="D305" s="44">
        <v>0</v>
      </c>
      <c r="E305" s="44">
        <v>0</v>
      </c>
      <c r="F305" s="44">
        <v>0</v>
      </c>
      <c r="G305" s="44">
        <v>22</v>
      </c>
      <c r="H305" s="44">
        <v>29</v>
      </c>
    </row>
    <row r="306" spans="1:8" x14ac:dyDescent="0.35">
      <c r="A306" s="7"/>
      <c r="B306" s="7" t="s">
        <v>121</v>
      </c>
      <c r="C306" s="44">
        <v>0</v>
      </c>
      <c r="D306" s="44">
        <v>0</v>
      </c>
      <c r="E306" s="44">
        <v>0</v>
      </c>
      <c r="F306" s="44">
        <v>0</v>
      </c>
      <c r="G306" s="44">
        <v>24</v>
      </c>
      <c r="H306" s="44">
        <v>24</v>
      </c>
    </row>
    <row r="307" spans="1:8" x14ac:dyDescent="0.35">
      <c r="A307" s="7"/>
      <c r="B307" s="7" t="s">
        <v>122</v>
      </c>
      <c r="C307" s="44">
        <v>0</v>
      </c>
      <c r="D307" s="44">
        <v>0</v>
      </c>
      <c r="E307" s="44">
        <v>0</v>
      </c>
      <c r="F307" s="44">
        <v>0</v>
      </c>
      <c r="G307" s="44">
        <v>25</v>
      </c>
      <c r="H307" s="44">
        <v>30</v>
      </c>
    </row>
    <row r="308" spans="1:8" x14ac:dyDescent="0.35">
      <c r="A308" s="7" t="s">
        <v>96</v>
      </c>
      <c r="B308" s="7" t="s">
        <v>120</v>
      </c>
      <c r="C308" s="44">
        <v>0</v>
      </c>
      <c r="D308" s="44">
        <v>0</v>
      </c>
      <c r="E308" s="44">
        <v>0</v>
      </c>
      <c r="F308" s="44">
        <v>16</v>
      </c>
      <c r="G308" s="44">
        <v>24</v>
      </c>
      <c r="H308" s="44">
        <v>31</v>
      </c>
    </row>
    <row r="309" spans="1:8" x14ac:dyDescent="0.35">
      <c r="A309" s="7" t="s">
        <v>96</v>
      </c>
      <c r="B309" s="7" t="s">
        <v>121</v>
      </c>
      <c r="C309" s="44">
        <v>0</v>
      </c>
      <c r="D309" s="44">
        <v>0</v>
      </c>
      <c r="E309" s="44">
        <v>0</v>
      </c>
      <c r="F309" s="44">
        <v>20</v>
      </c>
      <c r="G309" s="44">
        <v>27</v>
      </c>
      <c r="H309" s="44">
        <v>29</v>
      </c>
    </row>
    <row r="310" spans="1:8" x14ac:dyDescent="0.35">
      <c r="A310" s="7" t="s">
        <v>96</v>
      </c>
      <c r="B310" s="7" t="s">
        <v>122</v>
      </c>
      <c r="C310" s="44">
        <v>0</v>
      </c>
      <c r="D310" s="44">
        <v>0</v>
      </c>
      <c r="E310" s="44">
        <v>0</v>
      </c>
      <c r="F310" s="44">
        <v>22</v>
      </c>
      <c r="G310" s="44">
        <v>29</v>
      </c>
      <c r="H310" s="44">
        <v>31</v>
      </c>
    </row>
    <row r="311" spans="1:8" x14ac:dyDescent="0.35">
      <c r="A311" s="7" t="s">
        <v>97</v>
      </c>
      <c r="B311" s="7" t="s">
        <v>120</v>
      </c>
      <c r="C311" s="44">
        <v>0</v>
      </c>
      <c r="D311" s="44">
        <v>0</v>
      </c>
      <c r="E311" s="44">
        <v>16</v>
      </c>
      <c r="F311" s="44">
        <v>20</v>
      </c>
      <c r="G311" s="44">
        <v>28</v>
      </c>
      <c r="H311" s="44">
        <v>31</v>
      </c>
    </row>
    <row r="312" spans="1:8" x14ac:dyDescent="0.35">
      <c r="A312" s="7" t="s">
        <v>97</v>
      </c>
      <c r="B312" s="7" t="s">
        <v>121</v>
      </c>
      <c r="C312" s="44">
        <v>0</v>
      </c>
      <c r="D312" s="44">
        <v>0</v>
      </c>
      <c r="E312" s="44">
        <v>19</v>
      </c>
      <c r="F312" s="44">
        <v>20</v>
      </c>
      <c r="G312" s="44">
        <v>27</v>
      </c>
      <c r="H312" s="44">
        <v>29</v>
      </c>
    </row>
    <row r="313" spans="1:8" x14ac:dyDescent="0.35">
      <c r="A313" s="7" t="s">
        <v>97</v>
      </c>
      <c r="B313" s="7" t="s">
        <v>122</v>
      </c>
      <c r="C313" s="44">
        <v>0</v>
      </c>
      <c r="D313" s="44">
        <v>0</v>
      </c>
      <c r="E313" s="44">
        <v>21</v>
      </c>
      <c r="F313" s="44">
        <v>26</v>
      </c>
      <c r="G313" s="44">
        <v>31</v>
      </c>
      <c r="H313" s="44">
        <v>31</v>
      </c>
    </row>
    <row r="316" spans="1:8" ht="15" customHeight="1" x14ac:dyDescent="0.35">
      <c r="A316" s="107" t="s">
        <v>123</v>
      </c>
      <c r="B316" s="107"/>
      <c r="C316" s="107"/>
      <c r="D316" s="107"/>
      <c r="E316" s="107"/>
      <c r="F316" s="107"/>
      <c r="G316" s="107"/>
      <c r="H316" s="11"/>
    </row>
    <row r="317" spans="1:8" ht="15" customHeight="1" x14ac:dyDescent="0.35">
      <c r="A317" s="105">
        <v>17</v>
      </c>
      <c r="B317" s="12">
        <v>2027</v>
      </c>
      <c r="C317" s="12">
        <v>2027</v>
      </c>
      <c r="D317" s="12">
        <v>2027</v>
      </c>
      <c r="E317" s="12">
        <v>2028</v>
      </c>
      <c r="F317" s="12">
        <v>2028</v>
      </c>
      <c r="G317" s="12">
        <v>2028</v>
      </c>
    </row>
    <row r="318" spans="1:8" x14ac:dyDescent="0.35">
      <c r="A318" s="105"/>
      <c r="B318" s="12" t="s">
        <v>120</v>
      </c>
      <c r="C318" s="12" t="s">
        <v>121</v>
      </c>
      <c r="D318" s="12" t="s">
        <v>124</v>
      </c>
      <c r="E318" s="12" t="s">
        <v>120</v>
      </c>
      <c r="F318" s="12" t="s">
        <v>121</v>
      </c>
      <c r="G318" s="12" t="s">
        <v>124</v>
      </c>
    </row>
    <row r="319" spans="1:8" x14ac:dyDescent="0.35">
      <c r="A319" s="7" t="s">
        <v>88</v>
      </c>
      <c r="B319" s="8">
        <v>104186</v>
      </c>
      <c r="C319" s="8">
        <v>157894</v>
      </c>
      <c r="D319" s="8">
        <v>43410</v>
      </c>
      <c r="E319" s="8">
        <v>192394</v>
      </c>
      <c r="F319" s="8">
        <v>157894</v>
      </c>
      <c r="G319" s="8">
        <v>143234</v>
      </c>
    </row>
    <row r="320" spans="1:8" x14ac:dyDescent="0.35">
      <c r="A320" s="7" t="s">
        <v>92</v>
      </c>
      <c r="B320" s="8">
        <v>38524</v>
      </c>
      <c r="C320" s="8">
        <v>81997</v>
      </c>
      <c r="D320" s="8">
        <v>17363</v>
      </c>
      <c r="E320" s="8">
        <v>234543</v>
      </c>
      <c r="F320" s="8">
        <v>176788</v>
      </c>
      <c r="G320" s="8">
        <v>232345</v>
      </c>
    </row>
    <row r="321" spans="1:8" x14ac:dyDescent="0.35">
      <c r="A321" s="7" t="s">
        <v>93</v>
      </c>
      <c r="B321" s="8">
        <v>83927</v>
      </c>
      <c r="C321" s="8">
        <v>192937</v>
      </c>
      <c r="D321" s="8">
        <v>150550</v>
      </c>
      <c r="E321" s="8">
        <v>165367</v>
      </c>
      <c r="F321" s="8">
        <v>192937</v>
      </c>
      <c r="G321" s="8">
        <v>150550</v>
      </c>
    </row>
    <row r="322" spans="1:8" x14ac:dyDescent="0.35">
      <c r="A322" s="7" t="s">
        <v>94</v>
      </c>
      <c r="B322" s="8">
        <v>108526</v>
      </c>
      <c r="C322" s="8">
        <v>165375</v>
      </c>
      <c r="D322" s="8">
        <v>123498</v>
      </c>
      <c r="E322" s="8">
        <v>108526</v>
      </c>
      <c r="F322" s="8">
        <v>165375</v>
      </c>
      <c r="G322" s="8">
        <v>123498</v>
      </c>
    </row>
    <row r="323" spans="1:8" x14ac:dyDescent="0.35">
      <c r="A323" s="7" t="s">
        <v>95</v>
      </c>
      <c r="B323" s="8">
        <v>95000</v>
      </c>
      <c r="C323" s="8">
        <v>90520</v>
      </c>
      <c r="D323" s="8">
        <v>85730</v>
      </c>
      <c r="E323" s="8">
        <v>196534</v>
      </c>
      <c r="F323" s="8">
        <v>154345</v>
      </c>
      <c r="G323" s="8">
        <v>178943</v>
      </c>
    </row>
    <row r="324" spans="1:8" x14ac:dyDescent="0.35">
      <c r="A324" s="7" t="s">
        <v>96</v>
      </c>
      <c r="B324" s="8">
        <v>132540</v>
      </c>
      <c r="C324" s="8">
        <v>164600</v>
      </c>
      <c r="D324" s="8">
        <v>122340</v>
      </c>
      <c r="E324" s="8">
        <v>132540</v>
      </c>
      <c r="F324" s="8">
        <v>164600</v>
      </c>
      <c r="G324" s="8">
        <v>154567</v>
      </c>
    </row>
    <row r="325" spans="1:8" x14ac:dyDescent="0.35">
      <c r="A325" s="7" t="s">
        <v>97</v>
      </c>
      <c r="B325" s="8">
        <v>120150</v>
      </c>
      <c r="C325" s="8">
        <v>164600</v>
      </c>
      <c r="D325" s="8">
        <v>132234</v>
      </c>
      <c r="E325" s="8">
        <v>187654</v>
      </c>
      <c r="F325" s="8">
        <v>164600</v>
      </c>
      <c r="G325" s="8">
        <v>156765</v>
      </c>
    </row>
    <row r="326" spans="1:8" x14ac:dyDescent="0.35">
      <c r="A326" s="2"/>
      <c r="B326" s="3"/>
      <c r="C326" s="3"/>
      <c r="D326" s="3"/>
      <c r="E326" s="3"/>
      <c r="F326" s="3"/>
      <c r="G326" s="3"/>
    </row>
    <row r="328" spans="1:8" ht="15" customHeight="1" x14ac:dyDescent="0.35">
      <c r="A328" s="107" t="s">
        <v>125</v>
      </c>
      <c r="B328" s="107"/>
      <c r="C328" s="107"/>
      <c r="D328" s="107"/>
      <c r="E328" s="11"/>
      <c r="F328" s="11"/>
      <c r="G328" s="11"/>
      <c r="H328" s="11"/>
    </row>
    <row r="329" spans="1:8" ht="26" x14ac:dyDescent="0.35">
      <c r="A329" s="49">
        <v>18</v>
      </c>
      <c r="B329" s="12" t="s">
        <v>120</v>
      </c>
      <c r="C329" s="12" t="s">
        <v>121</v>
      </c>
      <c r="D329" s="12" t="s">
        <v>124</v>
      </c>
    </row>
    <row r="330" spans="1:8" x14ac:dyDescent="0.35">
      <c r="A330" s="7" t="s">
        <v>88</v>
      </c>
      <c r="B330" s="59">
        <v>0.11799999999999999</v>
      </c>
      <c r="C330" s="59">
        <v>7.5999999999999998E-2</v>
      </c>
      <c r="D330" s="59">
        <v>0.03</v>
      </c>
    </row>
    <row r="331" spans="1:8" x14ac:dyDescent="0.35">
      <c r="A331" s="7" t="s">
        <v>92</v>
      </c>
      <c r="B331" s="59">
        <v>6.3E-2</v>
      </c>
      <c r="C331" s="59">
        <v>6.2E-2</v>
      </c>
      <c r="D331" s="59">
        <v>1.9E-2</v>
      </c>
    </row>
    <row r="332" spans="1:8" x14ac:dyDescent="0.35">
      <c r="A332" s="7" t="s">
        <v>93</v>
      </c>
      <c r="B332" s="59">
        <v>5.8000000000000003E-2</v>
      </c>
      <c r="C332" s="59">
        <v>4.9000000000000002E-2</v>
      </c>
      <c r="D332" s="59">
        <v>2.5999999999999999E-2</v>
      </c>
    </row>
    <row r="333" spans="1:8" x14ac:dyDescent="0.35">
      <c r="A333" s="7" t="s">
        <v>94</v>
      </c>
      <c r="B333" s="59">
        <v>2.9000000000000001E-2</v>
      </c>
      <c r="C333" s="59">
        <v>2.1000000000000001E-2</v>
      </c>
      <c r="D333" s="59">
        <v>2.8000000000000001E-2</v>
      </c>
    </row>
    <row r="334" spans="1:8" x14ac:dyDescent="0.35">
      <c r="A334" s="7" t="s">
        <v>95</v>
      </c>
      <c r="B334" s="59">
        <v>2.5999999999999999E-2</v>
      </c>
      <c r="C334" s="59">
        <v>2.1000000000000001E-2</v>
      </c>
      <c r="D334" s="59">
        <v>2.5999999999999999E-2</v>
      </c>
    </row>
    <row r="335" spans="1:8" x14ac:dyDescent="0.35">
      <c r="A335" s="7" t="s">
        <v>96</v>
      </c>
      <c r="B335" s="59">
        <v>3.3000000000000002E-2</v>
      </c>
      <c r="C335" s="59">
        <v>2.7E-2</v>
      </c>
      <c r="D335" s="59">
        <v>2.9000000000000001E-2</v>
      </c>
    </row>
    <row r="336" spans="1:8" x14ac:dyDescent="0.35">
      <c r="A336" s="7" t="s">
        <v>97</v>
      </c>
      <c r="B336" s="59">
        <v>3.2000000000000001E-2</v>
      </c>
      <c r="C336" s="59">
        <v>2.1000000000000001E-2</v>
      </c>
      <c r="D336" s="59">
        <v>3.1E-2</v>
      </c>
    </row>
    <row r="337" spans="1:12" x14ac:dyDescent="0.35">
      <c r="A337" s="2"/>
      <c r="B337" s="73"/>
      <c r="C337" s="73"/>
      <c r="D337" s="73"/>
    </row>
    <row r="339" spans="1:12" ht="15" customHeight="1" x14ac:dyDescent="0.35">
      <c r="A339" s="107" t="s">
        <v>126</v>
      </c>
      <c r="B339" s="107"/>
      <c r="C339" s="107"/>
      <c r="D339" s="107"/>
      <c r="E339" s="107"/>
      <c r="F339" s="107"/>
      <c r="G339" s="107"/>
      <c r="H339" s="11"/>
    </row>
    <row r="340" spans="1:12" ht="15" customHeight="1" x14ac:dyDescent="0.35">
      <c r="A340" s="105">
        <v>19</v>
      </c>
      <c r="B340" s="12">
        <v>2027</v>
      </c>
      <c r="C340" s="12">
        <v>2027</v>
      </c>
      <c r="D340" s="12">
        <v>2027</v>
      </c>
      <c r="E340" s="12">
        <v>2028</v>
      </c>
      <c r="F340" s="12">
        <v>2028</v>
      </c>
      <c r="G340" s="12">
        <v>2028</v>
      </c>
    </row>
    <row r="341" spans="1:12" x14ac:dyDescent="0.35">
      <c r="A341" s="105"/>
      <c r="B341" s="12" t="s">
        <v>102</v>
      </c>
      <c r="C341" s="12" t="s">
        <v>103</v>
      </c>
      <c r="D341" s="12" t="s">
        <v>104</v>
      </c>
      <c r="E341" s="12" t="s">
        <v>102</v>
      </c>
      <c r="F341" s="12" t="s">
        <v>103</v>
      </c>
      <c r="G341" s="12" t="s">
        <v>104</v>
      </c>
    </row>
    <row r="342" spans="1:12" x14ac:dyDescent="0.35">
      <c r="A342" s="7" t="s">
        <v>80</v>
      </c>
      <c r="B342" s="8">
        <v>10519803</v>
      </c>
      <c r="C342" s="8">
        <v>5061799</v>
      </c>
      <c r="D342" s="8">
        <v>4247517</v>
      </c>
      <c r="E342" s="8">
        <v>12402359</v>
      </c>
      <c r="F342" s="8">
        <v>5176663</v>
      </c>
      <c r="G342" s="8">
        <v>3938970</v>
      </c>
    </row>
    <row r="343" spans="1:12" x14ac:dyDescent="0.35">
      <c r="A343" s="7" t="s">
        <v>127</v>
      </c>
      <c r="B343" s="48">
        <v>0.93</v>
      </c>
      <c r="C343" s="48">
        <v>0.84</v>
      </c>
      <c r="D343" s="48">
        <v>0.78</v>
      </c>
      <c r="E343" s="48">
        <v>1.05</v>
      </c>
      <c r="F343" s="48">
        <v>1</v>
      </c>
      <c r="G343" s="48">
        <v>1.0900000000000001</v>
      </c>
    </row>
    <row r="344" spans="1:12" x14ac:dyDescent="0.35">
      <c r="A344" s="7" t="s">
        <v>128</v>
      </c>
      <c r="B344" s="8">
        <v>978342</v>
      </c>
      <c r="C344" s="8">
        <v>425191</v>
      </c>
      <c r="D344" s="8">
        <v>331306</v>
      </c>
      <c r="E344" s="8">
        <v>1302248</v>
      </c>
      <c r="F344" s="8">
        <v>517666</v>
      </c>
      <c r="G344" s="8">
        <v>429348</v>
      </c>
    </row>
    <row r="345" spans="1:12" x14ac:dyDescent="0.35">
      <c r="A345" s="2"/>
      <c r="B345" s="3"/>
      <c r="C345" s="3"/>
      <c r="D345" s="3"/>
      <c r="E345" s="3"/>
      <c r="F345" s="3"/>
      <c r="G345" s="3"/>
    </row>
    <row r="347" spans="1:12" ht="15" customHeight="1" x14ac:dyDescent="0.35">
      <c r="A347" s="107" t="s">
        <v>98</v>
      </c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</row>
    <row r="348" spans="1:12" ht="15" customHeight="1" x14ac:dyDescent="0.35">
      <c r="A348" s="105">
        <v>20</v>
      </c>
      <c r="B348" s="105"/>
      <c r="C348" s="54">
        <v>2027</v>
      </c>
      <c r="D348" s="54">
        <v>2027</v>
      </c>
      <c r="E348" s="54">
        <v>2027</v>
      </c>
      <c r="F348" s="54">
        <v>2027</v>
      </c>
      <c r="G348" s="54">
        <v>2027</v>
      </c>
      <c r="H348" s="54">
        <v>2028</v>
      </c>
      <c r="I348" s="54">
        <v>2028</v>
      </c>
      <c r="J348" s="54">
        <v>2028</v>
      </c>
      <c r="K348" s="54">
        <v>2028</v>
      </c>
      <c r="L348" s="54">
        <v>2028</v>
      </c>
    </row>
    <row r="349" spans="1:12" x14ac:dyDescent="0.35">
      <c r="A349" s="105"/>
      <c r="B349" s="105"/>
      <c r="C349" s="12" t="s">
        <v>34</v>
      </c>
      <c r="D349" s="12" t="s">
        <v>13</v>
      </c>
      <c r="E349" s="12" t="s">
        <v>14</v>
      </c>
      <c r="F349" s="12" t="s">
        <v>15</v>
      </c>
      <c r="G349" s="12" t="s">
        <v>35</v>
      </c>
      <c r="H349" s="12" t="s">
        <v>34</v>
      </c>
      <c r="I349" s="12" t="s">
        <v>13</v>
      </c>
      <c r="J349" s="12" t="s">
        <v>14</v>
      </c>
      <c r="K349" s="12" t="s">
        <v>15</v>
      </c>
      <c r="L349" s="12" t="s">
        <v>35</v>
      </c>
    </row>
    <row r="350" spans="1:12" x14ac:dyDescent="0.35">
      <c r="A350" s="7" t="s">
        <v>88</v>
      </c>
      <c r="B350" s="7" t="s">
        <v>89</v>
      </c>
      <c r="C350" s="44">
        <v>18</v>
      </c>
      <c r="D350" s="44">
        <v>16</v>
      </c>
      <c r="E350" s="44">
        <v>17</v>
      </c>
      <c r="F350" s="44">
        <v>2</v>
      </c>
      <c r="G350" s="44">
        <v>2</v>
      </c>
      <c r="H350" s="44">
        <v>19</v>
      </c>
      <c r="I350" s="44">
        <v>17</v>
      </c>
      <c r="J350" s="44">
        <v>17</v>
      </c>
      <c r="K350" s="44">
        <v>2</v>
      </c>
      <c r="L350" s="44">
        <v>25</v>
      </c>
    </row>
    <row r="351" spans="1:12" x14ac:dyDescent="0.35">
      <c r="A351" s="7" t="s">
        <v>88</v>
      </c>
      <c r="B351" s="7" t="s">
        <v>90</v>
      </c>
      <c r="C351" s="44">
        <v>28</v>
      </c>
      <c r="D351" s="44">
        <v>25</v>
      </c>
      <c r="E351" s="44">
        <v>24</v>
      </c>
      <c r="F351" s="44">
        <v>27</v>
      </c>
      <c r="G351" s="44">
        <v>28</v>
      </c>
      <c r="H351" s="44">
        <v>28</v>
      </c>
      <c r="I351" s="44">
        <v>26</v>
      </c>
      <c r="J351" s="44">
        <v>24</v>
      </c>
      <c r="K351" s="44">
        <v>27</v>
      </c>
      <c r="L351" s="44">
        <v>28</v>
      </c>
    </row>
    <row r="352" spans="1:12" x14ac:dyDescent="0.35">
      <c r="A352" s="7" t="s">
        <v>88</v>
      </c>
      <c r="B352" s="7" t="s">
        <v>91</v>
      </c>
      <c r="C352" s="44">
        <v>31</v>
      </c>
      <c r="D352" s="44">
        <v>28</v>
      </c>
      <c r="E352" s="44">
        <v>27</v>
      </c>
      <c r="F352" s="44">
        <v>32</v>
      </c>
      <c r="G352" s="44">
        <v>3</v>
      </c>
      <c r="H352" s="44">
        <v>31</v>
      </c>
      <c r="I352" s="44">
        <v>3</v>
      </c>
      <c r="J352" s="44">
        <v>27</v>
      </c>
      <c r="K352" s="44">
        <v>32</v>
      </c>
      <c r="L352" s="44">
        <v>29</v>
      </c>
    </row>
    <row r="353" spans="1:12" x14ac:dyDescent="0.35">
      <c r="A353" s="7" t="s">
        <v>92</v>
      </c>
      <c r="B353" s="7" t="s">
        <v>89</v>
      </c>
      <c r="C353" s="44">
        <v>18</v>
      </c>
      <c r="D353" s="44">
        <v>16</v>
      </c>
      <c r="E353" s="44">
        <v>17</v>
      </c>
      <c r="F353" s="44">
        <v>19</v>
      </c>
      <c r="G353" s="44">
        <v>2</v>
      </c>
      <c r="H353" s="44">
        <v>19</v>
      </c>
      <c r="I353" s="44">
        <v>17</v>
      </c>
      <c r="J353" s="44">
        <v>17</v>
      </c>
      <c r="K353" s="44">
        <v>19</v>
      </c>
      <c r="L353" s="44">
        <v>24</v>
      </c>
    </row>
    <row r="354" spans="1:12" x14ac:dyDescent="0.35">
      <c r="A354" s="7" t="s">
        <v>92</v>
      </c>
      <c r="B354" s="7" t="s">
        <v>90</v>
      </c>
      <c r="C354" s="44">
        <v>25</v>
      </c>
      <c r="D354" s="44">
        <v>24</v>
      </c>
      <c r="E354" s="44">
        <v>23</v>
      </c>
      <c r="F354" s="44">
        <v>27</v>
      </c>
      <c r="G354" s="44">
        <v>28</v>
      </c>
      <c r="H354" s="44">
        <v>26</v>
      </c>
      <c r="I354" s="44">
        <v>25</v>
      </c>
      <c r="J354" s="44">
        <v>23</v>
      </c>
      <c r="K354" s="44">
        <v>27</v>
      </c>
      <c r="L354" s="44">
        <v>28</v>
      </c>
    </row>
    <row r="355" spans="1:12" x14ac:dyDescent="0.35">
      <c r="A355" s="7" t="s">
        <v>92</v>
      </c>
      <c r="B355" s="7" t="s">
        <v>91</v>
      </c>
      <c r="C355" s="44">
        <v>32</v>
      </c>
      <c r="D355" s="44">
        <v>28</v>
      </c>
      <c r="E355" s="44">
        <v>27</v>
      </c>
      <c r="F355" s="44">
        <v>34</v>
      </c>
      <c r="G355" s="44">
        <v>3</v>
      </c>
      <c r="H355" s="44">
        <v>31</v>
      </c>
      <c r="I355" s="44">
        <v>3</v>
      </c>
      <c r="J355" s="44">
        <v>27</v>
      </c>
      <c r="K355" s="44">
        <v>34</v>
      </c>
      <c r="L355" s="44">
        <v>29</v>
      </c>
    </row>
    <row r="356" spans="1:12" x14ac:dyDescent="0.35">
      <c r="A356" s="7" t="s">
        <v>93</v>
      </c>
      <c r="B356" s="7" t="s">
        <v>89</v>
      </c>
      <c r="C356" s="44">
        <v>2</v>
      </c>
      <c r="D356" s="44">
        <v>19</v>
      </c>
      <c r="E356" s="44">
        <v>17</v>
      </c>
      <c r="F356" s="44">
        <v>21</v>
      </c>
      <c r="G356" s="44">
        <v>23</v>
      </c>
      <c r="H356" s="44">
        <v>2</v>
      </c>
      <c r="I356" s="44">
        <v>2</v>
      </c>
      <c r="J356" s="44">
        <v>18</v>
      </c>
      <c r="K356" s="44">
        <v>21</v>
      </c>
      <c r="L356" s="44">
        <v>27</v>
      </c>
    </row>
    <row r="357" spans="1:12" x14ac:dyDescent="0.35">
      <c r="A357" s="7" t="s">
        <v>93</v>
      </c>
      <c r="B357" s="7" t="s">
        <v>90</v>
      </c>
      <c r="C357" s="44">
        <v>28</v>
      </c>
      <c r="D357" s="44">
        <v>28</v>
      </c>
      <c r="E357" s="44">
        <v>25</v>
      </c>
      <c r="F357" s="44">
        <v>28</v>
      </c>
      <c r="G357" s="44">
        <v>28</v>
      </c>
      <c r="H357" s="44">
        <v>28</v>
      </c>
      <c r="I357" s="44">
        <v>29</v>
      </c>
      <c r="J357" s="44">
        <v>27</v>
      </c>
      <c r="K357" s="44">
        <v>28</v>
      </c>
      <c r="L357" s="44">
        <v>28</v>
      </c>
    </row>
    <row r="358" spans="1:12" x14ac:dyDescent="0.35">
      <c r="A358" s="7" t="s">
        <v>93</v>
      </c>
      <c r="B358" s="7" t="s">
        <v>91</v>
      </c>
      <c r="C358" s="44">
        <v>32</v>
      </c>
      <c r="D358" s="44">
        <v>33</v>
      </c>
      <c r="E358" s="44">
        <v>3</v>
      </c>
      <c r="F358" s="44">
        <v>33</v>
      </c>
      <c r="G358" s="44">
        <v>32</v>
      </c>
      <c r="H358" s="44">
        <v>32</v>
      </c>
      <c r="I358" s="44">
        <v>35</v>
      </c>
      <c r="J358" s="44">
        <v>32</v>
      </c>
      <c r="K358" s="44">
        <v>33</v>
      </c>
      <c r="L358" s="44">
        <v>3</v>
      </c>
    </row>
    <row r="359" spans="1:12" x14ac:dyDescent="0.35">
      <c r="A359" s="7" t="s">
        <v>94</v>
      </c>
      <c r="B359" s="7" t="s">
        <v>89</v>
      </c>
      <c r="C359" s="44">
        <v>22</v>
      </c>
      <c r="D359" s="44">
        <v>16</v>
      </c>
      <c r="E359" s="44">
        <v>17</v>
      </c>
      <c r="F359" s="44">
        <v>22</v>
      </c>
      <c r="G359" s="44">
        <v>24</v>
      </c>
      <c r="H359" s="44">
        <v>22</v>
      </c>
      <c r="I359" s="44">
        <v>17</v>
      </c>
      <c r="J359" s="44">
        <v>17</v>
      </c>
      <c r="K359" s="44">
        <v>22</v>
      </c>
      <c r="L359" s="44">
        <v>28</v>
      </c>
    </row>
    <row r="360" spans="1:12" x14ac:dyDescent="0.35">
      <c r="A360" s="7" t="s">
        <v>94</v>
      </c>
      <c r="B360" s="7" t="s">
        <v>90</v>
      </c>
      <c r="C360" s="44">
        <v>29</v>
      </c>
      <c r="D360" s="44">
        <v>25</v>
      </c>
      <c r="E360" s="44">
        <v>24</v>
      </c>
      <c r="F360" s="44">
        <v>27</v>
      </c>
      <c r="G360" s="44">
        <v>3</v>
      </c>
      <c r="H360" s="44">
        <v>29</v>
      </c>
      <c r="I360" s="44">
        <v>26</v>
      </c>
      <c r="J360" s="44">
        <v>24</v>
      </c>
      <c r="K360" s="44">
        <v>27</v>
      </c>
      <c r="L360" s="44">
        <v>31</v>
      </c>
    </row>
    <row r="361" spans="1:12" x14ac:dyDescent="0.35">
      <c r="A361" s="7" t="s">
        <v>94</v>
      </c>
      <c r="B361" s="7" t="s">
        <v>91</v>
      </c>
      <c r="C361" s="44">
        <v>36</v>
      </c>
      <c r="D361" s="44">
        <v>28</v>
      </c>
      <c r="E361" s="44">
        <v>27</v>
      </c>
      <c r="F361" s="44">
        <v>32</v>
      </c>
      <c r="G361" s="44">
        <v>34</v>
      </c>
      <c r="H361" s="44">
        <v>36</v>
      </c>
      <c r="I361" s="44">
        <v>3</v>
      </c>
      <c r="J361" s="44">
        <v>27</v>
      </c>
      <c r="K361" s="44">
        <v>32</v>
      </c>
      <c r="L361" s="44">
        <v>34</v>
      </c>
    </row>
    <row r="362" spans="1:12" x14ac:dyDescent="0.35">
      <c r="A362" s="7" t="s">
        <v>95</v>
      </c>
      <c r="B362" s="7" t="s">
        <v>89</v>
      </c>
      <c r="C362" s="44">
        <v>22</v>
      </c>
      <c r="D362" s="44">
        <v>16</v>
      </c>
      <c r="E362" s="44">
        <v>15</v>
      </c>
      <c r="F362" s="44">
        <v>25</v>
      </c>
      <c r="G362" s="44">
        <v>28</v>
      </c>
      <c r="H362" s="44">
        <v>23</v>
      </c>
      <c r="I362" s="44">
        <v>17</v>
      </c>
      <c r="J362" s="44">
        <v>16</v>
      </c>
      <c r="K362" s="44">
        <v>25</v>
      </c>
      <c r="L362" s="44">
        <v>28</v>
      </c>
    </row>
    <row r="363" spans="1:12" x14ac:dyDescent="0.35">
      <c r="A363" s="7"/>
      <c r="B363" s="7" t="s">
        <v>90</v>
      </c>
      <c r="C363" s="44">
        <v>3</v>
      </c>
      <c r="D363" s="44">
        <v>25</v>
      </c>
      <c r="E363" s="44">
        <v>24</v>
      </c>
      <c r="F363" s="44">
        <v>3</v>
      </c>
      <c r="G363" s="44">
        <v>34</v>
      </c>
      <c r="H363" s="44">
        <v>3</v>
      </c>
      <c r="I363" s="44">
        <v>26</v>
      </c>
      <c r="J363" s="44">
        <v>24</v>
      </c>
      <c r="K363" s="44">
        <v>3</v>
      </c>
      <c r="L363" s="44">
        <v>32</v>
      </c>
    </row>
    <row r="364" spans="1:12" x14ac:dyDescent="0.35">
      <c r="A364" s="7"/>
      <c r="B364" s="7" t="s">
        <v>91</v>
      </c>
      <c r="C364" s="44">
        <v>35</v>
      </c>
      <c r="D364" s="44">
        <v>28</v>
      </c>
      <c r="E364" s="44">
        <v>23</v>
      </c>
      <c r="F364" s="44">
        <v>35</v>
      </c>
      <c r="G364" s="44">
        <v>35</v>
      </c>
      <c r="H364" s="44">
        <v>35</v>
      </c>
      <c r="I364" s="44">
        <v>3</v>
      </c>
      <c r="J364" s="44">
        <v>27</v>
      </c>
      <c r="K364" s="44">
        <v>35</v>
      </c>
      <c r="L364" s="44">
        <v>32</v>
      </c>
    </row>
    <row r="365" spans="1:12" x14ac:dyDescent="0.35">
      <c r="A365" s="7" t="s">
        <v>96</v>
      </c>
      <c r="B365" s="7" t="s">
        <v>89</v>
      </c>
      <c r="C365" s="44">
        <v>22</v>
      </c>
      <c r="D365" s="44">
        <v>17</v>
      </c>
      <c r="E365" s="44">
        <v>16</v>
      </c>
      <c r="F365" s="44">
        <v>25</v>
      </c>
      <c r="G365" s="44">
        <v>26</v>
      </c>
      <c r="H365" s="44">
        <v>22</v>
      </c>
      <c r="I365" s="44">
        <v>18</v>
      </c>
      <c r="J365" s="44">
        <v>16</v>
      </c>
      <c r="K365" s="44">
        <v>25</v>
      </c>
      <c r="L365" s="44">
        <v>27</v>
      </c>
    </row>
    <row r="366" spans="1:12" x14ac:dyDescent="0.35">
      <c r="A366" s="7" t="s">
        <v>96</v>
      </c>
      <c r="B366" s="7" t="s">
        <v>90</v>
      </c>
      <c r="C366" s="44">
        <v>31</v>
      </c>
      <c r="D366" s="44">
        <v>26</v>
      </c>
      <c r="E366" s="44">
        <v>25</v>
      </c>
      <c r="F366" s="44">
        <v>3</v>
      </c>
      <c r="G366" s="44">
        <v>32</v>
      </c>
      <c r="H366" s="44">
        <v>31</v>
      </c>
      <c r="I366" s="44">
        <v>27</v>
      </c>
      <c r="J366" s="44">
        <v>25</v>
      </c>
      <c r="K366" s="44">
        <v>3</v>
      </c>
      <c r="L366" s="44">
        <v>32</v>
      </c>
    </row>
    <row r="367" spans="1:12" x14ac:dyDescent="0.35">
      <c r="A367" s="7" t="s">
        <v>96</v>
      </c>
      <c r="B367" s="7" t="s">
        <v>91</v>
      </c>
      <c r="C367" s="44">
        <v>36</v>
      </c>
      <c r="D367" s="44">
        <v>31</v>
      </c>
      <c r="E367" s="44">
        <v>3</v>
      </c>
      <c r="F367" s="44">
        <v>35</v>
      </c>
      <c r="G367" s="44">
        <v>38</v>
      </c>
      <c r="H367" s="44">
        <v>36</v>
      </c>
      <c r="I367" s="44">
        <v>33</v>
      </c>
      <c r="J367" s="44">
        <v>3</v>
      </c>
      <c r="K367" s="44">
        <v>35</v>
      </c>
      <c r="L367" s="44">
        <v>35</v>
      </c>
    </row>
    <row r="368" spans="1:12" x14ac:dyDescent="0.35">
      <c r="A368" s="7" t="s">
        <v>97</v>
      </c>
      <c r="B368" s="7" t="s">
        <v>89</v>
      </c>
      <c r="C368" s="44">
        <v>22</v>
      </c>
      <c r="D368" s="44">
        <v>16</v>
      </c>
      <c r="E368" s="44">
        <v>15</v>
      </c>
      <c r="F368" s="44">
        <v>23</v>
      </c>
      <c r="G368" s="44">
        <v>3</v>
      </c>
      <c r="H368" s="44">
        <v>23</v>
      </c>
      <c r="I368" s="44">
        <v>17</v>
      </c>
      <c r="J368" s="44">
        <v>16</v>
      </c>
      <c r="K368" s="44">
        <v>23</v>
      </c>
      <c r="L368" s="44">
        <v>32</v>
      </c>
    </row>
    <row r="369" spans="1:12" x14ac:dyDescent="0.35">
      <c r="A369" s="7" t="s">
        <v>97</v>
      </c>
      <c r="B369" s="7" t="s">
        <v>90</v>
      </c>
      <c r="C369" s="44">
        <v>31</v>
      </c>
      <c r="D369" s="44">
        <v>25</v>
      </c>
      <c r="E369" s="44">
        <v>24</v>
      </c>
      <c r="F369" s="44">
        <v>28</v>
      </c>
      <c r="G369" s="44">
        <v>29</v>
      </c>
      <c r="H369" s="44">
        <v>31</v>
      </c>
      <c r="I369" s="44">
        <v>26</v>
      </c>
      <c r="J369" s="44">
        <v>24</v>
      </c>
      <c r="K369" s="44">
        <v>28</v>
      </c>
      <c r="L369" s="44">
        <v>33</v>
      </c>
    </row>
    <row r="370" spans="1:12" x14ac:dyDescent="0.35">
      <c r="A370" s="7" t="s">
        <v>97</v>
      </c>
      <c r="B370" s="7" t="s">
        <v>91</v>
      </c>
      <c r="C370" s="44">
        <v>36</v>
      </c>
      <c r="D370" s="44">
        <v>28</v>
      </c>
      <c r="E370" s="44">
        <v>27</v>
      </c>
      <c r="F370" s="44">
        <v>33</v>
      </c>
      <c r="G370" s="44">
        <v>5</v>
      </c>
      <c r="H370" s="44">
        <v>36</v>
      </c>
      <c r="I370" s="44">
        <v>3</v>
      </c>
      <c r="J370" s="44">
        <v>27</v>
      </c>
      <c r="K370" s="44">
        <v>33</v>
      </c>
      <c r="L370" s="44">
        <v>38</v>
      </c>
    </row>
    <row r="371" spans="1:12" x14ac:dyDescent="0.35">
      <c r="A371" s="2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3" spans="1:12" ht="15" customHeight="1" x14ac:dyDescent="0.35">
      <c r="A373" s="107" t="s">
        <v>129</v>
      </c>
      <c r="B373" s="107"/>
      <c r="C373" s="107"/>
      <c r="D373" s="107"/>
      <c r="E373" s="107"/>
      <c r="F373" s="107"/>
      <c r="G373" s="11"/>
      <c r="H373" s="11"/>
    </row>
    <row r="374" spans="1:12" ht="26" x14ac:dyDescent="0.35">
      <c r="A374" s="49">
        <v>21</v>
      </c>
      <c r="B374" s="12" t="s">
        <v>34</v>
      </c>
      <c r="C374" s="12" t="s">
        <v>13</v>
      </c>
      <c r="D374" s="12" t="s">
        <v>14</v>
      </c>
      <c r="E374" s="12" t="s">
        <v>15</v>
      </c>
      <c r="F374" s="12" t="s">
        <v>35</v>
      </c>
    </row>
    <row r="375" spans="1:12" x14ac:dyDescent="0.35">
      <c r="A375" s="7" t="s">
        <v>130</v>
      </c>
      <c r="B375" s="44">
        <v>52</v>
      </c>
      <c r="C375" s="44">
        <v>60</v>
      </c>
      <c r="D375" s="44">
        <v>38</v>
      </c>
      <c r="E375" s="44">
        <v>38</v>
      </c>
      <c r="F375" s="44">
        <v>60</v>
      </c>
    </row>
    <row r="376" spans="1:12" x14ac:dyDescent="0.35">
      <c r="A376" s="7" t="s">
        <v>131</v>
      </c>
      <c r="B376" s="44">
        <v>44</v>
      </c>
      <c r="C376" s="44">
        <v>51</v>
      </c>
      <c r="D376" s="44">
        <v>32</v>
      </c>
      <c r="E376" s="44">
        <v>32</v>
      </c>
      <c r="F376" s="44">
        <v>56</v>
      </c>
    </row>
    <row r="377" spans="1:12" x14ac:dyDescent="0.35">
      <c r="A377" s="7" t="s">
        <v>132</v>
      </c>
      <c r="B377" s="44">
        <v>50</v>
      </c>
      <c r="C377" s="44">
        <v>55</v>
      </c>
      <c r="D377" s="44">
        <v>37</v>
      </c>
      <c r="E377" s="44">
        <v>34</v>
      </c>
      <c r="F377" s="44">
        <v>54</v>
      </c>
    </row>
    <row r="378" spans="1:12" x14ac:dyDescent="0.35">
      <c r="A378" s="7" t="s">
        <v>133</v>
      </c>
      <c r="B378" s="44">
        <v>38</v>
      </c>
      <c r="C378" s="44">
        <v>48</v>
      </c>
      <c r="D378" s="44">
        <v>29</v>
      </c>
      <c r="E378" s="44">
        <v>26</v>
      </c>
      <c r="F378" s="44">
        <v>47</v>
      </c>
    </row>
    <row r="379" spans="1:12" x14ac:dyDescent="0.35">
      <c r="A379" s="7" t="s">
        <v>95</v>
      </c>
      <c r="B379" s="44">
        <v>26</v>
      </c>
      <c r="C379" s="44">
        <v>36</v>
      </c>
      <c r="D379" s="44">
        <v>14</v>
      </c>
      <c r="E379" s="44">
        <v>15</v>
      </c>
      <c r="F379" s="44">
        <v>38</v>
      </c>
    </row>
    <row r="380" spans="1:12" x14ac:dyDescent="0.35">
      <c r="A380" s="7" t="s">
        <v>134</v>
      </c>
      <c r="B380" s="44">
        <v>31</v>
      </c>
      <c r="C380" s="44">
        <v>40</v>
      </c>
      <c r="D380" s="44">
        <v>20</v>
      </c>
      <c r="E380" s="44">
        <v>20</v>
      </c>
      <c r="F380" s="44">
        <v>43</v>
      </c>
    </row>
    <row r="381" spans="1:12" x14ac:dyDescent="0.35">
      <c r="A381" s="7" t="s">
        <v>135</v>
      </c>
      <c r="B381" s="44">
        <v>35</v>
      </c>
      <c r="C381" s="44">
        <v>44</v>
      </c>
      <c r="D381" s="44">
        <v>24</v>
      </c>
      <c r="E381" s="44">
        <v>24</v>
      </c>
      <c r="F381" s="44">
        <v>44</v>
      </c>
    </row>
    <row r="382" spans="1:12" x14ac:dyDescent="0.35">
      <c r="A382" s="2"/>
      <c r="B382" s="4"/>
      <c r="C382" s="4"/>
      <c r="D382" s="4"/>
      <c r="E382" s="4"/>
      <c r="F382" s="4"/>
    </row>
    <row r="384" spans="1:12" ht="15" customHeight="1" x14ac:dyDescent="0.35">
      <c r="A384" s="107" t="s">
        <v>136</v>
      </c>
      <c r="B384" s="107"/>
      <c r="C384" s="107"/>
      <c r="D384" s="107"/>
      <c r="E384" s="107"/>
      <c r="F384" s="107"/>
      <c r="G384" s="107"/>
      <c r="H384" s="107"/>
    </row>
    <row r="385" spans="1:8" ht="15" customHeight="1" x14ac:dyDescent="0.35">
      <c r="A385" s="107" t="s">
        <v>137</v>
      </c>
      <c r="B385" s="107"/>
      <c r="C385" s="107"/>
      <c r="D385" s="107"/>
      <c r="E385" s="107"/>
      <c r="F385" s="107"/>
      <c r="G385" s="107"/>
      <c r="H385" s="107"/>
    </row>
    <row r="386" spans="1:8" ht="26" x14ac:dyDescent="0.35">
      <c r="A386" s="49">
        <v>22</v>
      </c>
      <c r="B386" s="12" t="s">
        <v>138</v>
      </c>
      <c r="C386" s="12" t="s">
        <v>139</v>
      </c>
      <c r="D386" s="12" t="s">
        <v>140</v>
      </c>
      <c r="E386" s="12" t="s">
        <v>141</v>
      </c>
      <c r="F386" s="12" t="s">
        <v>95</v>
      </c>
      <c r="G386" s="12" t="s">
        <v>142</v>
      </c>
      <c r="H386" s="12" t="s">
        <v>143</v>
      </c>
    </row>
    <row r="387" spans="1:8" x14ac:dyDescent="0.35">
      <c r="A387" s="7" t="s">
        <v>144</v>
      </c>
      <c r="B387" s="44">
        <v>220</v>
      </c>
      <c r="C387" s="44">
        <v>160</v>
      </c>
      <c r="D387" s="44">
        <v>140</v>
      </c>
      <c r="E387" s="44">
        <v>190</v>
      </c>
      <c r="F387" s="44">
        <v>150</v>
      </c>
      <c r="G387" s="44">
        <v>120</v>
      </c>
      <c r="H387" s="44">
        <v>220</v>
      </c>
    </row>
    <row r="388" spans="1:8" x14ac:dyDescent="0.35">
      <c r="A388" s="7" t="s">
        <v>145</v>
      </c>
      <c r="B388" s="44">
        <v>130</v>
      </c>
      <c r="C388" s="44">
        <v>120</v>
      </c>
      <c r="D388" s="44">
        <v>170</v>
      </c>
      <c r="E388" s="44">
        <v>160</v>
      </c>
      <c r="F388" s="44">
        <v>170</v>
      </c>
      <c r="G388" s="44">
        <v>220</v>
      </c>
      <c r="H388" s="44">
        <v>110</v>
      </c>
    </row>
    <row r="389" spans="1:8" x14ac:dyDescent="0.35">
      <c r="A389" s="7" t="s">
        <v>146</v>
      </c>
      <c r="B389" s="44">
        <v>210</v>
      </c>
      <c r="C389" s="44">
        <v>230</v>
      </c>
      <c r="D389" s="44">
        <v>160</v>
      </c>
      <c r="E389" s="44">
        <v>180</v>
      </c>
      <c r="F389" s="44">
        <v>120</v>
      </c>
      <c r="G389" s="44">
        <v>100</v>
      </c>
      <c r="H389" s="44">
        <v>180</v>
      </c>
    </row>
    <row r="390" spans="1:8" x14ac:dyDescent="0.35">
      <c r="A390" s="7" t="s">
        <v>147</v>
      </c>
      <c r="B390" s="44">
        <v>160</v>
      </c>
      <c r="C390" s="44">
        <v>110</v>
      </c>
      <c r="D390" s="44">
        <v>230</v>
      </c>
      <c r="E390" s="44">
        <v>90</v>
      </c>
      <c r="F390" s="44">
        <v>110</v>
      </c>
      <c r="G390" s="44">
        <v>120</v>
      </c>
      <c r="H390" s="44">
        <v>160</v>
      </c>
    </row>
    <row r="391" spans="1:8" x14ac:dyDescent="0.35">
      <c r="A391" s="7" t="s">
        <v>148</v>
      </c>
      <c r="B391" s="44">
        <v>190</v>
      </c>
      <c r="C391" s="44">
        <v>200</v>
      </c>
      <c r="D391" s="44">
        <v>260</v>
      </c>
      <c r="E391" s="44">
        <v>150</v>
      </c>
      <c r="F391" s="44">
        <v>120</v>
      </c>
      <c r="G391" s="44">
        <v>110</v>
      </c>
      <c r="H391" s="44">
        <v>170</v>
      </c>
    </row>
    <row r="392" spans="1:8" x14ac:dyDescent="0.35">
      <c r="A392" s="2"/>
      <c r="B392" s="4"/>
      <c r="C392" s="4"/>
      <c r="D392" s="4"/>
      <c r="E392" s="4"/>
      <c r="F392" s="4"/>
      <c r="G392" s="4"/>
      <c r="H392" s="4"/>
    </row>
    <row r="394" spans="1:8" ht="15" customHeight="1" x14ac:dyDescent="0.35">
      <c r="A394" s="107" t="s">
        <v>149</v>
      </c>
      <c r="B394" s="107"/>
      <c r="C394" s="107"/>
      <c r="D394" s="11"/>
      <c r="E394" s="11"/>
      <c r="F394" s="11"/>
      <c r="G394" s="11"/>
      <c r="H394" s="11"/>
    </row>
    <row r="395" spans="1:8" x14ac:dyDescent="0.35">
      <c r="A395" s="105">
        <v>23</v>
      </c>
      <c r="B395" s="12">
        <v>2027</v>
      </c>
      <c r="C395" s="12">
        <v>2028</v>
      </c>
    </row>
    <row r="396" spans="1:8" x14ac:dyDescent="0.35">
      <c r="A396" s="105"/>
      <c r="B396" s="28"/>
      <c r="C396" s="28"/>
    </row>
    <row r="397" spans="1:8" x14ac:dyDescent="0.35">
      <c r="A397" s="7" t="s">
        <v>5</v>
      </c>
      <c r="B397" s="44">
        <v>5</v>
      </c>
      <c r="C397" s="44">
        <v>5</v>
      </c>
      <c r="D397" s="4"/>
    </row>
    <row r="398" spans="1:8" x14ac:dyDescent="0.35">
      <c r="A398" s="7" t="s">
        <v>6</v>
      </c>
      <c r="B398" s="44">
        <v>6</v>
      </c>
      <c r="C398" s="44">
        <v>6</v>
      </c>
      <c r="D398" s="4"/>
    </row>
    <row r="399" spans="1:8" x14ac:dyDescent="0.35">
      <c r="A399" s="7" t="s">
        <v>7</v>
      </c>
      <c r="B399" s="44">
        <v>5</v>
      </c>
      <c r="C399" s="44">
        <v>5</v>
      </c>
      <c r="D399" s="4"/>
    </row>
    <row r="400" spans="1:8" x14ac:dyDescent="0.35">
      <c r="A400" s="7" t="s">
        <v>8</v>
      </c>
      <c r="B400" s="44">
        <v>4</v>
      </c>
      <c r="C400" s="44">
        <v>4</v>
      </c>
      <c r="D400" s="4"/>
    </row>
    <row r="401" spans="1:8" x14ac:dyDescent="0.35">
      <c r="A401" s="7" t="s">
        <v>9</v>
      </c>
      <c r="B401" s="44">
        <v>4</v>
      </c>
      <c r="C401" s="44">
        <v>4</v>
      </c>
      <c r="D401" s="4"/>
    </row>
    <row r="402" spans="1:8" x14ac:dyDescent="0.35">
      <c r="A402" s="2"/>
      <c r="B402" s="4"/>
      <c r="C402" s="4"/>
    </row>
    <row r="404" spans="1:8" ht="15" customHeight="1" x14ac:dyDescent="0.35">
      <c r="A404" s="107" t="s">
        <v>150</v>
      </c>
      <c r="B404" s="107"/>
      <c r="C404" s="107"/>
      <c r="D404" s="107"/>
      <c r="E404" s="11"/>
      <c r="F404" s="11"/>
      <c r="G404" s="11"/>
      <c r="H404" s="11"/>
    </row>
    <row r="405" spans="1:8" ht="15" customHeight="1" x14ac:dyDescent="0.35">
      <c r="A405" s="105">
        <v>24</v>
      </c>
      <c r="B405" s="107" t="s">
        <v>151</v>
      </c>
      <c r="C405" s="107"/>
      <c r="D405" s="107"/>
    </row>
    <row r="406" spans="1:8" x14ac:dyDescent="0.35">
      <c r="A406" s="105"/>
      <c r="B406" s="12" t="s">
        <v>102</v>
      </c>
      <c r="C406" s="12" t="s">
        <v>103</v>
      </c>
      <c r="D406" s="12" t="s">
        <v>104</v>
      </c>
    </row>
    <row r="407" spans="1:8" x14ac:dyDescent="0.35">
      <c r="A407" s="7" t="s">
        <v>152</v>
      </c>
      <c r="B407" s="8">
        <v>3304000</v>
      </c>
      <c r="C407" s="8">
        <v>1227200</v>
      </c>
      <c r="D407" s="8">
        <v>861400</v>
      </c>
    </row>
    <row r="408" spans="1:8" x14ac:dyDescent="0.35">
      <c r="A408" s="7" t="s">
        <v>153</v>
      </c>
      <c r="B408" s="8">
        <v>3304000</v>
      </c>
      <c r="C408" s="8">
        <v>1227200</v>
      </c>
      <c r="D408" s="8">
        <v>861400</v>
      </c>
    </row>
    <row r="409" spans="1:8" x14ac:dyDescent="0.35">
      <c r="A409" s="7" t="s">
        <v>154</v>
      </c>
      <c r="B409" s="44">
        <v>0</v>
      </c>
      <c r="C409" s="44">
        <v>0</v>
      </c>
      <c r="D409" s="44">
        <v>0</v>
      </c>
    </row>
    <row r="410" spans="1:8" x14ac:dyDescent="0.35">
      <c r="A410" s="7" t="s">
        <v>155</v>
      </c>
      <c r="B410" s="44">
        <v>0</v>
      </c>
      <c r="C410" s="44">
        <v>0</v>
      </c>
      <c r="D410" s="44">
        <v>0</v>
      </c>
    </row>
    <row r="411" spans="1:8" x14ac:dyDescent="0.35">
      <c r="A411" s="2"/>
      <c r="B411" s="4"/>
      <c r="C411" s="4"/>
      <c r="D411" s="4"/>
    </row>
    <row r="413" spans="1:8" ht="15" customHeight="1" x14ac:dyDescent="0.35">
      <c r="A413" s="107" t="s">
        <v>156</v>
      </c>
      <c r="B413" s="107"/>
      <c r="C413" s="107"/>
      <c r="D413" s="107"/>
      <c r="E413" s="107"/>
      <c r="F413" s="107"/>
      <c r="G413" s="107"/>
      <c r="H413" s="11"/>
    </row>
    <row r="414" spans="1:8" ht="15" customHeight="1" x14ac:dyDescent="0.35">
      <c r="A414" s="105">
        <v>25</v>
      </c>
      <c r="B414" s="54">
        <v>2027</v>
      </c>
      <c r="C414" s="54">
        <v>2027</v>
      </c>
      <c r="D414" s="54">
        <v>2027</v>
      </c>
      <c r="E414" s="54">
        <v>2028</v>
      </c>
      <c r="F414" s="54">
        <v>2028</v>
      </c>
      <c r="G414" s="54">
        <v>2028</v>
      </c>
    </row>
    <row r="415" spans="1:8" x14ac:dyDescent="0.35">
      <c r="A415" s="105"/>
      <c r="B415" s="12" t="s">
        <v>102</v>
      </c>
      <c r="C415" s="12" t="s">
        <v>103</v>
      </c>
      <c r="D415" s="12" t="s">
        <v>104</v>
      </c>
      <c r="E415" s="12" t="s">
        <v>102</v>
      </c>
      <c r="F415" s="12" t="s">
        <v>103</v>
      </c>
      <c r="G415" s="12" t="s">
        <v>104</v>
      </c>
    </row>
    <row r="416" spans="1:8" x14ac:dyDescent="0.35">
      <c r="A416" s="7" t="s">
        <v>157</v>
      </c>
      <c r="B416" s="8">
        <v>6440000</v>
      </c>
      <c r="C416" s="8">
        <v>2392000</v>
      </c>
      <c r="D416" s="8">
        <v>1679000</v>
      </c>
      <c r="E416" s="8">
        <v>6608000</v>
      </c>
      <c r="F416" s="8">
        <v>2454400</v>
      </c>
      <c r="G416" s="8">
        <v>1722800</v>
      </c>
    </row>
    <row r="417" spans="1:7" x14ac:dyDescent="0.35">
      <c r="A417" s="7" t="s">
        <v>158</v>
      </c>
      <c r="B417" s="8">
        <v>7123800</v>
      </c>
      <c r="C417" s="8">
        <v>3920510</v>
      </c>
      <c r="D417" s="8">
        <v>2670550</v>
      </c>
      <c r="E417" s="8">
        <v>7251300</v>
      </c>
      <c r="F417" s="8">
        <v>4116535</v>
      </c>
      <c r="G417" s="8">
        <v>2804078</v>
      </c>
    </row>
    <row r="418" spans="1:7" x14ac:dyDescent="0.35">
      <c r="A418" s="7" t="s">
        <v>159</v>
      </c>
      <c r="B418" s="8">
        <v>6193504</v>
      </c>
      <c r="C418" s="8">
        <v>2392000</v>
      </c>
      <c r="D418" s="8">
        <v>1679000</v>
      </c>
      <c r="E418" s="8">
        <v>6494808</v>
      </c>
      <c r="F418" s="8">
        <v>2454400</v>
      </c>
      <c r="G418" s="8">
        <v>1722800</v>
      </c>
    </row>
    <row r="419" spans="1:7" x14ac:dyDescent="0.35">
      <c r="A419" s="7" t="s">
        <v>160</v>
      </c>
      <c r="B419" s="48">
        <v>0.96199999999999997</v>
      </c>
      <c r="C419" s="48">
        <v>1</v>
      </c>
      <c r="D419" s="48">
        <v>1</v>
      </c>
      <c r="E419" s="48">
        <v>0.98299999999999998</v>
      </c>
      <c r="F419" s="48">
        <v>1</v>
      </c>
      <c r="G419" s="48">
        <v>1</v>
      </c>
    </row>
    <row r="420" spans="1:7" x14ac:dyDescent="0.35">
      <c r="A420" s="7" t="s">
        <v>161</v>
      </c>
      <c r="B420" s="8">
        <v>6029955</v>
      </c>
      <c r="C420" s="8">
        <v>2393270</v>
      </c>
      <c r="D420" s="8">
        <v>1723857</v>
      </c>
      <c r="E420" s="8">
        <v>6383706</v>
      </c>
      <c r="F420" s="8">
        <v>2432002</v>
      </c>
      <c r="G420" s="8">
        <v>1721926</v>
      </c>
    </row>
    <row r="421" spans="1:7" x14ac:dyDescent="0.35">
      <c r="A421" s="7" t="s">
        <v>162</v>
      </c>
      <c r="B421" s="8">
        <v>830692</v>
      </c>
      <c r="C421" s="8">
        <v>173136</v>
      </c>
      <c r="D421" s="8">
        <v>124214</v>
      </c>
      <c r="E421" s="8">
        <v>941786</v>
      </c>
      <c r="F421" s="8">
        <v>195526</v>
      </c>
      <c r="G421" s="8">
        <v>125090</v>
      </c>
    </row>
    <row r="422" spans="1:7" x14ac:dyDescent="0.35">
      <c r="A422" s="7" t="s">
        <v>163</v>
      </c>
      <c r="B422" s="48">
        <v>1.38</v>
      </c>
      <c r="C422" s="48">
        <v>0.72</v>
      </c>
      <c r="D422" s="48">
        <v>0.72</v>
      </c>
      <c r="E422" s="48">
        <v>1.48</v>
      </c>
      <c r="F422" s="48">
        <v>0.8</v>
      </c>
      <c r="G422" s="48">
        <v>0.73</v>
      </c>
    </row>
    <row r="423" spans="1:7" x14ac:dyDescent="0.35">
      <c r="A423" s="7" t="s">
        <v>164</v>
      </c>
      <c r="B423" s="8">
        <v>110477</v>
      </c>
      <c r="C423" s="8">
        <v>49675</v>
      </c>
      <c r="D423" s="8">
        <v>61516</v>
      </c>
      <c r="E423" s="8">
        <v>119075</v>
      </c>
      <c r="F423" s="8">
        <v>54748</v>
      </c>
      <c r="G423" s="8">
        <v>60223</v>
      </c>
    </row>
    <row r="424" spans="1:7" x14ac:dyDescent="0.35">
      <c r="A424" s="7" t="s">
        <v>165</v>
      </c>
      <c r="B424" s="44">
        <v>0</v>
      </c>
      <c r="C424" s="44">
        <v>0</v>
      </c>
      <c r="D424" s="44">
        <v>0</v>
      </c>
      <c r="E424" s="44">
        <v>0</v>
      </c>
      <c r="F424" s="44">
        <v>0</v>
      </c>
      <c r="G424" s="44">
        <v>0</v>
      </c>
    </row>
    <row r="425" spans="1:7" x14ac:dyDescent="0.35">
      <c r="A425" s="7" t="s">
        <v>166</v>
      </c>
      <c r="B425" s="44">
        <v>8</v>
      </c>
      <c r="C425" s="44">
        <v>14</v>
      </c>
      <c r="D425" s="44">
        <v>28</v>
      </c>
      <c r="E425" s="44">
        <v>8</v>
      </c>
      <c r="F425" s="44">
        <v>14</v>
      </c>
      <c r="G425" s="44">
        <v>28</v>
      </c>
    </row>
    <row r="426" spans="1:7" x14ac:dyDescent="0.35">
      <c r="A426" s="7" t="s">
        <v>167</v>
      </c>
      <c r="B426" s="44">
        <v>14</v>
      </c>
      <c r="C426" s="44">
        <v>28</v>
      </c>
      <c r="D426" s="44">
        <v>49</v>
      </c>
      <c r="E426" s="44">
        <v>13</v>
      </c>
      <c r="F426" s="44">
        <v>28</v>
      </c>
      <c r="G426" s="44">
        <v>48</v>
      </c>
    </row>
    <row r="427" spans="1:7" x14ac:dyDescent="0.35">
      <c r="A427" s="7" t="s">
        <v>168</v>
      </c>
      <c r="B427" s="8">
        <v>815845</v>
      </c>
      <c r="C427" s="8">
        <v>682014</v>
      </c>
      <c r="D427" s="8">
        <v>844986</v>
      </c>
      <c r="E427" s="8">
        <v>831040</v>
      </c>
      <c r="F427" s="8">
        <v>680963</v>
      </c>
      <c r="G427" s="8">
        <v>818085</v>
      </c>
    </row>
    <row r="428" spans="1:7" x14ac:dyDescent="0.35">
      <c r="A428" s="7" t="s">
        <v>169</v>
      </c>
      <c r="B428" s="8">
        <v>123002</v>
      </c>
      <c r="C428" s="8">
        <v>139039</v>
      </c>
      <c r="D428" s="8">
        <v>93953</v>
      </c>
      <c r="E428" s="8">
        <v>138915</v>
      </c>
      <c r="F428" s="8">
        <v>141511</v>
      </c>
      <c r="G428" s="8">
        <v>80536</v>
      </c>
    </row>
    <row r="429" spans="1:7" x14ac:dyDescent="0.35">
      <c r="A429" s="7" t="s">
        <v>170</v>
      </c>
      <c r="B429" s="8">
        <v>262229</v>
      </c>
      <c r="C429" s="8">
        <v>116124</v>
      </c>
      <c r="D429" s="8">
        <v>63222</v>
      </c>
      <c r="E429" s="8">
        <v>294954</v>
      </c>
      <c r="F429" s="8">
        <v>108744</v>
      </c>
      <c r="G429" s="8">
        <v>73174</v>
      </c>
    </row>
    <row r="430" spans="1:7" x14ac:dyDescent="0.35">
      <c r="A430" s="7" t="s">
        <v>171</v>
      </c>
      <c r="B430" s="8">
        <v>422097</v>
      </c>
      <c r="C430" s="8">
        <v>119664</v>
      </c>
      <c r="D430" s="8">
        <v>103431</v>
      </c>
      <c r="E430" s="8">
        <v>446859</v>
      </c>
      <c r="F430" s="8">
        <v>121600</v>
      </c>
      <c r="G430" s="8">
        <v>103316</v>
      </c>
    </row>
    <row r="431" spans="1:7" x14ac:dyDescent="0.35">
      <c r="A431" s="7" t="s">
        <v>172</v>
      </c>
      <c r="B431" s="8">
        <v>807328</v>
      </c>
      <c r="C431" s="8">
        <v>374827</v>
      </c>
      <c r="D431" s="8">
        <v>260606</v>
      </c>
      <c r="E431" s="8">
        <v>880728</v>
      </c>
      <c r="F431" s="8">
        <v>371855</v>
      </c>
      <c r="G431" s="8">
        <v>257025</v>
      </c>
    </row>
    <row r="432" spans="1:7" x14ac:dyDescent="0.35">
      <c r="A432" s="2"/>
      <c r="B432" s="3"/>
      <c r="C432" s="3"/>
      <c r="D432" s="3"/>
      <c r="E432" s="3"/>
      <c r="F432" s="3"/>
      <c r="G432" s="3"/>
    </row>
    <row r="434" spans="1:8" ht="15" customHeight="1" x14ac:dyDescent="0.35">
      <c r="A434" s="107" t="s">
        <v>173</v>
      </c>
      <c r="B434" s="107"/>
      <c r="C434" s="107"/>
      <c r="D434" s="107"/>
      <c r="E434" s="11"/>
      <c r="F434" s="11"/>
      <c r="G434" s="11"/>
      <c r="H434" s="11"/>
    </row>
    <row r="435" spans="1:8" x14ac:dyDescent="0.35">
      <c r="A435" s="105">
        <v>26</v>
      </c>
      <c r="B435" s="105"/>
      <c r="C435" s="12">
        <v>2027</v>
      </c>
      <c r="D435" s="12">
        <v>2028</v>
      </c>
    </row>
    <row r="436" spans="1:8" x14ac:dyDescent="0.35">
      <c r="A436" s="105"/>
      <c r="B436" s="105"/>
      <c r="C436" s="28"/>
      <c r="D436" s="28"/>
    </row>
    <row r="437" spans="1:8" x14ac:dyDescent="0.35">
      <c r="A437" s="108" t="s">
        <v>174</v>
      </c>
      <c r="B437" s="7" t="s">
        <v>89</v>
      </c>
      <c r="C437" s="58">
        <v>0.96199999999999997</v>
      </c>
      <c r="D437" s="58">
        <v>0.98299999999999998</v>
      </c>
    </row>
    <row r="438" spans="1:8" x14ac:dyDescent="0.35">
      <c r="A438" s="108"/>
      <c r="B438" s="7" t="s">
        <v>90</v>
      </c>
      <c r="C438" s="48">
        <v>1</v>
      </c>
      <c r="D438" s="48">
        <v>1</v>
      </c>
    </row>
    <row r="439" spans="1:8" x14ac:dyDescent="0.35">
      <c r="A439" s="108"/>
      <c r="B439" s="7" t="s">
        <v>91</v>
      </c>
      <c r="C439" s="48">
        <v>1</v>
      </c>
      <c r="D439" s="48">
        <v>1</v>
      </c>
    </row>
    <row r="440" spans="1:8" x14ac:dyDescent="0.35">
      <c r="A440" s="108" t="s">
        <v>175</v>
      </c>
      <c r="B440" s="7" t="s">
        <v>89</v>
      </c>
      <c r="C440" s="44">
        <v>14</v>
      </c>
      <c r="D440" s="44">
        <v>13</v>
      </c>
    </row>
    <row r="441" spans="1:8" x14ac:dyDescent="0.35">
      <c r="A441" s="108"/>
      <c r="B441" s="7" t="s">
        <v>90</v>
      </c>
      <c r="C441" s="44">
        <v>28</v>
      </c>
      <c r="D441" s="44">
        <v>28</v>
      </c>
    </row>
    <row r="442" spans="1:8" x14ac:dyDescent="0.35">
      <c r="A442" s="108"/>
      <c r="B442" s="7" t="s">
        <v>91</v>
      </c>
      <c r="C442" s="44">
        <v>49</v>
      </c>
      <c r="D442" s="44">
        <v>48</v>
      </c>
    </row>
    <row r="443" spans="1:8" x14ac:dyDescent="0.35">
      <c r="A443" s="2"/>
      <c r="B443" s="2"/>
      <c r="C443" s="4"/>
      <c r="D443" s="4"/>
    </row>
    <row r="445" spans="1:8" ht="15" customHeight="1" x14ac:dyDescent="0.35">
      <c r="A445" s="107" t="s">
        <v>176</v>
      </c>
      <c r="B445" s="107"/>
      <c r="C445" s="107"/>
      <c r="D445" s="107"/>
      <c r="E445" s="11"/>
      <c r="F445" s="11"/>
      <c r="G445" s="11"/>
      <c r="H445" s="11"/>
    </row>
    <row r="446" spans="1:8" ht="26" x14ac:dyDescent="0.35">
      <c r="A446" s="49">
        <v>27</v>
      </c>
      <c r="B446" s="12" t="s">
        <v>102</v>
      </c>
      <c r="C446" s="12" t="s">
        <v>103</v>
      </c>
      <c r="D446" s="12" t="s">
        <v>104</v>
      </c>
    </row>
    <row r="447" spans="1:8" x14ac:dyDescent="0.35">
      <c r="A447" s="7" t="s">
        <v>157</v>
      </c>
      <c r="B447" s="8">
        <v>3304000</v>
      </c>
      <c r="C447" s="8">
        <v>1227200</v>
      </c>
      <c r="D447" s="8">
        <v>861400</v>
      </c>
    </row>
    <row r="448" spans="1:8" x14ac:dyDescent="0.35">
      <c r="A448" s="7" t="s">
        <v>158</v>
      </c>
      <c r="B448" s="8">
        <v>4573800</v>
      </c>
      <c r="C448" s="8">
        <v>2488720</v>
      </c>
      <c r="D448" s="8">
        <v>1627857</v>
      </c>
    </row>
    <row r="449" spans="1:8" x14ac:dyDescent="0.35">
      <c r="A449" s="7" t="s">
        <v>159</v>
      </c>
      <c r="B449" s="8">
        <v>3304000</v>
      </c>
      <c r="C449" s="8">
        <v>1227200</v>
      </c>
      <c r="D449" s="8">
        <v>861400</v>
      </c>
    </row>
    <row r="450" spans="1:8" x14ac:dyDescent="0.35">
      <c r="A450" s="7" t="s">
        <v>160</v>
      </c>
      <c r="B450" s="48">
        <v>10</v>
      </c>
      <c r="C450" s="48">
        <v>10</v>
      </c>
      <c r="D450" s="48">
        <v>10</v>
      </c>
    </row>
    <row r="451" spans="1:8" x14ac:dyDescent="0.35">
      <c r="A451" s="7" t="s">
        <v>161</v>
      </c>
      <c r="B451" s="8">
        <v>3249701</v>
      </c>
      <c r="C451" s="8">
        <v>1224126</v>
      </c>
      <c r="D451" s="8">
        <v>855248</v>
      </c>
    </row>
    <row r="452" spans="1:8" x14ac:dyDescent="0.35">
      <c r="A452" s="7" t="s">
        <v>162</v>
      </c>
      <c r="B452" s="8">
        <v>303026</v>
      </c>
      <c r="C452" s="8">
        <v>56520</v>
      </c>
      <c r="D452" s="8">
        <v>35708</v>
      </c>
    </row>
    <row r="453" spans="1:8" x14ac:dyDescent="0.35">
      <c r="A453" s="7" t="s">
        <v>163</v>
      </c>
      <c r="B453" s="48">
        <v>0.93</v>
      </c>
      <c r="C453" s="48">
        <v>0.46</v>
      </c>
      <c r="D453" s="48">
        <v>0.42</v>
      </c>
    </row>
    <row r="454" spans="1:8" x14ac:dyDescent="0.35">
      <c r="A454" s="7" t="s">
        <v>165</v>
      </c>
      <c r="B454" s="44">
        <v>0</v>
      </c>
      <c r="C454" s="44">
        <v>0</v>
      </c>
      <c r="D454" s="44">
        <v>0</v>
      </c>
    </row>
    <row r="455" spans="1:8" x14ac:dyDescent="0.35">
      <c r="A455" s="7" t="s">
        <v>166</v>
      </c>
      <c r="B455" s="44">
        <v>8</v>
      </c>
      <c r="C455" s="44">
        <v>14</v>
      </c>
      <c r="D455" s="44">
        <v>28</v>
      </c>
    </row>
    <row r="456" spans="1:8" x14ac:dyDescent="0.35">
      <c r="A456" s="7" t="s">
        <v>177</v>
      </c>
      <c r="B456" s="44">
        <v>6</v>
      </c>
      <c r="C456" s="44">
        <v>14</v>
      </c>
      <c r="D456" s="44">
        <v>18</v>
      </c>
    </row>
    <row r="457" spans="1:8" x14ac:dyDescent="0.35">
      <c r="A457" s="7" t="s">
        <v>167</v>
      </c>
      <c r="B457" s="44">
        <v>14</v>
      </c>
      <c r="C457" s="44">
        <v>28</v>
      </c>
      <c r="D457" s="44">
        <v>46</v>
      </c>
    </row>
    <row r="458" spans="1:8" x14ac:dyDescent="0.35">
      <c r="A458" s="7" t="s">
        <v>178</v>
      </c>
      <c r="B458" s="8">
        <v>454958</v>
      </c>
      <c r="C458" s="8">
        <v>342755</v>
      </c>
      <c r="D458" s="8">
        <v>393414</v>
      </c>
    </row>
    <row r="459" spans="1:8" x14ac:dyDescent="0.35">
      <c r="A459" s="7" t="s">
        <v>169</v>
      </c>
      <c r="B459" s="8">
        <v>38896</v>
      </c>
      <c r="C459" s="8">
        <v>33579</v>
      </c>
      <c r="D459" s="8">
        <v>18998</v>
      </c>
    </row>
    <row r="460" spans="1:8" x14ac:dyDescent="0.35">
      <c r="A460" s="7" t="s">
        <v>170</v>
      </c>
      <c r="B460" s="8">
        <v>119587</v>
      </c>
      <c r="C460" s="8">
        <v>44003</v>
      </c>
      <c r="D460" s="8">
        <v>28026</v>
      </c>
    </row>
    <row r="461" spans="1:8" x14ac:dyDescent="0.35">
      <c r="A461" s="2"/>
      <c r="B461" s="3"/>
      <c r="C461" s="3"/>
      <c r="D461" s="3"/>
    </row>
    <row r="463" spans="1:8" ht="15" customHeight="1" x14ac:dyDescent="0.35">
      <c r="A463" s="107" t="s">
        <v>179</v>
      </c>
      <c r="B463" s="107"/>
      <c r="C463" s="107"/>
      <c r="D463" s="107"/>
      <c r="E463" s="11"/>
      <c r="F463" s="11"/>
      <c r="G463" s="11"/>
      <c r="H463" s="11"/>
    </row>
    <row r="464" spans="1:8" ht="26" x14ac:dyDescent="0.35">
      <c r="A464" s="49">
        <v>28</v>
      </c>
      <c r="B464" s="12" t="s">
        <v>102</v>
      </c>
      <c r="C464" s="12" t="s">
        <v>103</v>
      </c>
      <c r="D464" s="12" t="s">
        <v>104</v>
      </c>
    </row>
    <row r="465" spans="1:4" x14ac:dyDescent="0.35">
      <c r="A465" s="7" t="s">
        <v>157</v>
      </c>
      <c r="B465" s="8">
        <v>3304000</v>
      </c>
      <c r="C465" s="8">
        <v>1227200</v>
      </c>
      <c r="D465" s="8">
        <v>861400</v>
      </c>
    </row>
    <row r="466" spans="1:4" x14ac:dyDescent="0.35">
      <c r="A466" s="7" t="s">
        <v>158</v>
      </c>
      <c r="B466" s="8">
        <v>2677500</v>
      </c>
      <c r="C466" s="8">
        <v>1627815</v>
      </c>
      <c r="D466" s="8">
        <v>1176221</v>
      </c>
    </row>
    <row r="467" spans="1:4" x14ac:dyDescent="0.35">
      <c r="A467" s="7" t="s">
        <v>159</v>
      </c>
      <c r="B467" s="8">
        <v>3190809</v>
      </c>
      <c r="C467" s="8">
        <v>1227200</v>
      </c>
      <c r="D467" s="8">
        <v>861400</v>
      </c>
    </row>
    <row r="468" spans="1:4" x14ac:dyDescent="0.35">
      <c r="A468" s="7" t="s">
        <v>160</v>
      </c>
      <c r="B468" s="58">
        <v>0.96599999999999997</v>
      </c>
      <c r="C468" s="58">
        <v>1</v>
      </c>
      <c r="D468" s="58">
        <v>1</v>
      </c>
    </row>
    <row r="469" spans="1:4" x14ac:dyDescent="0.35">
      <c r="A469" s="7" t="s">
        <v>161</v>
      </c>
      <c r="B469" s="8">
        <v>3134013</v>
      </c>
      <c r="C469" s="8">
        <v>1207884</v>
      </c>
      <c r="D469" s="8">
        <v>866676</v>
      </c>
    </row>
    <row r="470" spans="1:4" x14ac:dyDescent="0.35">
      <c r="A470" s="7" t="s">
        <v>162</v>
      </c>
      <c r="B470" s="8">
        <v>638760</v>
      </c>
      <c r="C470" s="8">
        <v>139006</v>
      </c>
      <c r="D470" s="8">
        <v>89382</v>
      </c>
    </row>
    <row r="471" spans="1:4" x14ac:dyDescent="0.35">
      <c r="A471" s="7" t="s">
        <v>163</v>
      </c>
      <c r="B471" s="58">
        <v>0.20399999999999999</v>
      </c>
      <c r="C471" s="58">
        <v>0.115</v>
      </c>
      <c r="D471" s="58">
        <v>0.10299999999999999</v>
      </c>
    </row>
    <row r="472" spans="1:4" x14ac:dyDescent="0.35">
      <c r="A472" s="7" t="s">
        <v>165</v>
      </c>
      <c r="B472" s="44">
        <v>0</v>
      </c>
      <c r="C472" s="44">
        <v>0</v>
      </c>
      <c r="D472" s="44">
        <v>0</v>
      </c>
    </row>
    <row r="473" spans="1:4" x14ac:dyDescent="0.35">
      <c r="A473" s="7" t="s">
        <v>166</v>
      </c>
      <c r="B473" s="44">
        <v>7</v>
      </c>
      <c r="C473" s="44">
        <v>16</v>
      </c>
      <c r="D473" s="44">
        <v>32</v>
      </c>
    </row>
    <row r="474" spans="1:4" x14ac:dyDescent="0.35">
      <c r="A474" s="7" t="s">
        <v>177</v>
      </c>
      <c r="B474" s="44">
        <v>5</v>
      </c>
      <c r="C474" s="44">
        <v>12</v>
      </c>
      <c r="D474" s="44">
        <v>17</v>
      </c>
    </row>
    <row r="475" spans="1:4" x14ac:dyDescent="0.35">
      <c r="A475" s="7" t="s">
        <v>167</v>
      </c>
      <c r="B475" s="44">
        <v>12</v>
      </c>
      <c r="C475" s="44">
        <v>28</v>
      </c>
      <c r="D475" s="44">
        <v>49</v>
      </c>
    </row>
    <row r="476" spans="1:4" x14ac:dyDescent="0.35">
      <c r="A476" s="7" t="s">
        <v>178</v>
      </c>
      <c r="B476" s="8">
        <v>376082</v>
      </c>
      <c r="C476" s="8">
        <v>338208</v>
      </c>
      <c r="D476" s="8">
        <v>424671</v>
      </c>
    </row>
    <row r="477" spans="1:4" x14ac:dyDescent="0.35">
      <c r="A477" s="7" t="s">
        <v>169</v>
      </c>
      <c r="B477" s="8">
        <v>33340</v>
      </c>
      <c r="C477" s="8">
        <v>33579</v>
      </c>
      <c r="D477" s="8">
        <v>20237</v>
      </c>
    </row>
    <row r="478" spans="1:4" x14ac:dyDescent="0.35">
      <c r="A478" s="7" t="s">
        <v>170</v>
      </c>
      <c r="B478" s="8">
        <v>175367</v>
      </c>
      <c r="C478" s="8">
        <v>64741</v>
      </c>
      <c r="D478" s="8">
        <v>45148</v>
      </c>
    </row>
    <row r="479" spans="1:4" x14ac:dyDescent="0.35">
      <c r="A479" s="2"/>
      <c r="B479" s="3"/>
      <c r="C479" s="3"/>
      <c r="D479" s="3"/>
    </row>
    <row r="481" spans="1:8" ht="15" customHeight="1" x14ac:dyDescent="0.35">
      <c r="A481" s="107" t="s">
        <v>388</v>
      </c>
      <c r="B481" s="107"/>
      <c r="C481" s="107"/>
      <c r="D481" s="107"/>
      <c r="E481" s="11"/>
      <c r="F481" s="11"/>
      <c r="G481" s="11"/>
      <c r="H481" s="11"/>
    </row>
    <row r="482" spans="1:8" ht="26" x14ac:dyDescent="0.35">
      <c r="A482" s="49">
        <v>29</v>
      </c>
      <c r="B482" s="12" t="s">
        <v>102</v>
      </c>
      <c r="C482" s="12" t="s">
        <v>103</v>
      </c>
      <c r="D482" s="12" t="s">
        <v>104</v>
      </c>
    </row>
    <row r="483" spans="1:8" x14ac:dyDescent="0.35">
      <c r="A483" s="7" t="s">
        <v>180</v>
      </c>
      <c r="B483" s="48">
        <v>0.79</v>
      </c>
      <c r="C483" s="48">
        <v>0.79</v>
      </c>
      <c r="D483" s="48">
        <v>0.79</v>
      </c>
    </row>
    <row r="484" spans="1:8" x14ac:dyDescent="0.35">
      <c r="A484" s="7" t="s">
        <v>181</v>
      </c>
      <c r="B484" s="48">
        <v>0.57999999999999996</v>
      </c>
      <c r="C484" s="48">
        <v>0.57999999999999996</v>
      </c>
      <c r="D484" s="48">
        <v>0.57999999999999996</v>
      </c>
    </row>
    <row r="485" spans="1:8" x14ac:dyDescent="0.35">
      <c r="A485" s="7" t="s">
        <v>182</v>
      </c>
      <c r="B485" s="48">
        <v>0.35</v>
      </c>
      <c r="C485" s="48">
        <v>0.35</v>
      </c>
      <c r="D485" s="48">
        <v>0.35</v>
      </c>
    </row>
    <row r="486" spans="1:8" x14ac:dyDescent="0.35">
      <c r="A486" s="7" t="s">
        <v>183</v>
      </c>
      <c r="B486" s="48">
        <v>0.2</v>
      </c>
      <c r="C486" s="48">
        <v>0.2</v>
      </c>
      <c r="D486" s="48">
        <v>0.2</v>
      </c>
    </row>
    <row r="487" spans="1:8" x14ac:dyDescent="0.35">
      <c r="A487" s="7" t="s">
        <v>184</v>
      </c>
      <c r="B487" s="48">
        <v>0.08</v>
      </c>
      <c r="C487" s="48">
        <v>0.08</v>
      </c>
      <c r="D487" s="48">
        <v>0.08</v>
      </c>
    </row>
    <row r="488" spans="1:8" x14ac:dyDescent="0.35">
      <c r="A488" s="7" t="s">
        <v>185</v>
      </c>
      <c r="B488" s="48">
        <v>0.04</v>
      </c>
      <c r="C488" s="48">
        <v>0.04</v>
      </c>
      <c r="D488" s="48">
        <v>0.04</v>
      </c>
    </row>
    <row r="489" spans="1:8" x14ac:dyDescent="0.35">
      <c r="A489" s="2"/>
      <c r="B489" s="5"/>
      <c r="C489" s="5"/>
      <c r="D489" s="5"/>
    </row>
    <row r="491" spans="1:8" ht="15" customHeight="1" x14ac:dyDescent="0.35">
      <c r="A491" s="107" t="s">
        <v>389</v>
      </c>
      <c r="B491" s="107"/>
      <c r="C491" s="107"/>
      <c r="D491" s="107"/>
      <c r="E491" s="11"/>
      <c r="F491" s="11"/>
      <c r="G491" s="11"/>
      <c r="H491" s="11"/>
    </row>
    <row r="492" spans="1:8" ht="28.5" x14ac:dyDescent="0.35">
      <c r="A492" s="74">
        <v>30</v>
      </c>
      <c r="B492" s="12" t="s">
        <v>102</v>
      </c>
      <c r="C492" s="12" t="s">
        <v>103</v>
      </c>
      <c r="D492" s="12" t="s">
        <v>104</v>
      </c>
    </row>
    <row r="493" spans="1:8" x14ac:dyDescent="0.35">
      <c r="A493" s="7" t="s">
        <v>186</v>
      </c>
      <c r="B493" s="48">
        <v>0</v>
      </c>
      <c r="C493" s="48">
        <v>0</v>
      </c>
      <c r="D493" s="48">
        <v>0</v>
      </c>
    </row>
    <row r="494" spans="1:8" x14ac:dyDescent="0.35">
      <c r="A494" s="7" t="s">
        <v>187</v>
      </c>
      <c r="B494" s="48">
        <v>0.4</v>
      </c>
      <c r="C494" s="48">
        <v>0.7</v>
      </c>
      <c r="D494" s="48">
        <v>0.5</v>
      </c>
    </row>
    <row r="495" spans="1:8" x14ac:dyDescent="0.35">
      <c r="A495" s="7" t="s">
        <v>188</v>
      </c>
      <c r="B495" s="48">
        <v>0.6</v>
      </c>
      <c r="C495" s="48">
        <v>1.7</v>
      </c>
      <c r="D495" s="48">
        <v>0.8</v>
      </c>
    </row>
    <row r="496" spans="1:8" x14ac:dyDescent="0.35">
      <c r="A496" s="7" t="s">
        <v>189</v>
      </c>
      <c r="B496" s="48">
        <v>0.8</v>
      </c>
      <c r="C496" s="48">
        <v>2.6</v>
      </c>
      <c r="D496" s="48">
        <v>1</v>
      </c>
    </row>
    <row r="497" spans="1:8" x14ac:dyDescent="0.35">
      <c r="A497" s="7" t="s">
        <v>190</v>
      </c>
      <c r="B497" s="48">
        <v>0.9</v>
      </c>
      <c r="C497" s="48">
        <v>2.6</v>
      </c>
      <c r="D497" s="48">
        <v>1.2</v>
      </c>
    </row>
    <row r="498" spans="1:8" x14ac:dyDescent="0.35">
      <c r="A498" s="7" t="s">
        <v>191</v>
      </c>
      <c r="B498" s="48">
        <v>1.4</v>
      </c>
      <c r="C498" s="48">
        <v>2.6</v>
      </c>
      <c r="D498" s="48">
        <v>1.4</v>
      </c>
    </row>
    <row r="499" spans="1:8" x14ac:dyDescent="0.35">
      <c r="A499" s="7" t="s">
        <v>192</v>
      </c>
      <c r="B499" s="48">
        <v>2.1</v>
      </c>
      <c r="C499" s="48">
        <v>2.6</v>
      </c>
      <c r="D499" s="48">
        <v>1.4</v>
      </c>
    </row>
    <row r="500" spans="1:8" x14ac:dyDescent="0.35">
      <c r="A500" s="7" t="s">
        <v>193</v>
      </c>
      <c r="B500" s="48">
        <v>2.4</v>
      </c>
      <c r="C500" s="48">
        <v>2.6</v>
      </c>
      <c r="D500" s="48">
        <v>1.4</v>
      </c>
    </row>
    <row r="501" spans="1:8" x14ac:dyDescent="0.35">
      <c r="A501" s="2"/>
      <c r="B501" s="5"/>
      <c r="C501" s="5"/>
      <c r="D501" s="5"/>
    </row>
    <row r="503" spans="1:8" ht="15" customHeight="1" x14ac:dyDescent="0.35">
      <c r="A503" s="107" t="s">
        <v>194</v>
      </c>
      <c r="B503" s="107"/>
      <c r="C503" s="107"/>
      <c r="D503" s="107"/>
      <c r="E503" s="107"/>
      <c r="F503" s="11"/>
      <c r="G503" s="11"/>
      <c r="H503" s="11"/>
    </row>
    <row r="504" spans="1:8" ht="26" x14ac:dyDescent="0.35">
      <c r="A504" s="49">
        <v>31</v>
      </c>
      <c r="B504" s="12" t="s">
        <v>138</v>
      </c>
      <c r="C504" s="12" t="s">
        <v>195</v>
      </c>
      <c r="D504" s="12" t="s">
        <v>143</v>
      </c>
      <c r="E504" s="12" t="s">
        <v>196</v>
      </c>
    </row>
    <row r="505" spans="1:8" x14ac:dyDescent="0.35">
      <c r="A505" s="7" t="s">
        <v>390</v>
      </c>
      <c r="B505" s="44">
        <v>1</v>
      </c>
      <c r="C505" s="44">
        <v>2</v>
      </c>
      <c r="D505" s="44">
        <v>4</v>
      </c>
      <c r="E505" s="44">
        <v>5</v>
      </c>
    </row>
    <row r="506" spans="1:8" x14ac:dyDescent="0.35">
      <c r="A506" s="7" t="s">
        <v>92</v>
      </c>
      <c r="B506" s="44">
        <v>2</v>
      </c>
      <c r="C506" s="44">
        <v>2</v>
      </c>
      <c r="D506" s="44">
        <v>4</v>
      </c>
      <c r="E506" s="44">
        <v>5</v>
      </c>
    </row>
    <row r="507" spans="1:8" x14ac:dyDescent="0.35">
      <c r="A507" s="7" t="s">
        <v>93</v>
      </c>
      <c r="B507" s="44">
        <v>2</v>
      </c>
      <c r="C507" s="44">
        <v>3</v>
      </c>
      <c r="D507" s="44">
        <v>3</v>
      </c>
      <c r="E507" s="44">
        <v>5</v>
      </c>
    </row>
    <row r="508" spans="1:8" x14ac:dyDescent="0.35">
      <c r="A508" s="7" t="s">
        <v>94</v>
      </c>
      <c r="B508" s="44">
        <v>2</v>
      </c>
      <c r="C508" s="44">
        <v>2</v>
      </c>
      <c r="D508" s="44">
        <v>4</v>
      </c>
      <c r="E508" s="44">
        <v>5</v>
      </c>
    </row>
    <row r="509" spans="1:8" x14ac:dyDescent="0.35">
      <c r="A509" s="7" t="s">
        <v>95</v>
      </c>
      <c r="B509" s="44">
        <v>3</v>
      </c>
      <c r="C509" s="44">
        <v>3</v>
      </c>
      <c r="D509" s="44">
        <v>4</v>
      </c>
      <c r="E509" s="44">
        <v>5</v>
      </c>
    </row>
    <row r="510" spans="1:8" x14ac:dyDescent="0.35">
      <c r="A510" s="7" t="s">
        <v>96</v>
      </c>
      <c r="B510" s="44">
        <v>3</v>
      </c>
      <c r="C510" s="44">
        <v>3</v>
      </c>
      <c r="D510" s="44">
        <v>4</v>
      </c>
      <c r="E510" s="44">
        <v>5</v>
      </c>
    </row>
    <row r="511" spans="1:8" x14ac:dyDescent="0.35">
      <c r="A511" s="7" t="s">
        <v>97</v>
      </c>
      <c r="B511" s="44">
        <v>4</v>
      </c>
      <c r="C511" s="44">
        <v>4</v>
      </c>
      <c r="D511" s="44">
        <v>2</v>
      </c>
      <c r="E511" s="44">
        <v>4</v>
      </c>
    </row>
    <row r="512" spans="1:8" x14ac:dyDescent="0.35">
      <c r="A512" s="2"/>
      <c r="B512" s="4"/>
      <c r="C512" s="4"/>
      <c r="D512" s="4"/>
      <c r="E512" s="4"/>
    </row>
    <row r="514" spans="1:32" ht="15" customHeight="1" x14ac:dyDescent="0.35">
      <c r="A514" s="107" t="s">
        <v>197</v>
      </c>
      <c r="B514" s="107"/>
      <c r="C514" s="11"/>
      <c r="D514" s="11"/>
      <c r="E514" s="11"/>
      <c r="F514" s="11"/>
      <c r="G514" s="11"/>
      <c r="H514" s="11"/>
    </row>
    <row r="515" spans="1:32" ht="15" customHeight="1" x14ac:dyDescent="0.35">
      <c r="A515" s="107" t="s">
        <v>35</v>
      </c>
      <c r="B515" s="107"/>
      <c r="C515" s="11"/>
      <c r="D515" s="11"/>
      <c r="E515" s="11"/>
      <c r="F515" s="11"/>
      <c r="G515" s="11"/>
      <c r="H515" s="11"/>
    </row>
    <row r="516" spans="1:32" ht="26" x14ac:dyDescent="0.35">
      <c r="A516" s="49">
        <v>32</v>
      </c>
      <c r="B516" s="12" t="s">
        <v>35</v>
      </c>
    </row>
    <row r="517" spans="1:32" x14ac:dyDescent="0.35">
      <c r="A517" s="7" t="s">
        <v>198</v>
      </c>
      <c r="B517" s="44">
        <v>15</v>
      </c>
    </row>
    <row r="518" spans="1:32" x14ac:dyDescent="0.35">
      <c r="A518" s="7" t="s">
        <v>199</v>
      </c>
      <c r="B518" s="44">
        <v>30</v>
      </c>
    </row>
    <row r="519" spans="1:32" x14ac:dyDescent="0.35">
      <c r="A519" s="7" t="s">
        <v>200</v>
      </c>
      <c r="B519" s="44">
        <v>50</v>
      </c>
    </row>
    <row r="520" spans="1:32" x14ac:dyDescent="0.35">
      <c r="A520" s="7" t="s">
        <v>201</v>
      </c>
      <c r="B520" s="44">
        <v>100</v>
      </c>
    </row>
    <row r="521" spans="1:32" x14ac:dyDescent="0.35">
      <c r="A521" s="7" t="s">
        <v>202</v>
      </c>
      <c r="B521" s="44">
        <v>150</v>
      </c>
    </row>
    <row r="524" spans="1:32" ht="15" customHeight="1" x14ac:dyDescent="0.35">
      <c r="A524" s="107" t="s">
        <v>203</v>
      </c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</row>
    <row r="525" spans="1:32" ht="15" customHeight="1" x14ac:dyDescent="0.35">
      <c r="A525" s="105">
        <v>33</v>
      </c>
      <c r="B525" s="105"/>
      <c r="C525" s="54">
        <v>2023</v>
      </c>
      <c r="D525" s="54">
        <v>2023</v>
      </c>
      <c r="E525" s="54">
        <v>2023</v>
      </c>
      <c r="F525" s="54">
        <v>2023</v>
      </c>
      <c r="G525" s="54">
        <v>2023</v>
      </c>
      <c r="H525" s="54">
        <v>2024</v>
      </c>
      <c r="I525" s="54">
        <v>2024</v>
      </c>
      <c r="J525" s="54">
        <v>2024</v>
      </c>
      <c r="K525" s="54">
        <v>2024</v>
      </c>
      <c r="L525" s="54">
        <v>2024</v>
      </c>
      <c r="M525" s="54">
        <v>2025</v>
      </c>
      <c r="N525" s="54">
        <v>2025</v>
      </c>
      <c r="O525" s="54">
        <v>2025</v>
      </c>
      <c r="P525" s="54">
        <v>2025</v>
      </c>
      <c r="Q525" s="54">
        <v>2025</v>
      </c>
      <c r="R525" s="54">
        <v>2026</v>
      </c>
      <c r="S525" s="54">
        <v>2026</v>
      </c>
      <c r="T525" s="54">
        <v>2026</v>
      </c>
      <c r="U525" s="54">
        <v>2026</v>
      </c>
      <c r="V525" s="54">
        <v>2026</v>
      </c>
      <c r="W525" s="54">
        <v>2027</v>
      </c>
      <c r="X525" s="54">
        <v>2027</v>
      </c>
      <c r="Y525" s="54">
        <v>2027</v>
      </c>
      <c r="Z525" s="54">
        <v>2027</v>
      </c>
      <c r="AA525" s="54">
        <v>2027</v>
      </c>
      <c r="AB525" s="54">
        <v>2028</v>
      </c>
      <c r="AC525" s="54">
        <v>2028</v>
      </c>
      <c r="AD525" s="54">
        <v>2028</v>
      </c>
      <c r="AE525" s="54">
        <v>2028</v>
      </c>
      <c r="AF525" s="54">
        <v>2028</v>
      </c>
    </row>
    <row r="526" spans="1:32" x14ac:dyDescent="0.35">
      <c r="A526" s="105"/>
      <c r="B526" s="105"/>
      <c r="C526" s="12" t="s">
        <v>34</v>
      </c>
      <c r="D526" s="12" t="s">
        <v>13</v>
      </c>
      <c r="E526" s="12" t="s">
        <v>14</v>
      </c>
      <c r="F526" s="12" t="s">
        <v>15</v>
      </c>
      <c r="G526" s="12" t="s">
        <v>35</v>
      </c>
      <c r="H526" s="12" t="s">
        <v>34</v>
      </c>
      <c r="I526" s="12" t="s">
        <v>13</v>
      </c>
      <c r="J526" s="12" t="s">
        <v>14</v>
      </c>
      <c r="K526" s="12" t="s">
        <v>15</v>
      </c>
      <c r="L526" s="12" t="s">
        <v>35</v>
      </c>
      <c r="M526" s="12" t="s">
        <v>34</v>
      </c>
      <c r="N526" s="12" t="s">
        <v>13</v>
      </c>
      <c r="O526" s="12" t="s">
        <v>14</v>
      </c>
      <c r="P526" s="12" t="s">
        <v>15</v>
      </c>
      <c r="Q526" s="12" t="s">
        <v>35</v>
      </c>
      <c r="R526" s="12" t="s">
        <v>34</v>
      </c>
      <c r="S526" s="12" t="s">
        <v>13</v>
      </c>
      <c r="T526" s="12" t="s">
        <v>14</v>
      </c>
      <c r="U526" s="12" t="s">
        <v>15</v>
      </c>
      <c r="V526" s="12" t="s">
        <v>35</v>
      </c>
      <c r="W526" s="12" t="s">
        <v>34</v>
      </c>
      <c r="X526" s="12" t="s">
        <v>13</v>
      </c>
      <c r="Y526" s="12" t="s">
        <v>14</v>
      </c>
      <c r="Z526" s="12" t="s">
        <v>15</v>
      </c>
      <c r="AA526" s="12" t="s">
        <v>35</v>
      </c>
      <c r="AB526" s="12" t="s">
        <v>34</v>
      </c>
      <c r="AC526" s="12" t="s">
        <v>13</v>
      </c>
      <c r="AD526" s="12" t="s">
        <v>14</v>
      </c>
      <c r="AE526" s="12" t="s">
        <v>15</v>
      </c>
      <c r="AF526" s="12" t="s">
        <v>35</v>
      </c>
    </row>
    <row r="527" spans="1:32" x14ac:dyDescent="0.35">
      <c r="A527" s="7" t="s">
        <v>152</v>
      </c>
      <c r="B527" s="7" t="s">
        <v>204</v>
      </c>
      <c r="C527" s="44">
        <v>2</v>
      </c>
      <c r="D527" s="44">
        <v>2</v>
      </c>
      <c r="E527" s="44">
        <v>2</v>
      </c>
      <c r="F527" s="44">
        <v>2</v>
      </c>
      <c r="G527" s="44">
        <v>2</v>
      </c>
      <c r="H527" s="44">
        <v>2</v>
      </c>
      <c r="I527" s="44">
        <v>2</v>
      </c>
      <c r="J527" s="44">
        <v>2</v>
      </c>
      <c r="K527" s="44">
        <v>3</v>
      </c>
      <c r="L527" s="44">
        <v>2</v>
      </c>
      <c r="M527" s="44">
        <v>2</v>
      </c>
      <c r="N527" s="44">
        <v>2</v>
      </c>
      <c r="O527" s="44">
        <v>2</v>
      </c>
      <c r="P527" s="44">
        <v>3</v>
      </c>
      <c r="Q527" s="44">
        <v>2</v>
      </c>
      <c r="R527" s="44">
        <v>2</v>
      </c>
      <c r="S527" s="44">
        <v>2</v>
      </c>
      <c r="T527" s="44">
        <v>2</v>
      </c>
      <c r="U527" s="44">
        <v>3</v>
      </c>
      <c r="V527" s="44">
        <v>2</v>
      </c>
      <c r="W527" s="44">
        <v>2</v>
      </c>
      <c r="X527" s="44">
        <v>2</v>
      </c>
      <c r="Y527" s="44">
        <v>2</v>
      </c>
      <c r="Z527" s="44">
        <v>3</v>
      </c>
      <c r="AA527" s="44">
        <v>2</v>
      </c>
      <c r="AB527" s="44">
        <v>2</v>
      </c>
      <c r="AC527" s="44">
        <v>2</v>
      </c>
      <c r="AD527" s="44">
        <v>2</v>
      </c>
      <c r="AE527" s="44">
        <v>3</v>
      </c>
      <c r="AF527" s="44">
        <v>2</v>
      </c>
    </row>
    <row r="528" spans="1:32" x14ac:dyDescent="0.35">
      <c r="A528" s="7" t="s">
        <v>153</v>
      </c>
      <c r="B528" s="7" t="s">
        <v>204</v>
      </c>
      <c r="C528" s="44">
        <v>1</v>
      </c>
      <c r="D528" s="44">
        <v>1</v>
      </c>
      <c r="E528" s="44">
        <v>1</v>
      </c>
      <c r="F528" s="44">
        <v>1</v>
      </c>
      <c r="G528" s="44">
        <v>1</v>
      </c>
      <c r="H528" s="44">
        <v>1</v>
      </c>
      <c r="I528" s="44">
        <v>2</v>
      </c>
      <c r="J528" s="44">
        <v>2</v>
      </c>
      <c r="K528" s="44">
        <v>1</v>
      </c>
      <c r="L528" s="44">
        <v>1</v>
      </c>
      <c r="M528" s="44">
        <v>2</v>
      </c>
      <c r="N528" s="44">
        <v>2</v>
      </c>
      <c r="O528" s="44">
        <v>2</v>
      </c>
      <c r="P528" s="44">
        <v>1</v>
      </c>
      <c r="Q528" s="44">
        <v>2</v>
      </c>
      <c r="R528" s="44">
        <v>2</v>
      </c>
      <c r="S528" s="44">
        <v>2</v>
      </c>
      <c r="T528" s="44">
        <v>2</v>
      </c>
      <c r="U528" s="44">
        <v>1</v>
      </c>
      <c r="V528" s="44">
        <v>2</v>
      </c>
      <c r="W528" s="44">
        <v>2</v>
      </c>
      <c r="X528" s="44">
        <v>2</v>
      </c>
      <c r="Y528" s="44">
        <v>2</v>
      </c>
      <c r="Z528" s="44">
        <v>1</v>
      </c>
      <c r="AA528" s="44">
        <v>2</v>
      </c>
      <c r="AB528" s="44">
        <v>2</v>
      </c>
      <c r="AC528" s="44">
        <v>2</v>
      </c>
      <c r="AD528" s="44">
        <v>2</v>
      </c>
      <c r="AE528" s="44">
        <v>1</v>
      </c>
      <c r="AF528" s="44">
        <v>2</v>
      </c>
    </row>
    <row r="529" spans="1:32" x14ac:dyDescent="0.35">
      <c r="A529" s="7" t="s">
        <v>154</v>
      </c>
      <c r="B529" s="7" t="s">
        <v>204</v>
      </c>
      <c r="C529" s="44">
        <v>0</v>
      </c>
      <c r="D529" s="44">
        <v>0</v>
      </c>
      <c r="E529" s="44">
        <v>0</v>
      </c>
      <c r="F529" s="44">
        <v>0</v>
      </c>
      <c r="G529" s="44">
        <v>0</v>
      </c>
      <c r="H529" s="44">
        <v>0</v>
      </c>
      <c r="I529" s="44">
        <v>0</v>
      </c>
      <c r="J529" s="44">
        <v>0</v>
      </c>
      <c r="K529" s="44">
        <v>0</v>
      </c>
      <c r="L529" s="44">
        <v>0</v>
      </c>
      <c r="M529" s="44">
        <v>0</v>
      </c>
      <c r="N529" s="44">
        <v>1</v>
      </c>
      <c r="O529" s="44">
        <v>0</v>
      </c>
      <c r="P529" s="44">
        <v>0</v>
      </c>
      <c r="Q529" s="44">
        <v>0</v>
      </c>
      <c r="R529" s="44">
        <v>1</v>
      </c>
      <c r="S529" s="44">
        <v>1</v>
      </c>
      <c r="T529" s="44">
        <v>0</v>
      </c>
      <c r="U529" s="44">
        <v>0</v>
      </c>
      <c r="V529" s="44">
        <v>0</v>
      </c>
      <c r="W529" s="44">
        <v>1</v>
      </c>
      <c r="X529" s="44">
        <v>1</v>
      </c>
      <c r="Y529" s="44">
        <v>1</v>
      </c>
      <c r="Z529" s="44">
        <v>0</v>
      </c>
      <c r="AA529" s="44">
        <v>0</v>
      </c>
      <c r="AB529" s="44">
        <v>1</v>
      </c>
      <c r="AC529" s="44">
        <v>1</v>
      </c>
      <c r="AD529" s="44">
        <v>1</v>
      </c>
      <c r="AE529" s="44">
        <v>0</v>
      </c>
      <c r="AF529" s="44">
        <v>0</v>
      </c>
    </row>
    <row r="530" spans="1:32" x14ac:dyDescent="0.35">
      <c r="A530" s="7" t="s">
        <v>155</v>
      </c>
      <c r="B530" s="7" t="s">
        <v>204</v>
      </c>
      <c r="C530" s="44">
        <v>0</v>
      </c>
      <c r="D530" s="44">
        <v>0</v>
      </c>
      <c r="E530" s="44">
        <v>0</v>
      </c>
      <c r="F530" s="44">
        <v>0</v>
      </c>
      <c r="G530" s="44">
        <v>0</v>
      </c>
      <c r="H530" s="44">
        <v>0</v>
      </c>
      <c r="I530" s="44">
        <v>0</v>
      </c>
      <c r="J530" s="44">
        <v>0</v>
      </c>
      <c r="K530" s="44">
        <v>0</v>
      </c>
      <c r="L530" s="44">
        <v>0</v>
      </c>
      <c r="M530" s="44">
        <v>0</v>
      </c>
      <c r="N530" s="44">
        <v>0</v>
      </c>
      <c r="O530" s="44">
        <v>0</v>
      </c>
      <c r="P530" s="44">
        <v>0</v>
      </c>
      <c r="Q530" s="44">
        <v>0</v>
      </c>
      <c r="R530" s="44">
        <v>0</v>
      </c>
      <c r="S530" s="44">
        <v>1</v>
      </c>
      <c r="T530" s="44">
        <v>0</v>
      </c>
      <c r="U530" s="44">
        <v>0</v>
      </c>
      <c r="V530" s="44">
        <v>0</v>
      </c>
      <c r="W530" s="44">
        <v>0</v>
      </c>
      <c r="X530" s="44">
        <v>1</v>
      </c>
      <c r="Y530" s="44">
        <v>0</v>
      </c>
      <c r="Z530" s="44">
        <v>0</v>
      </c>
      <c r="AA530" s="44">
        <v>0</v>
      </c>
      <c r="AB530" s="44">
        <v>0</v>
      </c>
      <c r="AC530" s="44">
        <v>1</v>
      </c>
      <c r="AD530" s="44">
        <v>0</v>
      </c>
      <c r="AE530" s="44">
        <v>0</v>
      </c>
      <c r="AF530" s="44">
        <v>0</v>
      </c>
    </row>
    <row r="531" spans="1:32" x14ac:dyDescent="0.35">
      <c r="A531" s="2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3" spans="1:32" ht="15" customHeight="1" x14ac:dyDescent="0.35">
      <c r="A533" s="107" t="s">
        <v>205</v>
      </c>
      <c r="B533" s="107"/>
      <c r="C533" s="107"/>
      <c r="D533" s="107"/>
      <c r="E533" s="107"/>
      <c r="F533" s="107"/>
      <c r="G533" s="107"/>
      <c r="H533" s="107"/>
      <c r="I533" s="107"/>
    </row>
    <row r="534" spans="1:32" ht="15" customHeight="1" x14ac:dyDescent="0.35">
      <c r="A534" s="107" t="s">
        <v>206</v>
      </c>
      <c r="B534" s="107"/>
      <c r="C534" s="107"/>
      <c r="D534" s="107"/>
      <c r="E534" s="107"/>
      <c r="F534" s="107"/>
      <c r="G534" s="107"/>
      <c r="H534" s="107"/>
      <c r="I534" s="107"/>
    </row>
    <row r="535" spans="1:32" ht="15" customHeight="1" x14ac:dyDescent="0.35">
      <c r="A535" s="105">
        <v>34</v>
      </c>
      <c r="B535" s="54">
        <v>2027</v>
      </c>
      <c r="C535" s="54">
        <v>2027</v>
      </c>
      <c r="D535" s="54">
        <v>2027</v>
      </c>
      <c r="E535" s="54">
        <v>2027</v>
      </c>
      <c r="F535" s="54">
        <v>2028</v>
      </c>
      <c r="G535" s="54">
        <v>2028</v>
      </c>
      <c r="H535" s="54">
        <v>2028</v>
      </c>
      <c r="I535" s="54">
        <v>2028</v>
      </c>
    </row>
    <row r="536" spans="1:32" x14ac:dyDescent="0.35">
      <c r="A536" s="105"/>
      <c r="B536" s="12" t="s">
        <v>207</v>
      </c>
      <c r="C536" s="12" t="s">
        <v>208</v>
      </c>
      <c r="D536" s="12" t="s">
        <v>209</v>
      </c>
      <c r="E536" s="12" t="s">
        <v>210</v>
      </c>
      <c r="F536" s="12" t="s">
        <v>207</v>
      </c>
      <c r="G536" s="12" t="s">
        <v>208</v>
      </c>
      <c r="H536" s="12" t="s">
        <v>209</v>
      </c>
      <c r="I536" s="12" t="s">
        <v>210</v>
      </c>
    </row>
    <row r="537" spans="1:32" x14ac:dyDescent="0.35">
      <c r="A537" s="7" t="s">
        <v>89</v>
      </c>
      <c r="B537" s="8">
        <v>527121</v>
      </c>
      <c r="C537" s="8">
        <v>568007</v>
      </c>
      <c r="D537" s="8">
        <v>1030954</v>
      </c>
      <c r="E537" s="8">
        <v>830692</v>
      </c>
      <c r="F537" s="8">
        <v>666954</v>
      </c>
      <c r="G537" s="8">
        <v>694733</v>
      </c>
      <c r="H537" s="8">
        <v>1169400</v>
      </c>
      <c r="I537" s="8">
        <v>941786</v>
      </c>
    </row>
    <row r="538" spans="1:32" x14ac:dyDescent="0.35">
      <c r="A538" s="7" t="s">
        <v>90</v>
      </c>
      <c r="B538" s="8">
        <v>126236</v>
      </c>
      <c r="C538" s="8">
        <v>437024</v>
      </c>
      <c r="D538" s="8">
        <v>699960</v>
      </c>
      <c r="E538" s="8">
        <v>173136</v>
      </c>
      <c r="F538" s="8">
        <v>125308</v>
      </c>
      <c r="G538" s="8">
        <v>444935</v>
      </c>
      <c r="H538" s="8">
        <v>733292</v>
      </c>
      <c r="I538" s="8">
        <v>195526</v>
      </c>
    </row>
    <row r="539" spans="1:32" x14ac:dyDescent="0.35">
      <c r="A539" s="7" t="s">
        <v>91</v>
      </c>
      <c r="B539" s="8">
        <v>140625</v>
      </c>
      <c r="C539" s="8">
        <v>146649</v>
      </c>
      <c r="D539" s="8">
        <v>169904</v>
      </c>
      <c r="E539" s="8">
        <v>124214</v>
      </c>
      <c r="F539" s="8">
        <v>107215</v>
      </c>
      <c r="G539" s="8">
        <v>124644</v>
      </c>
      <c r="H539" s="8">
        <v>159305</v>
      </c>
      <c r="I539" s="8">
        <v>125090</v>
      </c>
    </row>
    <row r="540" spans="1:32" x14ac:dyDescent="0.35">
      <c r="A540" s="2"/>
      <c r="B540" s="3"/>
      <c r="C540" s="3"/>
      <c r="D540" s="3"/>
      <c r="E540" s="3"/>
      <c r="F540" s="3"/>
      <c r="G540" s="3"/>
      <c r="H540" s="3"/>
      <c r="I540" s="3"/>
    </row>
    <row r="542" spans="1:32" ht="15" customHeight="1" x14ac:dyDescent="0.35">
      <c r="A542" s="107" t="s">
        <v>211</v>
      </c>
      <c r="B542" s="107"/>
      <c r="C542" s="107"/>
      <c r="D542" s="107"/>
      <c r="E542" s="107"/>
      <c r="F542" s="107"/>
      <c r="G542" s="11"/>
      <c r="H542" s="11"/>
    </row>
    <row r="543" spans="1:32" ht="26" x14ac:dyDescent="0.35">
      <c r="A543" s="49">
        <v>35</v>
      </c>
      <c r="B543" s="12" t="s">
        <v>212</v>
      </c>
      <c r="C543" s="12" t="s">
        <v>213</v>
      </c>
      <c r="D543" s="12" t="s">
        <v>214</v>
      </c>
      <c r="E543" s="12" t="s">
        <v>215</v>
      </c>
      <c r="F543" s="12" t="s">
        <v>216</v>
      </c>
    </row>
    <row r="544" spans="1:32" x14ac:dyDescent="0.35">
      <c r="A544" s="7" t="s">
        <v>115</v>
      </c>
      <c r="B544" s="44">
        <v>3</v>
      </c>
      <c r="C544" s="44">
        <v>4</v>
      </c>
      <c r="D544" s="44">
        <v>5</v>
      </c>
      <c r="E544" s="44">
        <v>7</v>
      </c>
      <c r="F544" s="44">
        <v>9</v>
      </c>
    </row>
    <row r="545" spans="1:8" x14ac:dyDescent="0.35">
      <c r="A545" s="7" t="s">
        <v>116</v>
      </c>
      <c r="B545" s="44">
        <v>2</v>
      </c>
      <c r="C545" s="44">
        <v>3</v>
      </c>
      <c r="D545" s="44">
        <v>4</v>
      </c>
      <c r="E545" s="44">
        <v>5</v>
      </c>
      <c r="F545" s="44">
        <v>7</v>
      </c>
    </row>
    <row r="546" spans="1:8" x14ac:dyDescent="0.35">
      <c r="A546" s="7" t="s">
        <v>117</v>
      </c>
      <c r="B546" s="44">
        <v>2</v>
      </c>
      <c r="C546" s="44">
        <v>3</v>
      </c>
      <c r="D546" s="44">
        <v>4</v>
      </c>
      <c r="E546" s="44">
        <v>6</v>
      </c>
      <c r="F546" s="44">
        <v>8</v>
      </c>
    </row>
    <row r="547" spans="1:8" x14ac:dyDescent="0.35">
      <c r="A547" s="2"/>
      <c r="B547" s="4"/>
      <c r="C547" s="4"/>
      <c r="D547" s="4"/>
      <c r="E547" s="4"/>
      <c r="F547" s="4"/>
    </row>
    <row r="549" spans="1:8" ht="15" customHeight="1" x14ac:dyDescent="0.35">
      <c r="A549" s="107" t="s">
        <v>217</v>
      </c>
      <c r="B549" s="107"/>
      <c r="C549" s="107"/>
      <c r="D549" s="107"/>
      <c r="E549" s="11"/>
      <c r="F549" s="11"/>
      <c r="G549" s="11"/>
      <c r="H549" s="11"/>
    </row>
    <row r="550" spans="1:8" ht="15" customHeight="1" x14ac:dyDescent="0.35">
      <c r="A550" s="107" t="s">
        <v>218</v>
      </c>
      <c r="B550" s="107"/>
      <c r="C550" s="107"/>
      <c r="D550" s="107"/>
      <c r="E550" s="11"/>
      <c r="F550" s="11"/>
      <c r="G550" s="11"/>
      <c r="H550" s="11"/>
    </row>
    <row r="551" spans="1:8" ht="26" x14ac:dyDescent="0.35">
      <c r="A551" s="49">
        <v>36</v>
      </c>
      <c r="B551" s="12" t="s">
        <v>102</v>
      </c>
      <c r="C551" s="12" t="s">
        <v>103</v>
      </c>
      <c r="D551" s="12" t="s">
        <v>104</v>
      </c>
    </row>
    <row r="552" spans="1:8" x14ac:dyDescent="0.35">
      <c r="A552" s="7" t="s">
        <v>152</v>
      </c>
      <c r="B552" s="44">
        <v>8</v>
      </c>
      <c r="C552" s="44">
        <v>14</v>
      </c>
      <c r="D552" s="44">
        <v>28</v>
      </c>
    </row>
    <row r="553" spans="1:8" x14ac:dyDescent="0.35">
      <c r="A553" s="7" t="s">
        <v>153</v>
      </c>
      <c r="B553" s="44">
        <v>7</v>
      </c>
      <c r="C553" s="44">
        <v>16</v>
      </c>
      <c r="D553" s="44">
        <v>32</v>
      </c>
    </row>
    <row r="554" spans="1:8" x14ac:dyDescent="0.35">
      <c r="A554" s="7" t="s">
        <v>154</v>
      </c>
      <c r="B554" s="44">
        <v>6</v>
      </c>
      <c r="C554" s="44">
        <v>15</v>
      </c>
      <c r="D554" s="44">
        <v>29</v>
      </c>
    </row>
    <row r="555" spans="1:8" x14ac:dyDescent="0.35">
      <c r="A555" s="7" t="s">
        <v>155</v>
      </c>
      <c r="B555" s="44">
        <v>5</v>
      </c>
      <c r="C555" s="44">
        <v>12</v>
      </c>
      <c r="D555" s="44">
        <v>23</v>
      </c>
    </row>
    <row r="556" spans="1:8" x14ac:dyDescent="0.35">
      <c r="A556" s="2"/>
      <c r="B556" s="4"/>
      <c r="C556" s="4"/>
      <c r="D556" s="4"/>
    </row>
    <row r="558" spans="1:8" ht="15" customHeight="1" x14ac:dyDescent="0.35">
      <c r="A558" s="107" t="s">
        <v>219</v>
      </c>
      <c r="B558" s="107"/>
      <c r="C558" s="107"/>
      <c r="D558" s="107"/>
      <c r="E558" s="11"/>
      <c r="F558" s="11"/>
      <c r="G558" s="11"/>
      <c r="H558" s="11"/>
    </row>
    <row r="559" spans="1:8" ht="26" x14ac:dyDescent="0.35">
      <c r="A559" s="49">
        <v>37</v>
      </c>
      <c r="B559" s="12" t="s">
        <v>102</v>
      </c>
      <c r="C559" s="12" t="s">
        <v>103</v>
      </c>
      <c r="D559" s="12" t="s">
        <v>104</v>
      </c>
    </row>
    <row r="560" spans="1:8" x14ac:dyDescent="0.35">
      <c r="A560" s="7" t="s">
        <v>152</v>
      </c>
      <c r="B560" s="44">
        <v>8</v>
      </c>
      <c r="C560" s="44">
        <v>18</v>
      </c>
      <c r="D560" s="44">
        <v>27</v>
      </c>
    </row>
    <row r="561" spans="1:8" x14ac:dyDescent="0.35">
      <c r="A561" s="7" t="s">
        <v>153</v>
      </c>
      <c r="B561" s="44">
        <v>7</v>
      </c>
      <c r="C561" s="44">
        <v>16</v>
      </c>
      <c r="D561" s="44">
        <v>25</v>
      </c>
    </row>
    <row r="562" spans="1:8" x14ac:dyDescent="0.35">
      <c r="A562" s="7" t="s">
        <v>154</v>
      </c>
      <c r="B562" s="44">
        <v>6</v>
      </c>
      <c r="C562" s="44">
        <v>15</v>
      </c>
      <c r="D562" s="44">
        <v>23</v>
      </c>
    </row>
    <row r="563" spans="1:8" x14ac:dyDescent="0.35">
      <c r="A563" s="7" t="s">
        <v>155</v>
      </c>
      <c r="B563" s="44">
        <v>5</v>
      </c>
      <c r="C563" s="44">
        <v>14</v>
      </c>
      <c r="D563" s="44">
        <v>21</v>
      </c>
    </row>
    <row r="566" spans="1:8" ht="26" x14ac:dyDescent="0.35">
      <c r="A566" s="49">
        <v>38</v>
      </c>
      <c r="B566" s="12" t="s">
        <v>220</v>
      </c>
      <c r="C566" s="12" t="s">
        <v>221</v>
      </c>
    </row>
    <row r="567" spans="1:8" x14ac:dyDescent="0.35">
      <c r="A567" s="7" t="s">
        <v>152</v>
      </c>
      <c r="B567" s="8">
        <v>8730000</v>
      </c>
      <c r="C567" s="8">
        <v>780000</v>
      </c>
    </row>
    <row r="568" spans="1:8" x14ac:dyDescent="0.35">
      <c r="A568" s="7" t="s">
        <v>153</v>
      </c>
      <c r="B568" s="8">
        <v>7639000</v>
      </c>
      <c r="C568" s="8">
        <v>680000</v>
      </c>
    </row>
    <row r="569" spans="1:8" x14ac:dyDescent="0.35">
      <c r="A569" s="7" t="s">
        <v>154</v>
      </c>
      <c r="B569" s="8">
        <v>7049500</v>
      </c>
      <c r="C569" s="8">
        <v>635000</v>
      </c>
    </row>
    <row r="570" spans="1:8" x14ac:dyDescent="0.35">
      <c r="A570" s="7" t="s">
        <v>155</v>
      </c>
      <c r="B570" s="8">
        <v>6003000</v>
      </c>
      <c r="C570" s="8">
        <v>490000</v>
      </c>
    </row>
    <row r="571" spans="1:8" x14ac:dyDescent="0.35">
      <c r="A571" s="2"/>
      <c r="B571" s="3"/>
      <c r="C571" s="3"/>
    </row>
    <row r="573" spans="1:8" ht="15" customHeight="1" x14ac:dyDescent="0.35">
      <c r="A573" s="107" t="s">
        <v>222</v>
      </c>
      <c r="B573" s="107"/>
      <c r="C573" s="11"/>
      <c r="D573" s="11"/>
      <c r="E573" s="11"/>
      <c r="F573" s="11"/>
      <c r="G573" s="11"/>
      <c r="H573" s="11"/>
    </row>
    <row r="574" spans="1:8" ht="15" customHeight="1" x14ac:dyDescent="0.35">
      <c r="A574" s="107" t="s">
        <v>223</v>
      </c>
      <c r="B574" s="107"/>
      <c r="C574" s="11"/>
      <c r="D574" s="11"/>
      <c r="E574" s="11"/>
      <c r="F574" s="11"/>
      <c r="G574" s="11"/>
      <c r="H574" s="11"/>
    </row>
    <row r="575" spans="1:8" ht="26" x14ac:dyDescent="0.35">
      <c r="A575" s="49">
        <v>39</v>
      </c>
      <c r="B575" s="12" t="s">
        <v>224</v>
      </c>
    </row>
    <row r="576" spans="1:8" x14ac:dyDescent="0.35">
      <c r="A576" s="7" t="s">
        <v>225</v>
      </c>
      <c r="B576" s="8">
        <v>60000</v>
      </c>
    </row>
    <row r="577" spans="1:8" x14ac:dyDescent="0.35">
      <c r="A577" s="7" t="s">
        <v>226</v>
      </c>
      <c r="B577" s="8">
        <v>75000</v>
      </c>
    </row>
    <row r="578" spans="1:8" x14ac:dyDescent="0.35">
      <c r="A578" s="7" t="s">
        <v>227</v>
      </c>
      <c r="B578" s="8">
        <v>150000</v>
      </c>
    </row>
    <row r="579" spans="1:8" x14ac:dyDescent="0.35">
      <c r="A579" s="7" t="s">
        <v>228</v>
      </c>
      <c r="B579" s="8">
        <v>200000</v>
      </c>
    </row>
    <row r="580" spans="1:8" x14ac:dyDescent="0.35">
      <c r="A580" s="7" t="s">
        <v>229</v>
      </c>
      <c r="B580" s="8">
        <v>300000</v>
      </c>
    </row>
    <row r="581" spans="1:8" x14ac:dyDescent="0.35">
      <c r="A581" s="7" t="s">
        <v>230</v>
      </c>
      <c r="B581" s="8">
        <v>400000</v>
      </c>
    </row>
    <row r="582" spans="1:8" x14ac:dyDescent="0.35">
      <c r="A582" s="7" t="s">
        <v>231</v>
      </c>
      <c r="B582" s="8">
        <v>500000</v>
      </c>
    </row>
    <row r="583" spans="1:8" x14ac:dyDescent="0.35">
      <c r="A583" s="2"/>
      <c r="B583" s="3"/>
    </row>
    <row r="585" spans="1:8" ht="15" customHeight="1" x14ac:dyDescent="0.35">
      <c r="A585" s="107" t="s">
        <v>232</v>
      </c>
      <c r="B585" s="107"/>
      <c r="C585" s="107"/>
      <c r="D585" s="107"/>
      <c r="E585" s="107"/>
      <c r="F585" s="107"/>
      <c r="G585" s="107"/>
      <c r="H585" s="11"/>
    </row>
    <row r="586" spans="1:8" ht="15" customHeight="1" x14ac:dyDescent="0.35">
      <c r="A586" s="107" t="s">
        <v>233</v>
      </c>
      <c r="B586" s="107"/>
      <c r="C586" s="107"/>
      <c r="D586" s="107"/>
      <c r="E586" s="107"/>
      <c r="F586" s="107"/>
      <c r="G586" s="107"/>
      <c r="H586" s="11"/>
    </row>
    <row r="587" spans="1:8" ht="15" customHeight="1" x14ac:dyDescent="0.35">
      <c r="A587" s="105">
        <v>40</v>
      </c>
      <c r="B587" s="54">
        <v>2027</v>
      </c>
      <c r="C587" s="54">
        <v>2027</v>
      </c>
      <c r="D587" s="54">
        <v>2027</v>
      </c>
      <c r="E587" s="54">
        <v>2028</v>
      </c>
      <c r="F587" s="54">
        <v>2028</v>
      </c>
      <c r="G587" s="54">
        <v>2028</v>
      </c>
    </row>
    <row r="588" spans="1:8" x14ac:dyDescent="0.35">
      <c r="A588" s="105"/>
      <c r="B588" s="12" t="s">
        <v>102</v>
      </c>
      <c r="C588" s="12" t="s">
        <v>103</v>
      </c>
      <c r="D588" s="12" t="s">
        <v>104</v>
      </c>
      <c r="E588" s="12" t="s">
        <v>102</v>
      </c>
      <c r="F588" s="12" t="s">
        <v>103</v>
      </c>
      <c r="G588" s="12" t="s">
        <v>104</v>
      </c>
    </row>
    <row r="589" spans="1:8" x14ac:dyDescent="0.35">
      <c r="A589" s="7" t="s">
        <v>152</v>
      </c>
      <c r="B589" s="8">
        <v>10605481</v>
      </c>
      <c r="C589" s="8">
        <v>3705810</v>
      </c>
      <c r="D589" s="8">
        <v>4001631</v>
      </c>
      <c r="E589" s="8">
        <v>10580197</v>
      </c>
      <c r="F589" s="8">
        <v>3790728</v>
      </c>
      <c r="G589" s="8">
        <v>3557589</v>
      </c>
    </row>
    <row r="590" spans="1:8" x14ac:dyDescent="0.35">
      <c r="A590" s="7" t="s">
        <v>234</v>
      </c>
      <c r="B590" s="8">
        <v>2292670</v>
      </c>
      <c r="C590" s="8">
        <v>398376</v>
      </c>
      <c r="D590" s="8">
        <v>859426</v>
      </c>
      <c r="E590" s="8">
        <v>2494104</v>
      </c>
      <c r="F590" s="8">
        <v>412517</v>
      </c>
      <c r="G590" s="8">
        <v>795520</v>
      </c>
    </row>
    <row r="591" spans="1:8" x14ac:dyDescent="0.35">
      <c r="A591" s="7" t="s">
        <v>235</v>
      </c>
      <c r="B591" s="8">
        <v>8231616</v>
      </c>
      <c r="C591" s="8">
        <v>3250815</v>
      </c>
      <c r="D591" s="8">
        <v>1852396</v>
      </c>
      <c r="E591" s="8">
        <v>8687127</v>
      </c>
      <c r="F591" s="8">
        <v>3256484</v>
      </c>
      <c r="G591" s="8">
        <v>1696616</v>
      </c>
    </row>
    <row r="592" spans="1:8" x14ac:dyDescent="0.35">
      <c r="A592" s="7" t="s">
        <v>236</v>
      </c>
      <c r="B592" s="8">
        <v>17841302</v>
      </c>
      <c r="C592" s="8">
        <v>12605335</v>
      </c>
      <c r="D592" s="8">
        <v>10097705</v>
      </c>
      <c r="E592" s="8">
        <v>16906666</v>
      </c>
      <c r="F592" s="8">
        <v>11196107</v>
      </c>
      <c r="G592" s="8">
        <v>8556443</v>
      </c>
    </row>
    <row r="593" spans="1:8" x14ac:dyDescent="0.35">
      <c r="A593" s="7" t="s">
        <v>237</v>
      </c>
      <c r="B593" s="8">
        <v>2061466</v>
      </c>
      <c r="C593" s="8">
        <v>661279</v>
      </c>
      <c r="D593" s="8">
        <v>171167</v>
      </c>
      <c r="E593" s="8">
        <v>3007553</v>
      </c>
      <c r="F593" s="8">
        <v>960933</v>
      </c>
      <c r="G593" s="8">
        <v>531920</v>
      </c>
    </row>
    <row r="594" spans="1:8" x14ac:dyDescent="0.35">
      <c r="A594" s="7" t="s">
        <v>238</v>
      </c>
      <c r="B594" s="8">
        <v>5742097</v>
      </c>
      <c r="C594" s="8">
        <v>2774172</v>
      </c>
      <c r="D594" s="8">
        <v>1369002</v>
      </c>
      <c r="E594" s="8">
        <v>7071705</v>
      </c>
      <c r="F594" s="8">
        <v>3787605</v>
      </c>
      <c r="G594" s="8">
        <v>2852573</v>
      </c>
    </row>
    <row r="595" spans="1:8" x14ac:dyDescent="0.35">
      <c r="A595" s="7" t="s">
        <v>154</v>
      </c>
      <c r="B595" s="8">
        <v>9466816</v>
      </c>
      <c r="C595" s="8">
        <v>5454364</v>
      </c>
      <c r="D595" s="8">
        <v>4874076</v>
      </c>
      <c r="E595" s="8">
        <v>10359491</v>
      </c>
      <c r="F595" s="8">
        <v>5654902</v>
      </c>
      <c r="G595" s="8">
        <v>6548832</v>
      </c>
    </row>
    <row r="596" spans="1:8" x14ac:dyDescent="0.35">
      <c r="A596" s="7" t="s">
        <v>239</v>
      </c>
      <c r="B596" s="8">
        <v>56241448</v>
      </c>
      <c r="C596" s="8">
        <v>28850150</v>
      </c>
      <c r="D596" s="8">
        <v>23225402</v>
      </c>
      <c r="E596" s="8">
        <v>59106840</v>
      </c>
      <c r="F596" s="8">
        <v>29059274</v>
      </c>
      <c r="G596" s="8">
        <v>24539492</v>
      </c>
    </row>
    <row r="597" spans="1:8" x14ac:dyDescent="0.35">
      <c r="A597" s="7" t="s">
        <v>240</v>
      </c>
      <c r="B597" s="48">
        <v>0.94</v>
      </c>
      <c r="C597" s="48">
        <v>0.8</v>
      </c>
      <c r="D597" s="48">
        <v>1.18</v>
      </c>
      <c r="E597" s="48">
        <v>0.51</v>
      </c>
      <c r="F597" s="48">
        <v>7.0000000000000007E-2</v>
      </c>
      <c r="G597" s="48">
        <v>0.56999999999999995</v>
      </c>
    </row>
    <row r="598" spans="1:8" x14ac:dyDescent="0.35">
      <c r="A598" s="2"/>
      <c r="B598" s="5"/>
      <c r="C598" s="5"/>
      <c r="D598" s="5"/>
      <c r="E598" s="5"/>
      <c r="F598" s="5"/>
      <c r="G598" s="5"/>
    </row>
    <row r="600" spans="1:8" ht="15" customHeight="1" x14ac:dyDescent="0.35">
      <c r="A600" s="107" t="s">
        <v>241</v>
      </c>
      <c r="B600" s="107"/>
      <c r="C600" s="107"/>
      <c r="D600" s="107"/>
      <c r="E600" s="107"/>
      <c r="F600" s="107"/>
      <c r="G600" s="107"/>
      <c r="H600" s="11"/>
    </row>
    <row r="601" spans="1:8" ht="26" x14ac:dyDescent="0.35">
      <c r="A601" s="49">
        <v>41</v>
      </c>
      <c r="B601" s="12">
        <v>2023</v>
      </c>
      <c r="C601" s="12">
        <v>2024</v>
      </c>
      <c r="D601" s="12">
        <v>2025</v>
      </c>
      <c r="E601" s="12">
        <v>2026</v>
      </c>
      <c r="F601" s="12">
        <v>2027</v>
      </c>
      <c r="G601" s="12">
        <v>2028</v>
      </c>
    </row>
    <row r="602" spans="1:8" x14ac:dyDescent="0.35">
      <c r="A602" s="7" t="s">
        <v>115</v>
      </c>
      <c r="B602" s="8">
        <v>20750238</v>
      </c>
      <c r="C602" s="8">
        <v>29467588</v>
      </c>
      <c r="D602" s="8">
        <v>39808016</v>
      </c>
      <c r="E602" s="8">
        <v>51422984</v>
      </c>
      <c r="F602" s="8">
        <v>56241448</v>
      </c>
      <c r="G602" s="8">
        <v>59106840</v>
      </c>
    </row>
    <row r="603" spans="1:8" x14ac:dyDescent="0.35">
      <c r="A603" s="7" t="s">
        <v>116</v>
      </c>
      <c r="B603" s="8">
        <v>10279750</v>
      </c>
      <c r="C603" s="8">
        <v>15031299</v>
      </c>
      <c r="D603" s="8">
        <v>22046504</v>
      </c>
      <c r="E603" s="8">
        <v>26718448</v>
      </c>
      <c r="F603" s="8">
        <v>28850150</v>
      </c>
      <c r="G603" s="8">
        <v>29059274</v>
      </c>
    </row>
    <row r="604" spans="1:8" x14ac:dyDescent="0.35">
      <c r="A604" s="7" t="s">
        <v>117</v>
      </c>
      <c r="B604" s="8">
        <v>8850177</v>
      </c>
      <c r="C604" s="8">
        <v>12730449</v>
      </c>
      <c r="D604" s="8">
        <v>16566863</v>
      </c>
      <c r="E604" s="8">
        <v>20770072</v>
      </c>
      <c r="F604" s="8">
        <v>23225402</v>
      </c>
      <c r="G604" s="8">
        <v>24539492</v>
      </c>
    </row>
    <row r="605" spans="1:8" x14ac:dyDescent="0.35">
      <c r="A605" s="7" t="s">
        <v>242</v>
      </c>
      <c r="B605" s="8">
        <v>39880164</v>
      </c>
      <c r="C605" s="8">
        <v>57229336</v>
      </c>
      <c r="D605" s="8">
        <v>78421384</v>
      </c>
      <c r="E605" s="8">
        <v>98911504</v>
      </c>
      <c r="F605" s="8">
        <v>108317000</v>
      </c>
      <c r="G605" s="8">
        <v>112705608</v>
      </c>
    </row>
    <row r="606" spans="1:8" x14ac:dyDescent="0.35">
      <c r="A606" s="2"/>
      <c r="B606" s="3"/>
      <c r="C606" s="3"/>
      <c r="D606" s="3"/>
      <c r="E606" s="3"/>
      <c r="F606" s="3"/>
      <c r="G606" s="3"/>
    </row>
    <row r="608" spans="1:8" ht="15" customHeight="1" x14ac:dyDescent="0.35">
      <c r="A608" s="107" t="s">
        <v>243</v>
      </c>
      <c r="B608" s="107"/>
      <c r="C608" s="107"/>
      <c r="D608" s="107"/>
      <c r="E608" s="107"/>
      <c r="F608" s="107"/>
      <c r="G608" s="107"/>
      <c r="H608" s="11"/>
    </row>
    <row r="609" spans="1:13" ht="15" customHeight="1" x14ac:dyDescent="0.35">
      <c r="A609" s="107" t="s">
        <v>244</v>
      </c>
      <c r="B609" s="107"/>
      <c r="C609" s="107"/>
      <c r="D609" s="107"/>
      <c r="E609" s="107"/>
      <c r="F609" s="107"/>
      <c r="G609" s="107"/>
      <c r="H609" s="11"/>
    </row>
    <row r="610" spans="1:13" ht="26" x14ac:dyDescent="0.35">
      <c r="A610" s="49">
        <v>42</v>
      </c>
      <c r="B610" s="12">
        <v>2023</v>
      </c>
      <c r="C610" s="12">
        <v>2024</v>
      </c>
      <c r="D610" s="12">
        <v>2025</v>
      </c>
      <c r="E610" s="12">
        <v>2026</v>
      </c>
      <c r="F610" s="12">
        <v>2027</v>
      </c>
      <c r="G610" s="12">
        <v>2028</v>
      </c>
    </row>
    <row r="611" spans="1:13" x14ac:dyDescent="0.35">
      <c r="A611" s="7" t="s">
        <v>111</v>
      </c>
      <c r="B611" s="8">
        <v>17020170</v>
      </c>
      <c r="C611" s="8">
        <v>15417759</v>
      </c>
      <c r="D611" s="8">
        <v>17111050</v>
      </c>
      <c r="E611" s="8">
        <v>18546624</v>
      </c>
      <c r="F611" s="8">
        <v>19100578</v>
      </c>
      <c r="G611" s="8">
        <v>19072832</v>
      </c>
    </row>
    <row r="612" spans="1:13" x14ac:dyDescent="0.35">
      <c r="A612" s="7" t="s">
        <v>112</v>
      </c>
      <c r="B612" s="8">
        <v>9621910</v>
      </c>
      <c r="C612" s="8">
        <v>14286203</v>
      </c>
      <c r="D612" s="8">
        <v>21900294</v>
      </c>
      <c r="E612" s="8">
        <v>27833484</v>
      </c>
      <c r="F612" s="8">
        <v>31823272</v>
      </c>
      <c r="G612" s="8">
        <v>32789020</v>
      </c>
    </row>
    <row r="613" spans="1:13" x14ac:dyDescent="0.35">
      <c r="A613" s="7" t="s">
        <v>113</v>
      </c>
      <c r="B613" s="8">
        <v>6563660</v>
      </c>
      <c r="C613" s="8">
        <v>6870671</v>
      </c>
      <c r="D613" s="8">
        <v>8515846</v>
      </c>
      <c r="E613" s="8">
        <v>9730260</v>
      </c>
      <c r="F613" s="8">
        <v>10583917</v>
      </c>
      <c r="G613" s="8">
        <v>10954919</v>
      </c>
    </row>
    <row r="614" spans="1:13" x14ac:dyDescent="0.35">
      <c r="A614" s="2"/>
      <c r="B614" s="3"/>
      <c r="C614" s="3"/>
      <c r="D614" s="3"/>
      <c r="E614" s="3"/>
      <c r="F614" s="3"/>
      <c r="G614" s="3"/>
    </row>
    <row r="616" spans="1:13" ht="15" customHeight="1" x14ac:dyDescent="0.35">
      <c r="A616" s="107" t="s">
        <v>245</v>
      </c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</row>
    <row r="617" spans="1:13" ht="15" customHeight="1" x14ac:dyDescent="0.35">
      <c r="A617" s="49">
        <v>43</v>
      </c>
      <c r="B617" s="54">
        <v>2023</v>
      </c>
      <c r="C617" s="54">
        <v>2023</v>
      </c>
      <c r="D617" s="54">
        <v>2024</v>
      </c>
      <c r="E617" s="54">
        <v>2024</v>
      </c>
      <c r="F617" s="54">
        <v>2025</v>
      </c>
      <c r="G617" s="54">
        <v>2025</v>
      </c>
      <c r="H617" s="54">
        <v>2026</v>
      </c>
      <c r="I617" s="54">
        <v>2026</v>
      </c>
      <c r="J617" s="54">
        <v>2027</v>
      </c>
      <c r="K617" s="54">
        <v>2027</v>
      </c>
      <c r="L617" s="54">
        <v>2028</v>
      </c>
      <c r="M617" s="54">
        <v>2028</v>
      </c>
    </row>
    <row r="618" spans="1:13" x14ac:dyDescent="0.35">
      <c r="A618" s="7" t="s">
        <v>89</v>
      </c>
      <c r="B618" s="8">
        <v>21307944</v>
      </c>
      <c r="C618" s="58">
        <v>6.8000000000000005E-2</v>
      </c>
      <c r="D618" s="8">
        <v>22593284</v>
      </c>
      <c r="E618" s="58">
        <v>0.06</v>
      </c>
      <c r="F618" s="8">
        <v>28986518</v>
      </c>
      <c r="G618" s="58">
        <v>0.28299999999999997</v>
      </c>
      <c r="H618" s="8">
        <v>34730520</v>
      </c>
      <c r="I618" s="58">
        <v>0.19800000000000001</v>
      </c>
      <c r="J618" s="8">
        <v>37689152</v>
      </c>
      <c r="K618" s="58">
        <v>8.5000000000000006E-2</v>
      </c>
      <c r="L618" s="8">
        <v>38317404</v>
      </c>
      <c r="M618" s="58">
        <v>1.7000000000000001E-2</v>
      </c>
    </row>
    <row r="619" spans="1:13" x14ac:dyDescent="0.35">
      <c r="A619" s="7" t="s">
        <v>90</v>
      </c>
      <c r="B619" s="8">
        <v>7014970</v>
      </c>
      <c r="C619" s="58">
        <v>5.1999999999999998E-2</v>
      </c>
      <c r="D619" s="8">
        <v>8085762</v>
      </c>
      <c r="E619" s="58">
        <v>0.153</v>
      </c>
      <c r="F619" s="8">
        <v>11183116</v>
      </c>
      <c r="G619" s="58">
        <v>0.38300000000000001</v>
      </c>
      <c r="H619" s="8">
        <v>12857418</v>
      </c>
      <c r="I619" s="58">
        <v>0.15</v>
      </c>
      <c r="J619" s="8">
        <v>14035381</v>
      </c>
      <c r="K619" s="58">
        <v>9.1999999999999998E-2</v>
      </c>
      <c r="L619" s="8">
        <v>14133380</v>
      </c>
      <c r="M619" s="58">
        <v>7.0000000000000001E-3</v>
      </c>
    </row>
    <row r="620" spans="1:13" x14ac:dyDescent="0.35">
      <c r="A620" s="7" t="s">
        <v>91</v>
      </c>
      <c r="B620" s="8">
        <v>4882825</v>
      </c>
      <c r="C620" s="58">
        <v>-4.1000000000000002E-2</v>
      </c>
      <c r="D620" s="8">
        <v>5895588</v>
      </c>
      <c r="E620" s="58">
        <v>0.20699999999999999</v>
      </c>
      <c r="F620" s="8">
        <v>7357556</v>
      </c>
      <c r="G620" s="58">
        <v>0.248</v>
      </c>
      <c r="H620" s="8">
        <v>8522433</v>
      </c>
      <c r="I620" s="58">
        <v>0.158</v>
      </c>
      <c r="J620" s="8">
        <v>9783234</v>
      </c>
      <c r="K620" s="58">
        <v>0.14799999999999999</v>
      </c>
      <c r="L620" s="8">
        <v>10365986</v>
      </c>
      <c r="M620" s="58">
        <v>0.06</v>
      </c>
    </row>
    <row r="621" spans="1:13" x14ac:dyDescent="0.35">
      <c r="A621" s="7" t="s">
        <v>246</v>
      </c>
      <c r="B621" s="8">
        <v>33205740</v>
      </c>
      <c r="C621" s="58">
        <v>4.7E-2</v>
      </c>
      <c r="D621" s="8">
        <v>36574632</v>
      </c>
      <c r="E621" s="58">
        <v>0.10199999999999999</v>
      </c>
      <c r="F621" s="8">
        <v>47527192</v>
      </c>
      <c r="G621" s="58">
        <v>0.3</v>
      </c>
      <c r="H621" s="8">
        <v>56110368</v>
      </c>
      <c r="I621" s="58">
        <v>0.18099999999999999</v>
      </c>
      <c r="J621" s="8">
        <v>61507768</v>
      </c>
      <c r="K621" s="58">
        <v>9.6000000000000002E-2</v>
      </c>
      <c r="L621" s="8">
        <v>62816768</v>
      </c>
      <c r="M621" s="58">
        <v>2.1000000000000001E-2</v>
      </c>
    </row>
    <row r="622" spans="1:13" x14ac:dyDescent="0.35">
      <c r="A622" s="2"/>
      <c r="B622" s="3"/>
      <c r="C622" s="5"/>
      <c r="D622" s="3"/>
      <c r="E622" s="5"/>
      <c r="F622" s="3"/>
      <c r="G622" s="5"/>
      <c r="H622" s="3"/>
      <c r="I622" s="5"/>
      <c r="J622" s="3"/>
      <c r="K622" s="5"/>
      <c r="L622" s="3"/>
      <c r="M622" s="5"/>
    </row>
    <row r="624" spans="1:13" ht="15" customHeight="1" x14ac:dyDescent="0.35">
      <c r="A624" s="107" t="s">
        <v>247</v>
      </c>
      <c r="B624" s="107"/>
      <c r="C624" s="107"/>
      <c r="D624" s="107"/>
      <c r="E624" s="107"/>
      <c r="F624" s="107"/>
      <c r="G624" s="107"/>
      <c r="H624" s="11"/>
    </row>
    <row r="625" spans="1:8" ht="15" customHeight="1" x14ac:dyDescent="0.35">
      <c r="A625" s="107" t="s">
        <v>244</v>
      </c>
      <c r="B625" s="107"/>
      <c r="C625" s="107"/>
      <c r="D625" s="107"/>
      <c r="E625" s="107"/>
      <c r="F625" s="107"/>
      <c r="G625" s="107"/>
      <c r="H625" s="11"/>
    </row>
    <row r="626" spans="1:8" ht="26" x14ac:dyDescent="0.35">
      <c r="A626" s="77">
        <v>44</v>
      </c>
      <c r="B626" s="12">
        <v>2023</v>
      </c>
      <c r="C626" s="12">
        <v>2024</v>
      </c>
      <c r="D626" s="12">
        <v>2025</v>
      </c>
      <c r="E626" s="12">
        <v>2026</v>
      </c>
      <c r="F626" s="12">
        <v>2027</v>
      </c>
      <c r="G626" s="12">
        <v>2028</v>
      </c>
    </row>
    <row r="627" spans="1:8" x14ac:dyDescent="0.35">
      <c r="A627" s="7" t="s">
        <v>120</v>
      </c>
      <c r="B627" s="8">
        <v>11638165</v>
      </c>
      <c r="C627" s="8">
        <v>11922127</v>
      </c>
      <c r="D627" s="8">
        <v>14852909</v>
      </c>
      <c r="E627" s="8">
        <v>17358234</v>
      </c>
      <c r="F627" s="8">
        <v>19059052</v>
      </c>
      <c r="G627" s="8">
        <v>19688648</v>
      </c>
    </row>
    <row r="628" spans="1:8" x14ac:dyDescent="0.35">
      <c r="A628" s="7" t="s">
        <v>121</v>
      </c>
      <c r="B628" s="8">
        <v>16467075</v>
      </c>
      <c r="C628" s="8">
        <v>19106984</v>
      </c>
      <c r="D628" s="8">
        <v>25559708</v>
      </c>
      <c r="E628" s="8">
        <v>30538352</v>
      </c>
      <c r="F628" s="8">
        <v>33475790</v>
      </c>
      <c r="G628" s="8">
        <v>33924140</v>
      </c>
    </row>
    <row r="629" spans="1:8" x14ac:dyDescent="0.35">
      <c r="A629" s="7" t="s">
        <v>122</v>
      </c>
      <c r="B629" s="8">
        <v>5100500</v>
      </c>
      <c r="C629" s="8">
        <v>5545521</v>
      </c>
      <c r="D629" s="8">
        <v>7114573</v>
      </c>
      <c r="E629" s="8">
        <v>8213782</v>
      </c>
      <c r="F629" s="8">
        <v>8972924</v>
      </c>
      <c r="G629" s="8">
        <v>9203981</v>
      </c>
    </row>
    <row r="630" spans="1:8" x14ac:dyDescent="0.35">
      <c r="A630" s="2"/>
      <c r="B630" s="3"/>
      <c r="C630" s="3"/>
      <c r="D630" s="3"/>
      <c r="E630" s="3"/>
      <c r="F630" s="3"/>
      <c r="G630" s="3"/>
    </row>
    <row r="632" spans="1:8" ht="15" customHeight="1" x14ac:dyDescent="0.35">
      <c r="A632" s="107" t="s">
        <v>248</v>
      </c>
      <c r="B632" s="107"/>
      <c r="C632" s="107"/>
      <c r="D632" s="107"/>
      <c r="E632" s="107"/>
      <c r="F632" s="107"/>
      <c r="G632" s="107"/>
      <c r="H632" s="11"/>
    </row>
    <row r="633" spans="1:8" x14ac:dyDescent="0.35">
      <c r="A633" s="105">
        <v>45</v>
      </c>
      <c r="B633" s="12">
        <v>2023</v>
      </c>
      <c r="C633" s="12">
        <v>2024</v>
      </c>
      <c r="D633" s="12">
        <v>2025</v>
      </c>
      <c r="E633" s="12">
        <v>2026</v>
      </c>
      <c r="F633" s="12">
        <v>2027</v>
      </c>
      <c r="G633" s="12">
        <v>2028</v>
      </c>
    </row>
    <row r="634" spans="1:8" x14ac:dyDescent="0.35">
      <c r="A634" s="105"/>
      <c r="B634" s="28"/>
      <c r="C634" s="28"/>
      <c r="D634" s="28"/>
      <c r="E634" s="28"/>
      <c r="F634" s="28"/>
      <c r="G634" s="28"/>
    </row>
    <row r="635" spans="1:8" x14ac:dyDescent="0.35">
      <c r="A635" s="7" t="s">
        <v>249</v>
      </c>
      <c r="B635" s="8">
        <v>16590560</v>
      </c>
      <c r="C635" s="8">
        <v>13054421</v>
      </c>
      <c r="D635" s="8">
        <v>12860853</v>
      </c>
      <c r="E635" s="8">
        <v>12034516</v>
      </c>
      <c r="F635" s="8">
        <v>11214240</v>
      </c>
      <c r="G635" s="8">
        <v>10747892</v>
      </c>
    </row>
    <row r="636" spans="1:8" x14ac:dyDescent="0.35">
      <c r="A636" s="7" t="s">
        <v>250</v>
      </c>
      <c r="B636" s="8">
        <v>3589160</v>
      </c>
      <c r="C636" s="8">
        <v>2764815</v>
      </c>
      <c r="D636" s="8">
        <v>2491974</v>
      </c>
      <c r="E636" s="8">
        <v>2375358</v>
      </c>
      <c r="F636" s="8">
        <v>2191326</v>
      </c>
      <c r="G636" s="8">
        <v>2217306</v>
      </c>
    </row>
    <row r="637" spans="1:8" x14ac:dyDescent="0.35">
      <c r="A637" s="7" t="s">
        <v>251</v>
      </c>
      <c r="B637" s="8">
        <v>13026020</v>
      </c>
      <c r="C637" s="8">
        <v>9542213</v>
      </c>
      <c r="D637" s="8">
        <v>8968522</v>
      </c>
      <c r="E637" s="8">
        <v>8424715</v>
      </c>
      <c r="F637" s="8">
        <v>7750497</v>
      </c>
      <c r="G637" s="8">
        <v>7752181</v>
      </c>
    </row>
    <row r="638" spans="1:8" x14ac:dyDescent="0.35">
      <c r="A638" s="7" t="s">
        <v>252</v>
      </c>
      <c r="B638" s="44">
        <v>0</v>
      </c>
      <c r="C638" s="8">
        <v>11213184</v>
      </c>
      <c r="D638" s="8">
        <v>17493522</v>
      </c>
      <c r="E638" s="8">
        <v>21284244</v>
      </c>
      <c r="F638" s="8">
        <v>22675292</v>
      </c>
      <c r="G638" s="8">
        <v>20562648</v>
      </c>
    </row>
    <row r="639" spans="1:8" x14ac:dyDescent="0.35">
      <c r="A639" s="7" t="s">
        <v>253</v>
      </c>
      <c r="B639" s="44">
        <v>0</v>
      </c>
      <c r="C639" s="44">
        <v>0</v>
      </c>
      <c r="D639" s="44">
        <v>0</v>
      </c>
      <c r="E639" s="44">
        <v>0</v>
      </c>
      <c r="F639" s="8">
        <v>1608734</v>
      </c>
      <c r="G639" s="8">
        <v>2374397</v>
      </c>
    </row>
    <row r="640" spans="1:8" x14ac:dyDescent="0.35">
      <c r="A640" s="7" t="s">
        <v>254</v>
      </c>
      <c r="B640" s="44">
        <v>0</v>
      </c>
      <c r="C640" s="44">
        <v>0</v>
      </c>
      <c r="D640" s="44">
        <v>0</v>
      </c>
      <c r="E640" s="8">
        <v>3555289</v>
      </c>
      <c r="F640" s="8">
        <v>5402704</v>
      </c>
      <c r="G640" s="8">
        <v>7308045</v>
      </c>
    </row>
    <row r="641" spans="1:8" x14ac:dyDescent="0.35">
      <c r="A641" s="7" t="s">
        <v>255</v>
      </c>
      <c r="B641" s="44">
        <v>0</v>
      </c>
      <c r="C641" s="44">
        <v>0</v>
      </c>
      <c r="D641" s="8">
        <v>5712319</v>
      </c>
      <c r="E641" s="8">
        <v>8436247</v>
      </c>
      <c r="F641" s="8">
        <v>10664973</v>
      </c>
      <c r="G641" s="8">
        <v>11854299</v>
      </c>
    </row>
    <row r="642" spans="1:8" x14ac:dyDescent="0.35">
      <c r="A642" s="7" t="s">
        <v>161</v>
      </c>
      <c r="B642" s="8">
        <v>33205740</v>
      </c>
      <c r="C642" s="8">
        <v>36574632</v>
      </c>
      <c r="D642" s="8">
        <v>47527192</v>
      </c>
      <c r="E642" s="8">
        <v>56110368</v>
      </c>
      <c r="F642" s="8">
        <v>61507768</v>
      </c>
      <c r="G642" s="8">
        <v>62816768</v>
      </c>
    </row>
    <row r="643" spans="1:8" x14ac:dyDescent="0.35">
      <c r="A643" s="7" t="s">
        <v>256</v>
      </c>
      <c r="B643" s="58">
        <v>4.7E-2</v>
      </c>
      <c r="C643" s="58">
        <v>0.10199999999999999</v>
      </c>
      <c r="D643" s="58">
        <v>0.3</v>
      </c>
      <c r="E643" s="58">
        <v>0.18099999999999999</v>
      </c>
      <c r="F643" s="58">
        <v>9.6000000000000002E-2</v>
      </c>
      <c r="G643" s="58">
        <v>2.1000000000000001E-2</v>
      </c>
    </row>
    <row r="644" spans="1:8" x14ac:dyDescent="0.35">
      <c r="A644" s="2"/>
      <c r="B644" s="5"/>
      <c r="C644" s="5"/>
      <c r="D644" s="5"/>
      <c r="E644" s="5"/>
      <c r="F644" s="5"/>
      <c r="G644" s="5"/>
    </row>
    <row r="646" spans="1:8" ht="15" customHeight="1" x14ac:dyDescent="0.35">
      <c r="A646" s="107" t="s">
        <v>257</v>
      </c>
      <c r="B646" s="107"/>
      <c r="C646" s="107"/>
      <c r="D646" s="107"/>
      <c r="E646" s="11"/>
      <c r="F646" s="11"/>
      <c r="G646" s="11"/>
      <c r="H646" s="11"/>
    </row>
    <row r="647" spans="1:8" ht="15" customHeight="1" x14ac:dyDescent="0.35">
      <c r="A647" s="107" t="s">
        <v>258</v>
      </c>
      <c r="B647" s="107"/>
      <c r="C647" s="107"/>
      <c r="D647" s="107"/>
      <c r="E647" s="11"/>
      <c r="F647" s="11"/>
      <c r="G647" s="11"/>
      <c r="H647" s="11"/>
    </row>
    <row r="648" spans="1:8" ht="26" x14ac:dyDescent="0.35">
      <c r="A648" s="49">
        <v>46</v>
      </c>
      <c r="B648" s="12" t="s">
        <v>259</v>
      </c>
      <c r="C648" s="12" t="s">
        <v>260</v>
      </c>
      <c r="D648" s="12" t="s">
        <v>261</v>
      </c>
    </row>
    <row r="649" spans="1:8" x14ac:dyDescent="0.35">
      <c r="A649" s="7" t="s">
        <v>249</v>
      </c>
      <c r="B649" s="44">
        <v>544</v>
      </c>
      <c r="C649" s="44">
        <v>271</v>
      </c>
      <c r="D649" s="44">
        <v>185</v>
      </c>
    </row>
    <row r="650" spans="1:8" x14ac:dyDescent="0.35">
      <c r="A650" s="7" t="s">
        <v>250</v>
      </c>
      <c r="B650" s="44">
        <v>579</v>
      </c>
      <c r="C650" s="44">
        <v>278</v>
      </c>
      <c r="D650" s="44">
        <v>143</v>
      </c>
    </row>
    <row r="651" spans="1:8" x14ac:dyDescent="0.35">
      <c r="A651" s="7" t="s">
        <v>251</v>
      </c>
      <c r="B651" s="44">
        <v>558</v>
      </c>
      <c r="C651" s="44">
        <v>235</v>
      </c>
      <c r="D651" s="44">
        <v>207</v>
      </c>
    </row>
    <row r="652" spans="1:8" x14ac:dyDescent="0.35">
      <c r="A652" s="7" t="s">
        <v>252</v>
      </c>
      <c r="B652" s="44">
        <v>214</v>
      </c>
      <c r="C652" s="44">
        <v>587</v>
      </c>
      <c r="D652" s="44">
        <v>199</v>
      </c>
    </row>
    <row r="653" spans="1:8" x14ac:dyDescent="0.35">
      <c r="A653" s="7" t="s">
        <v>253</v>
      </c>
      <c r="B653" s="44">
        <v>178</v>
      </c>
      <c r="C653" s="44">
        <v>663</v>
      </c>
      <c r="D653" s="44">
        <v>160</v>
      </c>
    </row>
    <row r="654" spans="1:8" x14ac:dyDescent="0.35">
      <c r="A654" s="7" t="s">
        <v>254</v>
      </c>
      <c r="B654" s="44">
        <v>159</v>
      </c>
      <c r="C654" s="44">
        <v>692</v>
      </c>
      <c r="D654" s="44">
        <v>149</v>
      </c>
    </row>
    <row r="655" spans="1:8" x14ac:dyDescent="0.35">
      <c r="A655" s="7" t="s">
        <v>255</v>
      </c>
      <c r="B655" s="44">
        <v>137</v>
      </c>
      <c r="C655" s="44">
        <v>738</v>
      </c>
      <c r="D655" s="44">
        <v>126</v>
      </c>
    </row>
    <row r="656" spans="1:8" x14ac:dyDescent="0.35">
      <c r="A656" s="2"/>
      <c r="B656" s="4"/>
      <c r="C656" s="4"/>
      <c r="D656" s="4"/>
    </row>
    <row r="658" spans="1:8" ht="15" customHeight="1" x14ac:dyDescent="0.35">
      <c r="A658" s="107" t="s">
        <v>262</v>
      </c>
      <c r="B658" s="107"/>
      <c r="C658" s="107"/>
      <c r="D658" s="107"/>
      <c r="E658" s="11"/>
      <c r="F658" s="11"/>
      <c r="G658" s="11"/>
      <c r="H658" s="11"/>
    </row>
    <row r="659" spans="1:8" ht="15" customHeight="1" x14ac:dyDescent="0.35">
      <c r="A659" s="107" t="s">
        <v>263</v>
      </c>
      <c r="B659" s="107"/>
      <c r="C659" s="107"/>
      <c r="D659" s="107"/>
      <c r="E659" s="11"/>
      <c r="F659" s="11"/>
      <c r="G659" s="11"/>
      <c r="H659" s="11"/>
    </row>
    <row r="660" spans="1:8" ht="26" x14ac:dyDescent="0.35">
      <c r="A660" s="49">
        <v>47</v>
      </c>
      <c r="B660" s="12" t="s">
        <v>102</v>
      </c>
      <c r="C660" s="12" t="s">
        <v>103</v>
      </c>
      <c r="D660" s="12" t="s">
        <v>104</v>
      </c>
    </row>
    <row r="661" spans="1:8" x14ac:dyDescent="0.35">
      <c r="A661" s="7" t="s">
        <v>152</v>
      </c>
      <c r="B661" s="8">
        <v>7249513</v>
      </c>
      <c r="C661" s="8">
        <v>1895281</v>
      </c>
      <c r="D661" s="8">
        <v>1603098</v>
      </c>
    </row>
    <row r="662" spans="1:8" x14ac:dyDescent="0.35">
      <c r="A662" s="7" t="s">
        <v>234</v>
      </c>
      <c r="B662" s="8">
        <v>1665580</v>
      </c>
      <c r="C662" s="8">
        <v>206014</v>
      </c>
      <c r="D662" s="8">
        <v>345712</v>
      </c>
    </row>
    <row r="663" spans="1:8" x14ac:dyDescent="0.35">
      <c r="A663" s="7" t="s">
        <v>235</v>
      </c>
      <c r="B663" s="8">
        <v>5497313</v>
      </c>
      <c r="C663" s="8">
        <v>1545216</v>
      </c>
      <c r="D663" s="8">
        <v>709652</v>
      </c>
    </row>
    <row r="664" spans="1:8" x14ac:dyDescent="0.35">
      <c r="A664" s="7" t="s">
        <v>236</v>
      </c>
      <c r="B664" s="8">
        <v>11241436</v>
      </c>
      <c r="C664" s="8">
        <v>5624942</v>
      </c>
      <c r="D664" s="8">
        <v>3696271</v>
      </c>
    </row>
    <row r="665" spans="1:8" x14ac:dyDescent="0.35">
      <c r="A665" s="7" t="s">
        <v>237</v>
      </c>
      <c r="B665" s="8">
        <v>1718926</v>
      </c>
      <c r="C665" s="8">
        <v>439817</v>
      </c>
      <c r="D665" s="8">
        <v>215654</v>
      </c>
    </row>
    <row r="666" spans="1:8" x14ac:dyDescent="0.35">
      <c r="A666" s="7" t="s">
        <v>238</v>
      </c>
      <c r="B666" s="8">
        <v>4499582</v>
      </c>
      <c r="C666" s="8">
        <v>1709246</v>
      </c>
      <c r="D666" s="8">
        <v>1099217</v>
      </c>
    </row>
    <row r="667" spans="1:8" x14ac:dyDescent="0.35">
      <c r="A667" s="7" t="s">
        <v>154</v>
      </c>
      <c r="B667" s="8">
        <v>6445053</v>
      </c>
      <c r="C667" s="8">
        <v>2712864</v>
      </c>
      <c r="D667" s="8">
        <v>2696382</v>
      </c>
    </row>
    <row r="668" spans="1:8" x14ac:dyDescent="0.35">
      <c r="A668" s="7" t="s">
        <v>264</v>
      </c>
      <c r="B668" s="8">
        <v>38317404</v>
      </c>
      <c r="C668" s="8">
        <v>14133380</v>
      </c>
      <c r="D668" s="8">
        <v>10365986</v>
      </c>
    </row>
    <row r="669" spans="1:8" x14ac:dyDescent="0.35">
      <c r="A669" s="2"/>
      <c r="B669" s="3"/>
      <c r="C669" s="3"/>
      <c r="D669" s="3"/>
    </row>
    <row r="671" spans="1:8" ht="15" customHeight="1" x14ac:dyDescent="0.35">
      <c r="A671" s="107" t="s">
        <v>265</v>
      </c>
      <c r="B671" s="107"/>
      <c r="C671" s="107"/>
      <c r="D671" s="107"/>
      <c r="E671" s="107"/>
      <c r="F671" s="11"/>
      <c r="G671" s="11"/>
      <c r="H671" s="11"/>
    </row>
    <row r="672" spans="1:8" ht="26" x14ac:dyDescent="0.35">
      <c r="A672" s="105">
        <v>48</v>
      </c>
      <c r="B672" s="105"/>
      <c r="C672" s="12" t="s">
        <v>102</v>
      </c>
      <c r="D672" s="12" t="s">
        <v>103</v>
      </c>
      <c r="E672" s="12" t="s">
        <v>104</v>
      </c>
    </row>
    <row r="673" spans="1:8" x14ac:dyDescent="0.35">
      <c r="A673" s="106" t="s">
        <v>266</v>
      </c>
      <c r="B673" s="7" t="s">
        <v>267</v>
      </c>
      <c r="C673" s="8">
        <v>12378027</v>
      </c>
      <c r="D673" s="8">
        <v>11002691</v>
      </c>
      <c r="E673" s="8">
        <v>4456090</v>
      </c>
    </row>
    <row r="674" spans="1:8" x14ac:dyDescent="0.35">
      <c r="A674" s="106"/>
      <c r="B674" s="7" t="s">
        <v>268</v>
      </c>
      <c r="C674" s="8">
        <v>38990784</v>
      </c>
      <c r="D674" s="8">
        <v>25672946</v>
      </c>
      <c r="E674" s="8">
        <v>16586556</v>
      </c>
    </row>
    <row r="675" spans="1:8" x14ac:dyDescent="0.35">
      <c r="A675" s="106"/>
      <c r="B675" s="7" t="s">
        <v>269</v>
      </c>
      <c r="C675" s="8">
        <v>11759126</v>
      </c>
      <c r="D675" s="8">
        <v>9168909</v>
      </c>
      <c r="E675" s="8">
        <v>3713408</v>
      </c>
    </row>
    <row r="676" spans="1:8" x14ac:dyDescent="0.35">
      <c r="A676" s="106" t="s">
        <v>270</v>
      </c>
      <c r="B676" s="7" t="s">
        <v>267</v>
      </c>
      <c r="C676" s="8">
        <v>12363942</v>
      </c>
      <c r="D676" s="8">
        <v>2025018</v>
      </c>
      <c r="E676" s="8">
        <v>2472291</v>
      </c>
    </row>
    <row r="677" spans="1:8" x14ac:dyDescent="0.35">
      <c r="A677" s="106"/>
      <c r="B677" s="7" t="s">
        <v>268</v>
      </c>
      <c r="C677" s="8">
        <v>4381155</v>
      </c>
      <c r="D677" s="8">
        <v>1645289</v>
      </c>
      <c r="E677" s="8">
        <v>3280633</v>
      </c>
    </row>
    <row r="678" spans="1:8" x14ac:dyDescent="0.35">
      <c r="A678" s="106"/>
      <c r="B678" s="7" t="s">
        <v>269</v>
      </c>
      <c r="C678" s="8">
        <v>1835358</v>
      </c>
      <c r="D678" s="8">
        <v>4533172</v>
      </c>
      <c r="E678" s="8">
        <v>511396</v>
      </c>
    </row>
    <row r="679" spans="1:8" x14ac:dyDescent="0.35">
      <c r="A679" s="106" t="s">
        <v>246</v>
      </c>
      <c r="B679" s="7" t="s">
        <v>267</v>
      </c>
      <c r="C679" s="8">
        <v>4754383</v>
      </c>
      <c r="D679" s="8">
        <v>467561</v>
      </c>
      <c r="E679" s="8">
        <v>627341</v>
      </c>
    </row>
    <row r="680" spans="1:8" x14ac:dyDescent="0.35">
      <c r="A680" s="106"/>
      <c r="B680" s="7" t="s">
        <v>268</v>
      </c>
      <c r="C680" s="8">
        <v>1711465</v>
      </c>
      <c r="D680" s="8">
        <v>366737</v>
      </c>
      <c r="E680" s="8">
        <v>834172</v>
      </c>
    </row>
    <row r="681" spans="1:8" x14ac:dyDescent="0.35">
      <c r="A681" s="106"/>
      <c r="B681" s="7" t="s">
        <v>269</v>
      </c>
      <c r="C681" s="8">
        <v>783665</v>
      </c>
      <c r="D681" s="8">
        <v>1060983</v>
      </c>
      <c r="E681" s="8">
        <v>141585</v>
      </c>
    </row>
    <row r="682" spans="1:8" x14ac:dyDescent="0.35">
      <c r="A682" s="106" t="s">
        <v>271</v>
      </c>
      <c r="B682" s="7" t="s">
        <v>267</v>
      </c>
      <c r="C682" s="44">
        <v>38</v>
      </c>
      <c r="D682" s="44">
        <v>23</v>
      </c>
      <c r="E682" s="44">
        <v>25</v>
      </c>
    </row>
    <row r="683" spans="1:8" x14ac:dyDescent="0.35">
      <c r="A683" s="106"/>
      <c r="B683" s="7" t="s">
        <v>268</v>
      </c>
      <c r="C683" s="44">
        <v>39</v>
      </c>
      <c r="D683" s="44">
        <v>22</v>
      </c>
      <c r="E683" s="44">
        <v>25</v>
      </c>
    </row>
    <row r="684" spans="1:8" x14ac:dyDescent="0.35">
      <c r="A684" s="106"/>
      <c r="B684" s="7" t="s">
        <v>269</v>
      </c>
      <c r="C684" s="44">
        <v>43</v>
      </c>
      <c r="D684" s="44">
        <v>23</v>
      </c>
      <c r="E684" s="44">
        <v>28</v>
      </c>
    </row>
    <row r="685" spans="1:8" x14ac:dyDescent="0.35">
      <c r="A685" s="2"/>
      <c r="B685" s="2"/>
      <c r="C685" s="4"/>
      <c r="D685" s="4"/>
      <c r="E685" s="4"/>
    </row>
    <row r="687" spans="1:8" ht="15" customHeight="1" x14ac:dyDescent="0.35">
      <c r="A687" s="107" t="s">
        <v>272</v>
      </c>
      <c r="B687" s="107"/>
      <c r="C687" s="107"/>
      <c r="D687" s="107"/>
      <c r="E687" s="107"/>
      <c r="F687" s="11"/>
      <c r="G687" s="11"/>
      <c r="H687" s="11"/>
    </row>
    <row r="688" spans="1:8" ht="26" x14ac:dyDescent="0.35">
      <c r="A688" s="105">
        <v>49</v>
      </c>
      <c r="B688" s="105"/>
      <c r="C688" s="12" t="s">
        <v>102</v>
      </c>
      <c r="D688" s="12" t="s">
        <v>103</v>
      </c>
      <c r="E688" s="12" t="s">
        <v>104</v>
      </c>
    </row>
    <row r="689" spans="1:8" x14ac:dyDescent="0.35">
      <c r="A689" s="106" t="s">
        <v>266</v>
      </c>
      <c r="B689" s="7" t="s">
        <v>267</v>
      </c>
      <c r="C689" s="8">
        <v>1469758</v>
      </c>
      <c r="D689" s="8">
        <v>979838</v>
      </c>
      <c r="E689" s="8">
        <v>480139</v>
      </c>
    </row>
    <row r="690" spans="1:8" x14ac:dyDescent="0.35">
      <c r="A690" s="106"/>
      <c r="B690" s="7" t="s">
        <v>268</v>
      </c>
      <c r="C690" s="8">
        <v>5414896</v>
      </c>
      <c r="D690" s="8">
        <v>3352079</v>
      </c>
      <c r="E690" s="8">
        <v>2336675</v>
      </c>
    </row>
    <row r="691" spans="1:8" x14ac:dyDescent="0.35">
      <c r="A691" s="106"/>
      <c r="B691" s="7" t="s">
        <v>269</v>
      </c>
      <c r="C691" s="8">
        <v>1315046</v>
      </c>
      <c r="D691" s="8">
        <v>825127</v>
      </c>
      <c r="E691" s="8">
        <v>448129</v>
      </c>
    </row>
    <row r="692" spans="1:8" x14ac:dyDescent="0.35">
      <c r="A692" s="106" t="s">
        <v>270</v>
      </c>
      <c r="B692" s="7" t="s">
        <v>267</v>
      </c>
      <c r="C692" s="8">
        <v>3111287</v>
      </c>
      <c r="D692" s="8">
        <v>166693</v>
      </c>
      <c r="E692" s="8">
        <v>396635</v>
      </c>
    </row>
    <row r="693" spans="1:8" x14ac:dyDescent="0.35">
      <c r="A693" s="106"/>
      <c r="B693" s="7" t="s">
        <v>268</v>
      </c>
      <c r="C693" s="8">
        <v>1052753</v>
      </c>
      <c r="D693" s="8">
        <v>208284</v>
      </c>
      <c r="E693" s="8">
        <v>622125</v>
      </c>
    </row>
    <row r="694" spans="1:8" x14ac:dyDescent="0.35">
      <c r="A694" s="106"/>
      <c r="B694" s="7" t="s">
        <v>269</v>
      </c>
      <c r="C694" s="8">
        <v>317631</v>
      </c>
      <c r="D694" s="8">
        <v>548181</v>
      </c>
      <c r="E694" s="8">
        <v>261508</v>
      </c>
    </row>
    <row r="695" spans="1:8" x14ac:dyDescent="0.35">
      <c r="A695" s="106" t="s">
        <v>246</v>
      </c>
      <c r="B695" s="7" t="s">
        <v>267</v>
      </c>
      <c r="C695" s="8">
        <v>1145959</v>
      </c>
      <c r="D695" s="8">
        <v>36691</v>
      </c>
      <c r="E695" s="8">
        <v>101434</v>
      </c>
    </row>
    <row r="696" spans="1:8" x14ac:dyDescent="0.35">
      <c r="A696" s="106"/>
      <c r="B696" s="7" t="s">
        <v>268</v>
      </c>
      <c r="C696" s="8">
        <v>400405</v>
      </c>
      <c r="D696" s="8">
        <v>46960</v>
      </c>
      <c r="E696" s="8">
        <v>169578</v>
      </c>
    </row>
    <row r="697" spans="1:8" x14ac:dyDescent="0.35">
      <c r="A697" s="106"/>
      <c r="B697" s="7" t="s">
        <v>269</v>
      </c>
      <c r="C697" s="8">
        <v>119216</v>
      </c>
      <c r="D697" s="8">
        <v>122363</v>
      </c>
      <c r="E697" s="8">
        <v>74700</v>
      </c>
    </row>
    <row r="698" spans="1:8" x14ac:dyDescent="0.35">
      <c r="A698" s="106" t="s">
        <v>271</v>
      </c>
      <c r="B698" s="7" t="s">
        <v>267</v>
      </c>
      <c r="C698" s="44">
        <v>37</v>
      </c>
      <c r="D698" s="44">
        <v>22</v>
      </c>
      <c r="E698" s="44">
        <v>26</v>
      </c>
    </row>
    <row r="699" spans="1:8" x14ac:dyDescent="0.35">
      <c r="A699" s="106"/>
      <c r="B699" s="7" t="s">
        <v>268</v>
      </c>
      <c r="C699" s="44">
        <v>38</v>
      </c>
      <c r="D699" s="44">
        <v>23</v>
      </c>
      <c r="E699" s="44">
        <v>27</v>
      </c>
    </row>
    <row r="700" spans="1:8" x14ac:dyDescent="0.35">
      <c r="A700" s="106"/>
      <c r="B700" s="7" t="s">
        <v>269</v>
      </c>
      <c r="C700" s="44">
        <v>38</v>
      </c>
      <c r="D700" s="44">
        <v>22</v>
      </c>
      <c r="E700" s="44">
        <v>29</v>
      </c>
    </row>
    <row r="701" spans="1:8" x14ac:dyDescent="0.35">
      <c r="A701" s="2"/>
      <c r="B701" s="2"/>
      <c r="C701" s="4"/>
      <c r="D701" s="4"/>
      <c r="E701" s="4"/>
    </row>
    <row r="703" spans="1:8" ht="15" customHeight="1" x14ac:dyDescent="0.35">
      <c r="A703" s="107" t="s">
        <v>273</v>
      </c>
      <c r="B703" s="107"/>
      <c r="C703" s="107"/>
      <c r="D703" s="107"/>
      <c r="E703" s="107"/>
      <c r="F703" s="11"/>
      <c r="G703" s="11"/>
      <c r="H703" s="11"/>
    </row>
    <row r="704" spans="1:8" ht="26" x14ac:dyDescent="0.35">
      <c r="A704" s="105">
        <v>50</v>
      </c>
      <c r="B704" s="105"/>
      <c r="C704" s="12" t="s">
        <v>102</v>
      </c>
      <c r="D704" s="12" t="s">
        <v>103</v>
      </c>
      <c r="E704" s="12" t="s">
        <v>104</v>
      </c>
    </row>
    <row r="705" spans="1:8" x14ac:dyDescent="0.35">
      <c r="A705" s="106" t="s">
        <v>266</v>
      </c>
      <c r="B705" s="7" t="s">
        <v>267</v>
      </c>
      <c r="C705" s="8">
        <v>15444485</v>
      </c>
      <c r="D705" s="8">
        <v>16216709</v>
      </c>
      <c r="E705" s="8">
        <v>6081266</v>
      </c>
    </row>
    <row r="706" spans="1:8" x14ac:dyDescent="0.35">
      <c r="A706" s="106"/>
      <c r="B706" s="7" t="s">
        <v>268</v>
      </c>
      <c r="C706" s="8">
        <v>48650128</v>
      </c>
      <c r="D706" s="8">
        <v>37838988</v>
      </c>
      <c r="E706" s="8">
        <v>22635824</v>
      </c>
    </row>
    <row r="707" spans="1:8" x14ac:dyDescent="0.35">
      <c r="A707" s="106"/>
      <c r="B707" s="7" t="s">
        <v>269</v>
      </c>
      <c r="C707" s="8">
        <v>14672261</v>
      </c>
      <c r="D707" s="8">
        <v>13513924</v>
      </c>
      <c r="E707" s="8">
        <v>5067722</v>
      </c>
    </row>
    <row r="708" spans="1:8" x14ac:dyDescent="0.35">
      <c r="A708" s="106" t="s">
        <v>270</v>
      </c>
      <c r="B708" s="7" t="s">
        <v>267</v>
      </c>
      <c r="C708" s="8">
        <v>9880303</v>
      </c>
      <c r="D708" s="8">
        <v>1799430</v>
      </c>
      <c r="E708" s="8">
        <v>775973</v>
      </c>
    </row>
    <row r="709" spans="1:8" x14ac:dyDescent="0.35">
      <c r="A709" s="106"/>
      <c r="B709" s="7" t="s">
        <v>268</v>
      </c>
      <c r="C709" s="8">
        <v>3257186</v>
      </c>
      <c r="D709" s="8">
        <v>997061</v>
      </c>
      <c r="E709" s="8">
        <v>1019767</v>
      </c>
    </row>
    <row r="710" spans="1:8" x14ac:dyDescent="0.35">
      <c r="A710" s="106"/>
      <c r="B710" s="7" t="s">
        <v>269</v>
      </c>
      <c r="C710" s="8">
        <v>1243250</v>
      </c>
      <c r="D710" s="8">
        <v>3835623</v>
      </c>
      <c r="E710" s="8">
        <v>638632</v>
      </c>
    </row>
    <row r="711" spans="1:8" x14ac:dyDescent="0.35">
      <c r="A711" s="106" t="s">
        <v>246</v>
      </c>
      <c r="B711" s="7" t="s">
        <v>267</v>
      </c>
      <c r="C711" s="8">
        <v>3694566</v>
      </c>
      <c r="D711" s="8">
        <v>416369</v>
      </c>
      <c r="E711" s="8">
        <v>216599</v>
      </c>
    </row>
    <row r="712" spans="1:8" x14ac:dyDescent="0.35">
      <c r="A712" s="106"/>
      <c r="B712" s="7" t="s">
        <v>268</v>
      </c>
      <c r="C712" s="8">
        <v>1291251</v>
      </c>
      <c r="D712" s="8">
        <v>229099</v>
      </c>
      <c r="E712" s="8">
        <v>297221</v>
      </c>
    </row>
    <row r="713" spans="1:8" x14ac:dyDescent="0.35">
      <c r="A713" s="106"/>
      <c r="B713" s="7" t="s">
        <v>269</v>
      </c>
      <c r="C713" s="8">
        <v>511496</v>
      </c>
      <c r="D713" s="8">
        <v>899748</v>
      </c>
      <c r="E713" s="8">
        <v>195832</v>
      </c>
    </row>
    <row r="714" spans="1:8" x14ac:dyDescent="0.35">
      <c r="A714" s="106" t="s">
        <v>271</v>
      </c>
      <c r="B714" s="7" t="s">
        <v>267</v>
      </c>
      <c r="C714" s="44">
        <v>37</v>
      </c>
      <c r="D714" s="44">
        <v>23</v>
      </c>
      <c r="E714" s="44">
        <v>28</v>
      </c>
    </row>
    <row r="715" spans="1:8" x14ac:dyDescent="0.35">
      <c r="A715" s="106"/>
      <c r="B715" s="7" t="s">
        <v>268</v>
      </c>
      <c r="C715" s="44">
        <v>40</v>
      </c>
      <c r="D715" s="44">
        <v>23</v>
      </c>
      <c r="E715" s="44">
        <v>29</v>
      </c>
    </row>
    <row r="716" spans="1:8" x14ac:dyDescent="0.35">
      <c r="A716" s="106"/>
      <c r="B716" s="7" t="s">
        <v>269</v>
      </c>
      <c r="C716" s="44">
        <v>41</v>
      </c>
      <c r="D716" s="44">
        <v>23</v>
      </c>
      <c r="E716" s="44">
        <v>31</v>
      </c>
    </row>
    <row r="717" spans="1:8" x14ac:dyDescent="0.35">
      <c r="A717" s="2"/>
      <c r="B717" s="2"/>
      <c r="C717" s="4"/>
      <c r="D717" s="4"/>
      <c r="E717" s="4"/>
    </row>
    <row r="719" spans="1:8" ht="15" customHeight="1" x14ac:dyDescent="0.35">
      <c r="A719" s="107" t="s">
        <v>274</v>
      </c>
      <c r="B719" s="107"/>
      <c r="C719" s="107"/>
      <c r="D719" s="107"/>
      <c r="E719" s="107"/>
      <c r="F719" s="11"/>
      <c r="G719" s="11"/>
      <c r="H719" s="11"/>
    </row>
    <row r="720" spans="1:8" ht="26" x14ac:dyDescent="0.35">
      <c r="A720" s="105">
        <v>51</v>
      </c>
      <c r="B720" s="105"/>
      <c r="C720" s="12" t="s">
        <v>102</v>
      </c>
      <c r="D720" s="12" t="s">
        <v>103</v>
      </c>
      <c r="E720" s="12" t="s">
        <v>104</v>
      </c>
    </row>
    <row r="721" spans="1:8" x14ac:dyDescent="0.35">
      <c r="A721" s="106" t="s">
        <v>266</v>
      </c>
      <c r="B721" s="7" t="s">
        <v>267</v>
      </c>
      <c r="C721" s="8">
        <v>13409072</v>
      </c>
      <c r="D721" s="8">
        <v>11919175</v>
      </c>
      <c r="E721" s="8">
        <v>4827266</v>
      </c>
    </row>
    <row r="722" spans="1:8" x14ac:dyDescent="0.35">
      <c r="A722" s="106"/>
      <c r="B722" s="7" t="s">
        <v>268</v>
      </c>
      <c r="C722" s="8">
        <v>42238576</v>
      </c>
      <c r="D722" s="8">
        <v>27811408</v>
      </c>
      <c r="E722" s="8">
        <v>17968156</v>
      </c>
    </row>
    <row r="723" spans="1:8" x14ac:dyDescent="0.35">
      <c r="A723" s="106"/>
      <c r="B723" s="7" t="s">
        <v>269</v>
      </c>
      <c r="C723" s="8">
        <v>12738618</v>
      </c>
      <c r="D723" s="8">
        <v>9932646</v>
      </c>
      <c r="E723" s="8">
        <v>4022722</v>
      </c>
    </row>
    <row r="724" spans="1:8" x14ac:dyDescent="0.35">
      <c r="A724" s="106" t="s">
        <v>270</v>
      </c>
      <c r="B724" s="7" t="s">
        <v>267</v>
      </c>
      <c r="C724" s="8">
        <v>7059949</v>
      </c>
      <c r="D724" s="8">
        <v>6333084</v>
      </c>
      <c r="E724" s="8">
        <v>2983378</v>
      </c>
    </row>
    <row r="725" spans="1:8" x14ac:dyDescent="0.35">
      <c r="A725" s="106"/>
      <c r="B725" s="7" t="s">
        <v>268</v>
      </c>
      <c r="C725" s="8">
        <v>20104746</v>
      </c>
      <c r="D725" s="8">
        <v>13486283</v>
      </c>
      <c r="E725" s="8">
        <v>9714395</v>
      </c>
    </row>
    <row r="726" spans="1:8" x14ac:dyDescent="0.35">
      <c r="A726" s="106"/>
      <c r="B726" s="7" t="s">
        <v>269</v>
      </c>
      <c r="C726" s="8">
        <v>6467437</v>
      </c>
      <c r="D726" s="8">
        <v>5042836</v>
      </c>
      <c r="E726" s="8">
        <v>2356809</v>
      </c>
    </row>
    <row r="727" spans="1:8" x14ac:dyDescent="0.35">
      <c r="A727" s="106" t="s">
        <v>246</v>
      </c>
      <c r="B727" s="7" t="s">
        <v>267</v>
      </c>
      <c r="C727" s="8">
        <v>2289030</v>
      </c>
      <c r="D727" s="8">
        <v>1419229</v>
      </c>
      <c r="E727" s="8">
        <v>697730</v>
      </c>
    </row>
    <row r="728" spans="1:8" x14ac:dyDescent="0.35">
      <c r="A728" s="106"/>
      <c r="B728" s="7" t="s">
        <v>268</v>
      </c>
      <c r="C728" s="8">
        <v>6690382</v>
      </c>
      <c r="D728" s="8">
        <v>3029522</v>
      </c>
      <c r="E728" s="8">
        <v>2349422</v>
      </c>
    </row>
    <row r="729" spans="1:8" x14ac:dyDescent="0.35">
      <c r="A729" s="106"/>
      <c r="B729" s="7" t="s">
        <v>269</v>
      </c>
      <c r="C729" s="8">
        <v>2262024</v>
      </c>
      <c r="D729" s="8">
        <v>1176191</v>
      </c>
      <c r="E729" s="8">
        <v>649119</v>
      </c>
    </row>
    <row r="730" spans="1:8" x14ac:dyDescent="0.35">
      <c r="A730" s="106" t="s">
        <v>271</v>
      </c>
      <c r="B730" s="7" t="s">
        <v>267</v>
      </c>
      <c r="C730" s="44">
        <v>32</v>
      </c>
      <c r="D730" s="44">
        <v>22</v>
      </c>
      <c r="E730" s="44">
        <v>23</v>
      </c>
    </row>
    <row r="731" spans="1:8" x14ac:dyDescent="0.35">
      <c r="A731" s="106"/>
      <c r="B731" s="7" t="s">
        <v>268</v>
      </c>
      <c r="C731" s="44">
        <v>33</v>
      </c>
      <c r="D731" s="44">
        <v>22</v>
      </c>
      <c r="E731" s="44">
        <v>24</v>
      </c>
    </row>
    <row r="732" spans="1:8" x14ac:dyDescent="0.35">
      <c r="A732" s="106"/>
      <c r="B732" s="7" t="s">
        <v>269</v>
      </c>
      <c r="C732" s="44">
        <v>35</v>
      </c>
      <c r="D732" s="44">
        <v>23</v>
      </c>
      <c r="E732" s="44">
        <v>28</v>
      </c>
    </row>
    <row r="733" spans="1:8" x14ac:dyDescent="0.35">
      <c r="A733" s="2"/>
      <c r="B733" s="2"/>
      <c r="C733" s="4"/>
      <c r="D733" s="4"/>
      <c r="E733" s="4"/>
    </row>
    <row r="735" spans="1:8" ht="15" customHeight="1" x14ac:dyDescent="0.35">
      <c r="A735" s="107" t="s">
        <v>275</v>
      </c>
      <c r="B735" s="107"/>
      <c r="C735" s="107"/>
      <c r="D735" s="107"/>
      <c r="E735" s="107"/>
      <c r="F735" s="11"/>
      <c r="G735" s="11"/>
      <c r="H735" s="11"/>
    </row>
    <row r="736" spans="1:8" ht="26" x14ac:dyDescent="0.35">
      <c r="A736" s="105">
        <v>52</v>
      </c>
      <c r="B736" s="105"/>
      <c r="C736" s="12" t="s">
        <v>102</v>
      </c>
      <c r="D736" s="12" t="s">
        <v>103</v>
      </c>
      <c r="E736" s="12" t="s">
        <v>104</v>
      </c>
    </row>
    <row r="737" spans="1:8" x14ac:dyDescent="0.35">
      <c r="A737" s="106" t="s">
        <v>266</v>
      </c>
      <c r="B737" s="7" t="s">
        <v>267</v>
      </c>
      <c r="C737" s="8">
        <v>2616870</v>
      </c>
      <c r="D737" s="8">
        <v>1665281</v>
      </c>
      <c r="E737" s="8">
        <v>774731</v>
      </c>
    </row>
    <row r="738" spans="1:8" x14ac:dyDescent="0.35">
      <c r="A738" s="106"/>
      <c r="B738" s="7" t="s">
        <v>268</v>
      </c>
      <c r="C738" s="8">
        <v>9641098</v>
      </c>
      <c r="D738" s="8">
        <v>5697013</v>
      </c>
      <c r="E738" s="8">
        <v>3770358</v>
      </c>
    </row>
    <row r="739" spans="1:8" x14ac:dyDescent="0.35">
      <c r="A739" s="106"/>
      <c r="B739" s="7" t="s">
        <v>269</v>
      </c>
      <c r="C739" s="8">
        <v>2341410</v>
      </c>
      <c r="D739" s="8">
        <v>1402342</v>
      </c>
      <c r="E739" s="8">
        <v>723082</v>
      </c>
    </row>
    <row r="740" spans="1:8" x14ac:dyDescent="0.35">
      <c r="A740" s="106" t="s">
        <v>270</v>
      </c>
      <c r="B740" s="7" t="s">
        <v>267</v>
      </c>
      <c r="C740" s="8">
        <v>1232737</v>
      </c>
      <c r="D740" s="8">
        <v>791666</v>
      </c>
      <c r="E740" s="8">
        <v>450052</v>
      </c>
    </row>
    <row r="741" spans="1:8" x14ac:dyDescent="0.35">
      <c r="A741" s="106"/>
      <c r="B741" s="7" t="s">
        <v>268</v>
      </c>
      <c r="C741" s="8">
        <v>4292279</v>
      </c>
      <c r="D741" s="8">
        <v>2536347</v>
      </c>
      <c r="E741" s="8">
        <v>2019870</v>
      </c>
    </row>
    <row r="742" spans="1:8" x14ac:dyDescent="0.35">
      <c r="A742" s="106"/>
      <c r="B742" s="7" t="s">
        <v>269</v>
      </c>
      <c r="C742" s="8">
        <v>1102975</v>
      </c>
      <c r="D742" s="8">
        <v>660605</v>
      </c>
      <c r="E742" s="8">
        <v>408963</v>
      </c>
    </row>
    <row r="743" spans="1:8" x14ac:dyDescent="0.35">
      <c r="A743" s="106" t="s">
        <v>246</v>
      </c>
      <c r="B743" s="7" t="s">
        <v>267</v>
      </c>
      <c r="C743" s="8">
        <v>305465</v>
      </c>
      <c r="D743" s="8">
        <v>84682</v>
      </c>
      <c r="E743" s="8">
        <v>31456</v>
      </c>
    </row>
    <row r="744" spans="1:8" x14ac:dyDescent="0.35">
      <c r="A744" s="106"/>
      <c r="B744" s="7" t="s">
        <v>268</v>
      </c>
      <c r="C744" s="8">
        <v>1134625</v>
      </c>
      <c r="D744" s="8">
        <v>284889</v>
      </c>
      <c r="E744" s="8">
        <v>153467</v>
      </c>
    </row>
    <row r="745" spans="1:8" x14ac:dyDescent="0.35">
      <c r="A745" s="106"/>
      <c r="B745" s="7" t="s">
        <v>269</v>
      </c>
      <c r="C745" s="8">
        <v>278836</v>
      </c>
      <c r="D745" s="8">
        <v>70246</v>
      </c>
      <c r="E745" s="8">
        <v>30731</v>
      </c>
    </row>
    <row r="746" spans="1:8" x14ac:dyDescent="0.35">
      <c r="A746" s="106" t="s">
        <v>271</v>
      </c>
      <c r="B746" s="7" t="s">
        <v>267</v>
      </c>
      <c r="C746" s="44">
        <v>34</v>
      </c>
      <c r="D746" s="44">
        <v>18</v>
      </c>
      <c r="E746" s="44">
        <v>21</v>
      </c>
    </row>
    <row r="747" spans="1:8" x14ac:dyDescent="0.35">
      <c r="A747" s="106"/>
      <c r="B747" s="7" t="s">
        <v>268</v>
      </c>
      <c r="C747" s="44">
        <v>37</v>
      </c>
      <c r="D747" s="44">
        <v>19</v>
      </c>
      <c r="E747" s="44">
        <v>22</v>
      </c>
    </row>
    <row r="748" spans="1:8" ht="15.75" customHeight="1" x14ac:dyDescent="0.35">
      <c r="A748" s="106"/>
      <c r="B748" s="7" t="s">
        <v>269</v>
      </c>
      <c r="C748" s="44">
        <v>35</v>
      </c>
      <c r="D748" s="44">
        <v>18</v>
      </c>
      <c r="E748" s="44">
        <v>22</v>
      </c>
    </row>
    <row r="749" spans="1:8" ht="15.75" customHeight="1" x14ac:dyDescent="0.35">
      <c r="A749" s="2"/>
      <c r="B749" s="2"/>
      <c r="C749" s="4"/>
      <c r="D749" s="4"/>
      <c r="E749" s="4"/>
    </row>
    <row r="751" spans="1:8" ht="15" customHeight="1" x14ac:dyDescent="0.35">
      <c r="A751" s="107" t="s">
        <v>276</v>
      </c>
      <c r="B751" s="107"/>
      <c r="C751" s="107"/>
      <c r="D751" s="107"/>
      <c r="E751" s="107"/>
      <c r="F751" s="11"/>
      <c r="G751" s="11"/>
      <c r="H751" s="11"/>
    </row>
    <row r="752" spans="1:8" ht="26" x14ac:dyDescent="0.35">
      <c r="A752" s="105">
        <v>53</v>
      </c>
      <c r="B752" s="105"/>
      <c r="C752" s="12" t="s">
        <v>102</v>
      </c>
      <c r="D752" s="12" t="s">
        <v>103</v>
      </c>
      <c r="E752" s="12" t="s">
        <v>104</v>
      </c>
    </row>
    <row r="753" spans="1:8" x14ac:dyDescent="0.35">
      <c r="A753" s="106" t="s">
        <v>266</v>
      </c>
      <c r="B753" s="7" t="s">
        <v>267</v>
      </c>
      <c r="C753" s="8">
        <v>3624562</v>
      </c>
      <c r="D753" s="8">
        <v>2230500</v>
      </c>
      <c r="E753" s="8">
        <v>1268597</v>
      </c>
    </row>
    <row r="754" spans="1:8" x14ac:dyDescent="0.35">
      <c r="A754" s="106"/>
      <c r="B754" s="7" t="s">
        <v>268</v>
      </c>
      <c r="C754" s="8">
        <v>15907798</v>
      </c>
      <c r="D754" s="8">
        <v>10594872</v>
      </c>
      <c r="E754" s="8">
        <v>7067895</v>
      </c>
    </row>
    <row r="755" spans="1:8" x14ac:dyDescent="0.35">
      <c r="A755" s="106"/>
      <c r="B755" s="7" t="s">
        <v>269</v>
      </c>
      <c r="C755" s="8">
        <v>3020468</v>
      </c>
      <c r="D755" s="8">
        <v>2230500</v>
      </c>
      <c r="E755" s="8">
        <v>1268597</v>
      </c>
    </row>
    <row r="756" spans="1:8" x14ac:dyDescent="0.35">
      <c r="A756" s="106" t="s">
        <v>270</v>
      </c>
      <c r="B756" s="7" t="s">
        <v>267</v>
      </c>
      <c r="C756" s="8">
        <v>2181983</v>
      </c>
      <c r="D756" s="8">
        <v>1366737</v>
      </c>
      <c r="E756" s="8">
        <v>791213</v>
      </c>
    </row>
    <row r="757" spans="1:8" x14ac:dyDescent="0.35">
      <c r="A757" s="106"/>
      <c r="B757" s="7" t="s">
        <v>268</v>
      </c>
      <c r="C757" s="8">
        <v>9000091</v>
      </c>
      <c r="D757" s="8">
        <v>6048220</v>
      </c>
      <c r="E757" s="8">
        <v>3998775</v>
      </c>
    </row>
    <row r="758" spans="1:8" x14ac:dyDescent="0.35">
      <c r="A758" s="106"/>
      <c r="B758" s="7" t="s">
        <v>269</v>
      </c>
      <c r="C758" s="8">
        <v>1802228</v>
      </c>
      <c r="D758" s="8">
        <v>1342759</v>
      </c>
      <c r="E758" s="8">
        <v>763694</v>
      </c>
    </row>
    <row r="759" spans="1:8" x14ac:dyDescent="0.35">
      <c r="A759" s="106" t="s">
        <v>246</v>
      </c>
      <c r="B759" s="7" t="s">
        <v>267</v>
      </c>
      <c r="C759" s="8">
        <v>741224</v>
      </c>
      <c r="D759" s="8">
        <v>267927</v>
      </c>
      <c r="E759" s="8">
        <v>151886</v>
      </c>
    </row>
    <row r="760" spans="1:8" x14ac:dyDescent="0.35">
      <c r="A760" s="106"/>
      <c r="B760" s="7" t="s">
        <v>268</v>
      </c>
      <c r="C760" s="8">
        <v>3095508</v>
      </c>
      <c r="D760" s="8">
        <v>1174832</v>
      </c>
      <c r="E760" s="8">
        <v>786831</v>
      </c>
    </row>
    <row r="761" spans="1:8" x14ac:dyDescent="0.35">
      <c r="A761" s="106"/>
      <c r="B761" s="7" t="s">
        <v>269</v>
      </c>
      <c r="C761" s="8">
        <v>662850</v>
      </c>
      <c r="D761" s="8">
        <v>266487</v>
      </c>
      <c r="E761" s="8">
        <v>160500</v>
      </c>
    </row>
    <row r="762" spans="1:8" x14ac:dyDescent="0.35">
      <c r="A762" s="106" t="s">
        <v>271</v>
      </c>
      <c r="B762" s="7" t="s">
        <v>267</v>
      </c>
      <c r="C762" s="44">
        <v>38</v>
      </c>
      <c r="D762" s="44">
        <v>23</v>
      </c>
      <c r="E762" s="44">
        <v>28</v>
      </c>
    </row>
    <row r="763" spans="1:8" x14ac:dyDescent="0.35">
      <c r="A763" s="106"/>
      <c r="B763" s="7" t="s">
        <v>268</v>
      </c>
      <c r="C763" s="44">
        <v>38</v>
      </c>
      <c r="D763" s="44">
        <v>23</v>
      </c>
      <c r="E763" s="44">
        <v>29</v>
      </c>
    </row>
    <row r="764" spans="1:8" x14ac:dyDescent="0.35">
      <c r="A764" s="106"/>
      <c r="B764" s="7" t="s">
        <v>269</v>
      </c>
      <c r="C764" s="44">
        <v>41</v>
      </c>
      <c r="D764" s="44">
        <v>23</v>
      </c>
      <c r="E764" s="44">
        <v>31</v>
      </c>
    </row>
    <row r="766" spans="1:8" ht="15" customHeight="1" x14ac:dyDescent="0.35">
      <c r="A766" s="107" t="s">
        <v>277</v>
      </c>
      <c r="B766" s="107"/>
      <c r="C766" s="107"/>
      <c r="D766" s="107"/>
      <c r="E766" s="107"/>
      <c r="F766" s="11"/>
      <c r="G766" s="11"/>
      <c r="H766" s="11"/>
    </row>
    <row r="767" spans="1:8" ht="26" x14ac:dyDescent="0.35">
      <c r="A767" s="105">
        <v>54</v>
      </c>
      <c r="B767" s="105"/>
      <c r="C767" s="12" t="s">
        <v>102</v>
      </c>
      <c r="D767" s="12" t="s">
        <v>103</v>
      </c>
      <c r="E767" s="12" t="s">
        <v>104</v>
      </c>
    </row>
    <row r="768" spans="1:8" x14ac:dyDescent="0.35">
      <c r="A768" s="106" t="s">
        <v>266</v>
      </c>
      <c r="B768" s="7" t="s">
        <v>267</v>
      </c>
      <c r="C768" s="8">
        <v>5658070</v>
      </c>
      <c r="D768" s="8">
        <v>3371267</v>
      </c>
      <c r="E768" s="8">
        <v>2370422</v>
      </c>
    </row>
    <row r="769" spans="1:13" x14ac:dyDescent="0.35">
      <c r="A769" s="106"/>
      <c r="B769" s="7" t="s">
        <v>268</v>
      </c>
      <c r="C769" s="8">
        <v>30058494</v>
      </c>
      <c r="D769" s="8">
        <v>21783568</v>
      </c>
      <c r="E769" s="8">
        <v>15134231</v>
      </c>
    </row>
    <row r="770" spans="1:13" x14ac:dyDescent="0.35">
      <c r="A770" s="106"/>
      <c r="B770" s="7" t="s">
        <v>269</v>
      </c>
      <c r="C770" s="8">
        <v>4243552</v>
      </c>
      <c r="D770" s="8">
        <v>3371267</v>
      </c>
      <c r="E770" s="8">
        <v>2370422</v>
      </c>
    </row>
    <row r="771" spans="1:13" x14ac:dyDescent="0.35">
      <c r="A771" s="106" t="s">
        <v>270</v>
      </c>
      <c r="B771" s="7" t="s">
        <v>267</v>
      </c>
      <c r="C771" s="8">
        <v>3060995</v>
      </c>
      <c r="D771" s="8">
        <v>1743152</v>
      </c>
      <c r="E771" s="8">
        <v>1530626</v>
      </c>
    </row>
    <row r="772" spans="1:13" x14ac:dyDescent="0.35">
      <c r="A772" s="106"/>
      <c r="B772" s="7" t="s">
        <v>268</v>
      </c>
      <c r="C772" s="8">
        <v>14703449</v>
      </c>
      <c r="D772" s="8">
        <v>10273433</v>
      </c>
      <c r="E772" s="8">
        <v>8483300</v>
      </c>
    </row>
    <row r="773" spans="1:13" x14ac:dyDescent="0.35">
      <c r="A773" s="106"/>
      <c r="B773" s="7" t="s">
        <v>269</v>
      </c>
      <c r="C773" s="8">
        <v>2213579</v>
      </c>
      <c r="D773" s="8">
        <v>1696043</v>
      </c>
      <c r="E773" s="8">
        <v>1439066</v>
      </c>
    </row>
    <row r="774" spans="1:13" x14ac:dyDescent="0.35">
      <c r="A774" s="106" t="s">
        <v>246</v>
      </c>
      <c r="B774" s="7" t="s">
        <v>267</v>
      </c>
      <c r="C774" s="8">
        <v>952820</v>
      </c>
      <c r="D774" s="8">
        <v>337665</v>
      </c>
      <c r="E774" s="8">
        <v>332814</v>
      </c>
    </row>
    <row r="775" spans="1:13" x14ac:dyDescent="0.35">
      <c r="A775" s="106"/>
      <c r="B775" s="7" t="s">
        <v>268</v>
      </c>
      <c r="C775" s="8">
        <v>4728789</v>
      </c>
      <c r="D775" s="8">
        <v>2038609</v>
      </c>
      <c r="E775" s="8">
        <v>1975255</v>
      </c>
    </row>
    <row r="776" spans="1:13" x14ac:dyDescent="0.35">
      <c r="A776" s="106"/>
      <c r="B776" s="7" t="s">
        <v>269</v>
      </c>
      <c r="C776" s="8">
        <v>763444</v>
      </c>
      <c r="D776" s="8">
        <v>336590</v>
      </c>
      <c r="E776" s="8">
        <v>388313</v>
      </c>
    </row>
    <row r="777" spans="1:13" x14ac:dyDescent="0.35">
      <c r="A777" s="106" t="s">
        <v>271</v>
      </c>
      <c r="B777" s="7" t="s">
        <v>267</v>
      </c>
      <c r="C777" s="44">
        <v>31</v>
      </c>
      <c r="D777" s="44">
        <v>19</v>
      </c>
      <c r="E777" s="44">
        <v>22</v>
      </c>
    </row>
    <row r="778" spans="1:13" x14ac:dyDescent="0.35">
      <c r="A778" s="106"/>
      <c r="B778" s="7" t="s">
        <v>268</v>
      </c>
      <c r="C778" s="44">
        <v>32</v>
      </c>
      <c r="D778" s="44">
        <v>20</v>
      </c>
      <c r="E778" s="44">
        <v>23</v>
      </c>
    </row>
    <row r="779" spans="1:13" x14ac:dyDescent="0.35">
      <c r="A779" s="106"/>
      <c r="B779" s="7" t="s">
        <v>269</v>
      </c>
      <c r="C779" s="44">
        <v>34</v>
      </c>
      <c r="D779" s="44">
        <v>20</v>
      </c>
      <c r="E779" s="44">
        <v>27</v>
      </c>
    </row>
    <row r="780" spans="1:13" x14ac:dyDescent="0.35">
      <c r="A780" s="2"/>
      <c r="B780" s="2"/>
      <c r="C780" s="4"/>
      <c r="D780" s="4"/>
      <c r="E780" s="4"/>
    </row>
    <row r="782" spans="1:13" ht="15" customHeight="1" x14ac:dyDescent="0.35">
      <c r="A782" s="107" t="s">
        <v>278</v>
      </c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</row>
    <row r="783" spans="1:13" ht="15" customHeight="1" x14ac:dyDescent="0.35">
      <c r="A783" s="105">
        <v>55</v>
      </c>
      <c r="B783" s="54">
        <v>2023</v>
      </c>
      <c r="C783" s="54">
        <v>2023</v>
      </c>
      <c r="D783" s="54">
        <v>2024</v>
      </c>
      <c r="E783" s="54">
        <v>2024</v>
      </c>
      <c r="F783" s="54">
        <v>2025</v>
      </c>
      <c r="G783" s="54">
        <v>2025</v>
      </c>
      <c r="H783" s="54">
        <v>2026</v>
      </c>
      <c r="I783" s="54">
        <v>2026</v>
      </c>
      <c r="J783" s="54">
        <v>2027</v>
      </c>
      <c r="K783" s="54">
        <v>2027</v>
      </c>
      <c r="L783" s="54">
        <v>2028</v>
      </c>
      <c r="M783" s="54">
        <v>2028</v>
      </c>
    </row>
    <row r="784" spans="1:13" x14ac:dyDescent="0.35">
      <c r="A784" s="105"/>
      <c r="B784" s="12" t="s">
        <v>279</v>
      </c>
      <c r="C784" s="12" t="s">
        <v>280</v>
      </c>
      <c r="D784" s="12" t="s">
        <v>279</v>
      </c>
      <c r="E784" s="12" t="s">
        <v>280</v>
      </c>
      <c r="F784" s="12" t="s">
        <v>279</v>
      </c>
      <c r="G784" s="12" t="s">
        <v>280</v>
      </c>
      <c r="H784" s="12" t="s">
        <v>279</v>
      </c>
      <c r="I784" s="12" t="s">
        <v>280</v>
      </c>
      <c r="J784" s="12" t="s">
        <v>279</v>
      </c>
      <c r="K784" s="12" t="s">
        <v>280</v>
      </c>
      <c r="L784" s="12" t="s">
        <v>279</v>
      </c>
      <c r="M784" s="12" t="s">
        <v>280</v>
      </c>
    </row>
    <row r="785" spans="1:13" x14ac:dyDescent="0.35">
      <c r="A785" s="7" t="s">
        <v>249</v>
      </c>
      <c r="B785" s="8">
        <v>3318112</v>
      </c>
      <c r="C785" s="58">
        <v>6.2E-2</v>
      </c>
      <c r="D785" s="8">
        <v>2500758</v>
      </c>
      <c r="E785" s="58">
        <v>-0.246</v>
      </c>
      <c r="F785" s="8">
        <v>2464238</v>
      </c>
      <c r="G785" s="58">
        <v>-1.4999999999999999E-2</v>
      </c>
      <c r="H785" s="8">
        <v>2152115</v>
      </c>
      <c r="I785" s="58">
        <v>-0.127</v>
      </c>
      <c r="J785" s="8">
        <v>2119808</v>
      </c>
      <c r="K785" s="58">
        <v>-1.4999999999999999E-2</v>
      </c>
      <c r="L785" s="8">
        <v>1868819</v>
      </c>
      <c r="M785" s="58">
        <v>-0.11799999999999999</v>
      </c>
    </row>
    <row r="786" spans="1:13" x14ac:dyDescent="0.35">
      <c r="A786" s="7" t="s">
        <v>250</v>
      </c>
      <c r="B786" s="8">
        <v>717828</v>
      </c>
      <c r="C786" s="58">
        <v>1.0999999999999999E-2</v>
      </c>
      <c r="D786" s="8">
        <v>512375</v>
      </c>
      <c r="E786" s="58">
        <v>-0.28599999999999998</v>
      </c>
      <c r="F786" s="8">
        <v>391470</v>
      </c>
      <c r="G786" s="58">
        <v>-0.23599999999999999</v>
      </c>
      <c r="H786" s="8">
        <v>355435</v>
      </c>
      <c r="I786" s="58">
        <v>-9.1999999999999998E-2</v>
      </c>
      <c r="J786" s="8">
        <v>384599</v>
      </c>
      <c r="K786" s="58">
        <v>8.2000000000000003E-2</v>
      </c>
      <c r="L786" s="8">
        <v>441121</v>
      </c>
      <c r="M786" s="58">
        <v>0.14699999999999999</v>
      </c>
    </row>
    <row r="787" spans="1:13" x14ac:dyDescent="0.35">
      <c r="A787" s="7" t="s">
        <v>251</v>
      </c>
      <c r="B787" s="8">
        <v>2605181</v>
      </c>
      <c r="C787" s="58">
        <v>1.6E-2</v>
      </c>
      <c r="D787" s="8">
        <v>1732288</v>
      </c>
      <c r="E787" s="58">
        <v>-0.33500000000000002</v>
      </c>
      <c r="F787" s="8">
        <v>1452455</v>
      </c>
      <c r="G787" s="58">
        <v>-0.16200000000000001</v>
      </c>
      <c r="H787" s="8">
        <v>1222403</v>
      </c>
      <c r="I787" s="58">
        <v>-0.158</v>
      </c>
      <c r="J787" s="8">
        <v>1219994</v>
      </c>
      <c r="K787" s="58">
        <v>-2E-3</v>
      </c>
      <c r="L787" s="8">
        <v>1351561</v>
      </c>
      <c r="M787" s="58">
        <v>0.108</v>
      </c>
    </row>
    <row r="788" spans="1:13" x14ac:dyDescent="0.35">
      <c r="A788" s="7" t="s">
        <v>252</v>
      </c>
      <c r="B788" s="44">
        <v>0</v>
      </c>
      <c r="C788" s="58">
        <v>0</v>
      </c>
      <c r="D788" s="8">
        <v>2095624</v>
      </c>
      <c r="E788" s="58">
        <v>0</v>
      </c>
      <c r="F788" s="8">
        <v>2619066</v>
      </c>
      <c r="G788" s="58">
        <v>2.5000000000000001E-2</v>
      </c>
      <c r="H788" s="8">
        <v>2673406</v>
      </c>
      <c r="I788" s="58">
        <v>-2.1000000000000001E-2</v>
      </c>
      <c r="J788" s="8">
        <v>3221220</v>
      </c>
      <c r="K788" s="58">
        <v>0.20499999999999999</v>
      </c>
      <c r="L788" s="8">
        <v>2905271</v>
      </c>
      <c r="M788" s="58">
        <v>-9.8000000000000004E-2</v>
      </c>
    </row>
    <row r="789" spans="1:13" x14ac:dyDescent="0.35">
      <c r="A789" s="7" t="s">
        <v>253</v>
      </c>
      <c r="B789" s="44">
        <v>0</v>
      </c>
      <c r="C789" s="58">
        <v>0</v>
      </c>
      <c r="D789" s="44">
        <v>0</v>
      </c>
      <c r="E789" s="58">
        <v>0</v>
      </c>
      <c r="F789" s="44">
        <v>0</v>
      </c>
      <c r="G789" s="58">
        <v>0</v>
      </c>
      <c r="H789" s="44">
        <v>0</v>
      </c>
      <c r="I789" s="58">
        <v>0</v>
      </c>
      <c r="J789" s="8">
        <v>306123</v>
      </c>
      <c r="K789" s="58">
        <v>0</v>
      </c>
      <c r="L789" s="8">
        <v>549575</v>
      </c>
      <c r="M789" s="58">
        <v>0.79500000000000004</v>
      </c>
    </row>
    <row r="790" spans="1:13" x14ac:dyDescent="0.35">
      <c r="A790" s="7" t="s">
        <v>254</v>
      </c>
      <c r="B790" s="44">
        <v>0</v>
      </c>
      <c r="C790" s="58">
        <v>0</v>
      </c>
      <c r="D790" s="44">
        <v>0</v>
      </c>
      <c r="E790" s="58">
        <v>0</v>
      </c>
      <c r="F790" s="44">
        <v>0</v>
      </c>
      <c r="G790" s="58">
        <v>0</v>
      </c>
      <c r="H790" s="8">
        <v>718484</v>
      </c>
      <c r="I790" s="58">
        <v>0</v>
      </c>
      <c r="J790" s="8">
        <v>1007542</v>
      </c>
      <c r="K790" s="58">
        <v>0.40200000000000002</v>
      </c>
      <c r="L790" s="8">
        <v>1438615</v>
      </c>
      <c r="M790" s="58">
        <v>0.42799999999999999</v>
      </c>
    </row>
    <row r="791" spans="1:13" x14ac:dyDescent="0.35">
      <c r="A791" s="7" t="s">
        <v>255</v>
      </c>
      <c r="B791" s="44">
        <v>0</v>
      </c>
      <c r="C791" s="58">
        <v>0</v>
      </c>
      <c r="D791" s="44">
        <v>0</v>
      </c>
      <c r="E791" s="58">
        <v>0</v>
      </c>
      <c r="F791" s="8">
        <v>1151336</v>
      </c>
      <c r="G791" s="58">
        <v>0</v>
      </c>
      <c r="H791" s="8">
        <v>1564357</v>
      </c>
      <c r="I791" s="58">
        <v>0.35899999999999999</v>
      </c>
      <c r="J791" s="8">
        <v>1887612</v>
      </c>
      <c r="K791" s="58">
        <v>0.20699999999999999</v>
      </c>
      <c r="L791" s="8">
        <v>2000369</v>
      </c>
      <c r="M791" s="58">
        <v>6.0000000000000001E-3</v>
      </c>
    </row>
    <row r="792" spans="1:13" x14ac:dyDescent="0.35">
      <c r="A792" s="78" t="s">
        <v>281</v>
      </c>
      <c r="B792" s="8">
        <v>6641121</v>
      </c>
      <c r="C792" s="58">
        <v>3.7999999999999999E-2</v>
      </c>
      <c r="D792" s="8">
        <v>6841045</v>
      </c>
      <c r="E792" s="58">
        <v>3.0000000000000001E-3</v>
      </c>
      <c r="F792" s="8">
        <v>8078565</v>
      </c>
      <c r="G792" s="58">
        <v>0.18099999999999999</v>
      </c>
      <c r="H792" s="8">
        <v>8686200</v>
      </c>
      <c r="I792" s="58">
        <v>7.4999999999999997E-2</v>
      </c>
      <c r="J792" s="8">
        <v>10146898</v>
      </c>
      <c r="K792" s="58">
        <v>0.16800000000000001</v>
      </c>
      <c r="L792" s="8">
        <v>10555331</v>
      </c>
      <c r="M792" s="58">
        <v>4.0000000000000001E-3</v>
      </c>
    </row>
    <row r="793" spans="1:13" x14ac:dyDescent="0.35">
      <c r="A793" s="6"/>
      <c r="B793" s="3"/>
      <c r="C793" s="5"/>
      <c r="D793" s="3"/>
      <c r="E793" s="5"/>
      <c r="F793" s="3"/>
      <c r="G793" s="5"/>
      <c r="H793" s="3"/>
      <c r="I793" s="5"/>
      <c r="J793" s="3"/>
      <c r="K793" s="5"/>
      <c r="L793" s="3"/>
      <c r="M793" s="5"/>
    </row>
    <row r="795" spans="1:13" ht="15" customHeight="1" x14ac:dyDescent="0.35">
      <c r="A795" s="107" t="s">
        <v>282</v>
      </c>
      <c r="B795" s="107"/>
      <c r="C795" s="107"/>
      <c r="D795" s="107"/>
      <c r="E795" s="107"/>
      <c r="F795" s="107"/>
      <c r="G795" s="107"/>
      <c r="H795" s="11"/>
    </row>
    <row r="796" spans="1:13" ht="15" customHeight="1" x14ac:dyDescent="0.35">
      <c r="A796" s="105">
        <v>56</v>
      </c>
      <c r="B796" s="54">
        <v>2027</v>
      </c>
      <c r="C796" s="54">
        <v>2027</v>
      </c>
      <c r="D796" s="54">
        <v>2027</v>
      </c>
      <c r="E796" s="54">
        <v>2028</v>
      </c>
      <c r="F796" s="54">
        <v>2028</v>
      </c>
      <c r="G796" s="54">
        <v>2028</v>
      </c>
    </row>
    <row r="797" spans="1:13" x14ac:dyDescent="0.35">
      <c r="A797" s="105"/>
      <c r="B797" s="12" t="s">
        <v>102</v>
      </c>
      <c r="C797" s="12" t="s">
        <v>103</v>
      </c>
      <c r="D797" s="12" t="s">
        <v>104</v>
      </c>
      <c r="E797" s="12" t="s">
        <v>102</v>
      </c>
      <c r="F797" s="12" t="s">
        <v>103</v>
      </c>
      <c r="G797" s="12" t="s">
        <v>104</v>
      </c>
    </row>
    <row r="798" spans="1:13" x14ac:dyDescent="0.35">
      <c r="A798" s="7" t="s">
        <v>152</v>
      </c>
      <c r="B798" s="8">
        <v>1363773</v>
      </c>
      <c r="C798" s="8">
        <v>346899</v>
      </c>
      <c r="D798" s="8">
        <v>409136</v>
      </c>
      <c r="E798" s="8">
        <v>1114287</v>
      </c>
      <c r="F798" s="8">
        <v>390292</v>
      </c>
      <c r="G798" s="8">
        <v>364240</v>
      </c>
    </row>
    <row r="799" spans="1:13" x14ac:dyDescent="0.35">
      <c r="A799" s="7" t="s">
        <v>234</v>
      </c>
      <c r="B799" s="8">
        <v>244641</v>
      </c>
      <c r="C799" s="8">
        <v>34504</v>
      </c>
      <c r="D799" s="8">
        <v>105458</v>
      </c>
      <c r="E799" s="8">
        <v>297430</v>
      </c>
      <c r="F799" s="8">
        <v>40773</v>
      </c>
      <c r="G799" s="8">
        <v>102921</v>
      </c>
    </row>
    <row r="800" spans="1:13" x14ac:dyDescent="0.35">
      <c r="A800" s="7" t="s">
        <v>235</v>
      </c>
      <c r="B800" s="8">
        <v>698854</v>
      </c>
      <c r="C800" s="8">
        <v>316979</v>
      </c>
      <c r="D800" s="8">
        <v>204176</v>
      </c>
      <c r="E800" s="8">
        <v>783718</v>
      </c>
      <c r="F800" s="8">
        <v>347769</v>
      </c>
      <c r="G800" s="8">
        <v>202367</v>
      </c>
    </row>
    <row r="801" spans="1:13" x14ac:dyDescent="0.35">
      <c r="A801" s="7" t="s">
        <v>236</v>
      </c>
      <c r="B801" s="8">
        <v>1802447</v>
      </c>
      <c r="C801" s="8">
        <v>751264</v>
      </c>
      <c r="D801" s="8">
        <v>667571</v>
      </c>
      <c r="E801" s="8">
        <v>1786991</v>
      </c>
      <c r="F801" s="8">
        <v>661276</v>
      </c>
      <c r="G801" s="8">
        <v>457068</v>
      </c>
    </row>
    <row r="802" spans="1:13" x14ac:dyDescent="0.35">
      <c r="A802" s="7" t="s">
        <v>237</v>
      </c>
      <c r="B802" s="8">
        <v>235194</v>
      </c>
      <c r="C802" s="8">
        <v>57012</v>
      </c>
      <c r="D802" s="8">
        <v>13922</v>
      </c>
      <c r="E802" s="8">
        <v>419602</v>
      </c>
      <c r="F802" s="8">
        <v>97257</v>
      </c>
      <c r="G802" s="8">
        <v>32730</v>
      </c>
    </row>
    <row r="803" spans="1:13" x14ac:dyDescent="0.35">
      <c r="A803" s="7" t="s">
        <v>238</v>
      </c>
      <c r="B803" s="8">
        <v>531249</v>
      </c>
      <c r="C803" s="8">
        <v>325054</v>
      </c>
      <c r="D803" s="8">
        <v>151267</v>
      </c>
      <c r="E803" s="8">
        <v>657555</v>
      </c>
      <c r="F803" s="8">
        <v>477260</v>
      </c>
      <c r="G803" s="8">
        <v>303816</v>
      </c>
    </row>
    <row r="804" spans="1:13" x14ac:dyDescent="0.35">
      <c r="A804" s="7" t="s">
        <v>154</v>
      </c>
      <c r="B804" s="8">
        <v>1153797</v>
      </c>
      <c r="C804" s="8">
        <v>561558</v>
      </c>
      <c r="D804" s="8">
        <v>172327</v>
      </c>
      <c r="E804" s="8">
        <v>1324123</v>
      </c>
      <c r="F804" s="8">
        <v>417375</v>
      </c>
      <c r="G804" s="8">
        <v>258784</v>
      </c>
    </row>
    <row r="805" spans="1:13" x14ac:dyDescent="0.35">
      <c r="A805" s="7" t="s">
        <v>283</v>
      </c>
      <c r="B805" s="8">
        <v>6029955</v>
      </c>
      <c r="C805" s="8">
        <v>2393270</v>
      </c>
      <c r="D805" s="8">
        <v>1723857</v>
      </c>
      <c r="E805" s="8">
        <v>6383706</v>
      </c>
      <c r="F805" s="8">
        <v>2432002</v>
      </c>
      <c r="G805" s="8">
        <v>1721926</v>
      </c>
    </row>
    <row r="806" spans="1:13" x14ac:dyDescent="0.35">
      <c r="A806" s="7" t="s">
        <v>284</v>
      </c>
      <c r="B806" s="76">
        <v>0.115</v>
      </c>
      <c r="C806" s="76">
        <v>0.25600000000000001</v>
      </c>
      <c r="D806" s="76">
        <v>0.25600000000000001</v>
      </c>
      <c r="E806" s="76">
        <v>5.8999999999999997E-2</v>
      </c>
      <c r="F806" s="76">
        <v>1.6E-2</v>
      </c>
      <c r="G806" s="76">
        <v>-1E-3</v>
      </c>
    </row>
    <row r="807" spans="1:13" x14ac:dyDescent="0.35">
      <c r="A807" s="2"/>
      <c r="B807" s="4"/>
      <c r="C807" s="5"/>
      <c r="D807" s="5"/>
      <c r="E807" s="5"/>
      <c r="F807" s="5"/>
      <c r="G807" s="5"/>
    </row>
    <row r="809" spans="1:13" ht="15" customHeight="1" x14ac:dyDescent="0.35">
      <c r="A809" s="107" t="s">
        <v>285</v>
      </c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</row>
    <row r="810" spans="1:13" ht="15" customHeight="1" x14ac:dyDescent="0.35">
      <c r="A810" s="105">
        <v>57</v>
      </c>
      <c r="B810" s="54">
        <v>2023</v>
      </c>
      <c r="C810" s="54">
        <v>2023</v>
      </c>
      <c r="D810" s="54">
        <v>2024</v>
      </c>
      <c r="E810" s="54">
        <v>2024</v>
      </c>
      <c r="F810" s="54">
        <v>2025</v>
      </c>
      <c r="G810" s="54">
        <v>2025</v>
      </c>
      <c r="H810" s="54">
        <v>2026</v>
      </c>
      <c r="I810" s="54">
        <v>2026</v>
      </c>
      <c r="J810" s="54">
        <v>2027</v>
      </c>
      <c r="K810" s="54">
        <v>2027</v>
      </c>
      <c r="L810" s="54">
        <v>2028</v>
      </c>
      <c r="M810" s="54">
        <v>2028</v>
      </c>
    </row>
    <row r="811" spans="1:13" x14ac:dyDescent="0.35">
      <c r="A811" s="105"/>
      <c r="B811" s="12" t="s">
        <v>279</v>
      </c>
      <c r="C811" s="12" t="s">
        <v>280</v>
      </c>
      <c r="D811" s="12" t="s">
        <v>279</v>
      </c>
      <c r="E811" s="12" t="s">
        <v>280</v>
      </c>
      <c r="F811" s="12" t="s">
        <v>279</v>
      </c>
      <c r="G811" s="12" t="s">
        <v>280</v>
      </c>
      <c r="H811" s="12" t="s">
        <v>279</v>
      </c>
      <c r="I811" s="12" t="s">
        <v>280</v>
      </c>
      <c r="J811" s="12" t="s">
        <v>279</v>
      </c>
      <c r="K811" s="12" t="s">
        <v>280</v>
      </c>
      <c r="L811" s="12" t="s">
        <v>279</v>
      </c>
      <c r="M811" s="12" t="s">
        <v>280</v>
      </c>
    </row>
    <row r="812" spans="1:13" x14ac:dyDescent="0.35">
      <c r="A812" s="7" t="s">
        <v>120</v>
      </c>
      <c r="B812" s="8">
        <v>2327633</v>
      </c>
      <c r="C812" s="58">
        <v>5.0000000000000001E-3</v>
      </c>
      <c r="D812" s="8">
        <v>2246961</v>
      </c>
      <c r="E812" s="58">
        <v>-3.5000000000000003E-2</v>
      </c>
      <c r="F812" s="8">
        <v>2545594</v>
      </c>
      <c r="G812" s="58">
        <v>0.13300000000000001</v>
      </c>
      <c r="H812" s="8">
        <v>2792165</v>
      </c>
      <c r="I812" s="58">
        <v>9.7000000000000003E-2</v>
      </c>
      <c r="J812" s="8">
        <v>3655554</v>
      </c>
      <c r="K812" s="58">
        <v>0.309</v>
      </c>
      <c r="L812" s="8">
        <v>3996720</v>
      </c>
      <c r="M812" s="58">
        <v>9.2999999999999999E-2</v>
      </c>
    </row>
    <row r="813" spans="1:13" x14ac:dyDescent="0.35">
      <c r="A813" s="7" t="s">
        <v>121</v>
      </c>
      <c r="B813" s="8">
        <v>3293415</v>
      </c>
      <c r="C813" s="58">
        <v>4.4999999999999998E-2</v>
      </c>
      <c r="D813" s="8">
        <v>3603492</v>
      </c>
      <c r="E813" s="58">
        <v>9.4E-2</v>
      </c>
      <c r="F813" s="8">
        <v>4373715</v>
      </c>
      <c r="G813" s="58">
        <v>0.214</v>
      </c>
      <c r="H813" s="8">
        <v>4736625</v>
      </c>
      <c r="I813" s="58">
        <v>8.3000000000000004E-2</v>
      </c>
      <c r="J813" s="8">
        <v>5085960</v>
      </c>
      <c r="K813" s="58">
        <v>7.3999999999999996E-2</v>
      </c>
      <c r="L813" s="8">
        <v>4982839</v>
      </c>
      <c r="M813" s="58">
        <v>-2E-3</v>
      </c>
    </row>
    <row r="814" spans="1:13" x14ac:dyDescent="0.35">
      <c r="A814" s="7" t="s">
        <v>122</v>
      </c>
      <c r="B814" s="8">
        <v>1020100</v>
      </c>
      <c r="C814" s="58">
        <v>4.7E-2</v>
      </c>
      <c r="D814" s="8">
        <v>990063</v>
      </c>
      <c r="E814" s="58">
        <v>-2.9000000000000001E-2</v>
      </c>
      <c r="F814" s="8">
        <v>1159357</v>
      </c>
      <c r="G814" s="58">
        <v>0.17100000000000001</v>
      </c>
      <c r="H814" s="8">
        <v>1157484</v>
      </c>
      <c r="I814" s="58">
        <v>-2E-3</v>
      </c>
      <c r="J814" s="8">
        <v>1405568</v>
      </c>
      <c r="K814" s="58">
        <v>0.214</v>
      </c>
      <c r="L814" s="8">
        <v>1558075</v>
      </c>
      <c r="M814" s="58">
        <v>0.109</v>
      </c>
    </row>
    <row r="815" spans="1:13" x14ac:dyDescent="0.35">
      <c r="A815" s="7" t="s">
        <v>286</v>
      </c>
      <c r="B815" s="8">
        <v>6641121</v>
      </c>
      <c r="C815" s="58">
        <v>3.7999999999999999E-2</v>
      </c>
      <c r="D815" s="8">
        <v>6841045</v>
      </c>
      <c r="E815" s="58">
        <v>3.0000000000000001E-3</v>
      </c>
      <c r="F815" s="8">
        <v>8078565</v>
      </c>
      <c r="G815" s="58">
        <v>0.18099999999999999</v>
      </c>
      <c r="H815" s="8">
        <v>8686200</v>
      </c>
      <c r="I815" s="58">
        <v>7.4999999999999997E-2</v>
      </c>
      <c r="J815" s="8">
        <v>10146898</v>
      </c>
      <c r="K815" s="58">
        <v>0.16800000000000001</v>
      </c>
      <c r="L815" s="8">
        <v>10555331</v>
      </c>
      <c r="M815" s="58">
        <v>4.0000000000000001E-3</v>
      </c>
    </row>
    <row r="816" spans="1:13" x14ac:dyDescent="0.35">
      <c r="A816" s="2"/>
      <c r="B816" s="3"/>
      <c r="C816" s="5"/>
      <c r="D816" s="3"/>
      <c r="E816" s="5"/>
      <c r="F816" s="3"/>
      <c r="G816" s="5"/>
      <c r="H816" s="3"/>
      <c r="I816" s="5"/>
      <c r="J816" s="3"/>
      <c r="K816" s="5"/>
      <c r="L816" s="3"/>
      <c r="M816" s="5"/>
    </row>
    <row r="818" spans="1:9" ht="15" customHeight="1" x14ac:dyDescent="0.35">
      <c r="A818" s="107" t="s">
        <v>287</v>
      </c>
      <c r="B818" s="107"/>
      <c r="C818" s="107"/>
      <c r="D818" s="107"/>
      <c r="E818" s="107"/>
      <c r="F818" s="107"/>
      <c r="G818" s="107"/>
      <c r="H818" s="107"/>
      <c r="I818" s="107"/>
    </row>
    <row r="819" spans="1:9" ht="15" customHeight="1" x14ac:dyDescent="0.35">
      <c r="A819" s="105">
        <v>58</v>
      </c>
      <c r="B819" s="54">
        <v>2027</v>
      </c>
      <c r="C819" s="54">
        <v>2027</v>
      </c>
      <c r="D819" s="54">
        <v>2027</v>
      </c>
      <c r="E819" s="54">
        <v>2027</v>
      </c>
      <c r="F819" s="54">
        <v>2028</v>
      </c>
      <c r="G819" s="54">
        <v>2028</v>
      </c>
      <c r="H819" s="54">
        <v>2028</v>
      </c>
      <c r="I819" s="54">
        <v>2028</v>
      </c>
    </row>
    <row r="820" spans="1:9" x14ac:dyDescent="0.35">
      <c r="A820" s="105"/>
      <c r="B820" s="12" t="s">
        <v>207</v>
      </c>
      <c r="C820" s="12" t="s">
        <v>208</v>
      </c>
      <c r="D820" s="12" t="s">
        <v>209</v>
      </c>
      <c r="E820" s="12" t="s">
        <v>210</v>
      </c>
      <c r="F820" s="12" t="s">
        <v>207</v>
      </c>
      <c r="G820" s="12" t="s">
        <v>208</v>
      </c>
      <c r="H820" s="12" t="s">
        <v>209</v>
      </c>
      <c r="I820" s="12" t="s">
        <v>210</v>
      </c>
    </row>
    <row r="821" spans="1:9" x14ac:dyDescent="0.35">
      <c r="A821" s="7" t="s">
        <v>89</v>
      </c>
      <c r="B821" s="8">
        <v>1688351</v>
      </c>
      <c r="C821" s="8">
        <v>1507460</v>
      </c>
      <c r="D821" s="8">
        <v>1085374</v>
      </c>
      <c r="E821" s="8">
        <v>1748655</v>
      </c>
      <c r="F821" s="8">
        <v>1787446</v>
      </c>
      <c r="G821" s="8">
        <v>1595929</v>
      </c>
      <c r="H821" s="8">
        <v>1149070</v>
      </c>
      <c r="I821" s="8">
        <v>1851280</v>
      </c>
    </row>
    <row r="822" spans="1:9" x14ac:dyDescent="0.35">
      <c r="A822" s="7" t="s">
        <v>90</v>
      </c>
      <c r="B822" s="8">
        <v>646168</v>
      </c>
      <c r="C822" s="8">
        <v>287186</v>
      </c>
      <c r="D822" s="8">
        <v>335050</v>
      </c>
      <c r="E822" s="8">
        <v>1124817</v>
      </c>
      <c r="F822" s="8">
        <v>661418</v>
      </c>
      <c r="G822" s="8">
        <v>293961</v>
      </c>
      <c r="H822" s="8">
        <v>342954</v>
      </c>
      <c r="I822" s="8">
        <v>1151353</v>
      </c>
    </row>
    <row r="823" spans="1:9" x14ac:dyDescent="0.35">
      <c r="A823" s="7" t="s">
        <v>91</v>
      </c>
      <c r="B823" s="8">
        <v>448197</v>
      </c>
      <c r="C823" s="8">
        <v>413715</v>
      </c>
      <c r="D823" s="8">
        <v>396483</v>
      </c>
      <c r="E823" s="8">
        <v>465442</v>
      </c>
      <c r="F823" s="8">
        <v>447699</v>
      </c>
      <c r="G823" s="8">
        <v>413259</v>
      </c>
      <c r="H823" s="8">
        <v>396042</v>
      </c>
      <c r="I823" s="8">
        <v>464920</v>
      </c>
    </row>
    <row r="824" spans="1:9" x14ac:dyDescent="0.35">
      <c r="A824" s="7" t="s">
        <v>288</v>
      </c>
      <c r="B824" s="8">
        <v>2782716</v>
      </c>
      <c r="C824" s="8">
        <v>2208361</v>
      </c>
      <c r="D824" s="8">
        <v>1816907</v>
      </c>
      <c r="E824" s="8">
        <v>3338914</v>
      </c>
      <c r="F824" s="8">
        <v>2896563</v>
      </c>
      <c r="G824" s="8">
        <v>2303149</v>
      </c>
      <c r="H824" s="8">
        <v>1888066</v>
      </c>
      <c r="I824" s="8">
        <v>3467553</v>
      </c>
    </row>
    <row r="825" spans="1:9" x14ac:dyDescent="0.35">
      <c r="A825" s="2"/>
      <c r="B825" s="3"/>
      <c r="C825" s="3"/>
      <c r="D825" s="3"/>
      <c r="E825" s="3"/>
      <c r="F825" s="3"/>
      <c r="G825" s="3"/>
      <c r="H825" s="3"/>
      <c r="I825" s="3"/>
    </row>
    <row r="827" spans="1:9" ht="15" customHeight="1" x14ac:dyDescent="0.35">
      <c r="A827" s="107" t="s">
        <v>289</v>
      </c>
      <c r="B827" s="107"/>
      <c r="C827" s="107"/>
      <c r="D827" s="107"/>
      <c r="E827" s="107"/>
      <c r="F827" s="107"/>
      <c r="G827" s="107"/>
      <c r="H827" s="11"/>
    </row>
    <row r="828" spans="1:9" x14ac:dyDescent="0.35">
      <c r="A828" s="105">
        <v>59</v>
      </c>
      <c r="B828" s="12">
        <v>2023</v>
      </c>
      <c r="C828" s="12">
        <v>2024</v>
      </c>
      <c r="D828" s="12">
        <v>2025</v>
      </c>
      <c r="E828" s="12">
        <v>2026</v>
      </c>
      <c r="F828" s="12">
        <v>2027</v>
      </c>
      <c r="G828" s="12">
        <v>2028</v>
      </c>
    </row>
    <row r="829" spans="1:9" x14ac:dyDescent="0.35">
      <c r="A829" s="105"/>
      <c r="B829" s="28"/>
      <c r="C829" s="28"/>
      <c r="D829" s="28"/>
      <c r="E829" s="28"/>
      <c r="F829" s="28"/>
      <c r="G829" s="28"/>
    </row>
    <row r="830" spans="1:9" x14ac:dyDescent="0.35">
      <c r="A830" s="7" t="s">
        <v>111</v>
      </c>
      <c r="B830" s="8">
        <v>3404034</v>
      </c>
      <c r="C830" s="8">
        <v>2787867</v>
      </c>
      <c r="D830" s="8">
        <v>2585172</v>
      </c>
      <c r="E830" s="8">
        <v>2446302</v>
      </c>
      <c r="F830" s="8">
        <v>2804893</v>
      </c>
      <c r="G830" s="8">
        <v>2770112</v>
      </c>
    </row>
    <row r="831" spans="1:9" x14ac:dyDescent="0.35">
      <c r="A831" s="7" t="s">
        <v>112</v>
      </c>
      <c r="B831" s="8">
        <v>1924382</v>
      </c>
      <c r="C831" s="8">
        <v>2785542</v>
      </c>
      <c r="D831" s="8">
        <v>3856766</v>
      </c>
      <c r="E831" s="8">
        <v>4568349</v>
      </c>
      <c r="F831" s="8">
        <v>5422284</v>
      </c>
      <c r="G831" s="8">
        <v>5536867</v>
      </c>
    </row>
    <row r="832" spans="1:9" x14ac:dyDescent="0.35">
      <c r="A832" s="7" t="s">
        <v>113</v>
      </c>
      <c r="B832" s="8">
        <v>1312732</v>
      </c>
      <c r="C832" s="8">
        <v>1267107</v>
      </c>
      <c r="D832" s="8">
        <v>1636728</v>
      </c>
      <c r="E832" s="8">
        <v>1671623</v>
      </c>
      <c r="F832" s="8">
        <v>1919905</v>
      </c>
      <c r="G832" s="8">
        <v>2230655</v>
      </c>
    </row>
    <row r="833" spans="1:19" x14ac:dyDescent="0.35">
      <c r="A833" s="7" t="s">
        <v>286</v>
      </c>
      <c r="B833" s="8">
        <v>6641121</v>
      </c>
      <c r="C833" s="8">
        <v>6841045</v>
      </c>
      <c r="D833" s="8">
        <v>8078565</v>
      </c>
      <c r="E833" s="8">
        <v>8686200</v>
      </c>
      <c r="F833" s="8">
        <v>10146898</v>
      </c>
      <c r="G833" s="8">
        <v>10555331</v>
      </c>
    </row>
    <row r="834" spans="1:19" x14ac:dyDescent="0.35">
      <c r="A834" s="2"/>
      <c r="B834" s="3"/>
      <c r="C834" s="3"/>
      <c r="D834" s="3"/>
      <c r="E834" s="3"/>
      <c r="F834" s="3"/>
      <c r="G834" s="3"/>
    </row>
    <row r="836" spans="1:19" ht="15" customHeight="1" x14ac:dyDescent="0.35">
      <c r="A836" s="107" t="s">
        <v>290</v>
      </c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</row>
    <row r="837" spans="1:19" ht="15" customHeight="1" x14ac:dyDescent="0.35">
      <c r="A837" s="105">
        <v>60</v>
      </c>
      <c r="B837" s="54">
        <v>2023</v>
      </c>
      <c r="C837" s="54">
        <v>2023</v>
      </c>
      <c r="D837" s="54">
        <v>2023</v>
      </c>
      <c r="E837" s="54">
        <v>2024</v>
      </c>
      <c r="F837" s="54">
        <v>2024</v>
      </c>
      <c r="G837" s="54">
        <v>2024</v>
      </c>
      <c r="H837" s="54">
        <v>2025</v>
      </c>
      <c r="I837" s="54">
        <v>2025</v>
      </c>
      <c r="J837" s="54">
        <v>2025</v>
      </c>
      <c r="K837" s="54">
        <v>2026</v>
      </c>
      <c r="L837" s="54">
        <v>2026</v>
      </c>
      <c r="M837" s="54">
        <v>2026</v>
      </c>
      <c r="N837" s="54">
        <v>2027</v>
      </c>
      <c r="O837" s="54">
        <v>2027</v>
      </c>
      <c r="P837" s="54">
        <v>2027</v>
      </c>
      <c r="Q837" s="54">
        <v>2028</v>
      </c>
      <c r="R837" s="54">
        <v>2028</v>
      </c>
      <c r="S837" s="54">
        <v>2028</v>
      </c>
    </row>
    <row r="838" spans="1:19" x14ac:dyDescent="0.35">
      <c r="A838" s="105"/>
      <c r="B838" s="12" t="s">
        <v>102</v>
      </c>
      <c r="C838" s="12" t="s">
        <v>103</v>
      </c>
      <c r="D838" s="12" t="s">
        <v>104</v>
      </c>
      <c r="E838" s="12" t="s">
        <v>102</v>
      </c>
      <c r="F838" s="12" t="s">
        <v>103</v>
      </c>
      <c r="G838" s="12" t="s">
        <v>104</v>
      </c>
      <c r="H838" s="12" t="s">
        <v>102</v>
      </c>
      <c r="I838" s="12" t="s">
        <v>103</v>
      </c>
      <c r="J838" s="12" t="s">
        <v>104</v>
      </c>
      <c r="K838" s="12" t="s">
        <v>102</v>
      </c>
      <c r="L838" s="12" t="s">
        <v>103</v>
      </c>
      <c r="M838" s="12" t="s">
        <v>104</v>
      </c>
      <c r="N838" s="12" t="s">
        <v>102</v>
      </c>
      <c r="O838" s="12" t="s">
        <v>103</v>
      </c>
      <c r="P838" s="12" t="s">
        <v>104</v>
      </c>
      <c r="Q838" s="12" t="s">
        <v>102</v>
      </c>
      <c r="R838" s="12" t="s">
        <v>103</v>
      </c>
      <c r="S838" s="12" t="s">
        <v>104</v>
      </c>
    </row>
    <row r="839" spans="1:19" x14ac:dyDescent="0.35">
      <c r="A839" s="7" t="s">
        <v>111</v>
      </c>
      <c r="B839" s="8">
        <v>2749049</v>
      </c>
      <c r="C839" s="8">
        <v>333236</v>
      </c>
      <c r="D839" s="8">
        <v>321749</v>
      </c>
      <c r="E839" s="8">
        <v>2122148</v>
      </c>
      <c r="F839" s="8">
        <v>319486</v>
      </c>
      <c r="G839" s="8">
        <v>346233</v>
      </c>
      <c r="H839" s="8">
        <v>1929791</v>
      </c>
      <c r="I839" s="8">
        <v>330551</v>
      </c>
      <c r="J839" s="8">
        <v>324830</v>
      </c>
      <c r="K839" s="8">
        <v>1802305</v>
      </c>
      <c r="L839" s="8">
        <v>322929</v>
      </c>
      <c r="M839" s="8">
        <v>321068</v>
      </c>
      <c r="N839" s="8">
        <v>2003964</v>
      </c>
      <c r="O839" s="8">
        <v>420648</v>
      </c>
      <c r="P839" s="8">
        <v>380281</v>
      </c>
      <c r="Q839" s="8">
        <v>1974418</v>
      </c>
      <c r="R839" s="8">
        <v>425962</v>
      </c>
      <c r="S839" s="8">
        <v>369732</v>
      </c>
    </row>
    <row r="840" spans="1:19" x14ac:dyDescent="0.35">
      <c r="A840" s="7" t="s">
        <v>112</v>
      </c>
      <c r="B840" s="8">
        <v>1125936</v>
      </c>
      <c r="C840" s="8">
        <v>279902</v>
      </c>
      <c r="D840" s="8">
        <v>518544</v>
      </c>
      <c r="E840" s="8">
        <v>1661827</v>
      </c>
      <c r="F840" s="8">
        <v>514418</v>
      </c>
      <c r="G840" s="8">
        <v>609297</v>
      </c>
      <c r="H840" s="8">
        <v>2396464</v>
      </c>
      <c r="I840" s="8">
        <v>757885</v>
      </c>
      <c r="J840" s="8">
        <v>702417</v>
      </c>
      <c r="K840" s="8">
        <v>2824249</v>
      </c>
      <c r="L840" s="8">
        <v>924077</v>
      </c>
      <c r="M840" s="8">
        <v>820023</v>
      </c>
      <c r="N840" s="8">
        <v>3122940</v>
      </c>
      <c r="O840" s="8">
        <v>1255435</v>
      </c>
      <c r="P840" s="8">
        <v>1043909</v>
      </c>
      <c r="Q840" s="8">
        <v>3297595</v>
      </c>
      <c r="R840" s="8">
        <v>1214024</v>
      </c>
      <c r="S840" s="8">
        <v>1025248</v>
      </c>
    </row>
    <row r="841" spans="1:19" x14ac:dyDescent="0.35">
      <c r="A841" s="7" t="s">
        <v>113</v>
      </c>
      <c r="B841" s="8">
        <v>386604</v>
      </c>
      <c r="C841" s="8">
        <v>789856</v>
      </c>
      <c r="D841" s="8">
        <v>136272</v>
      </c>
      <c r="E841" s="8">
        <v>507443</v>
      </c>
      <c r="F841" s="8">
        <v>600373</v>
      </c>
      <c r="G841" s="8">
        <v>159291</v>
      </c>
      <c r="H841" s="8">
        <v>709593</v>
      </c>
      <c r="I841" s="8">
        <v>725804</v>
      </c>
      <c r="J841" s="8">
        <v>201331</v>
      </c>
      <c r="K841" s="8">
        <v>781817</v>
      </c>
      <c r="L841" s="8">
        <v>658134</v>
      </c>
      <c r="M841" s="8">
        <v>231672</v>
      </c>
      <c r="N841" s="8">
        <v>903051</v>
      </c>
      <c r="O841" s="8">
        <v>717187</v>
      </c>
      <c r="P841" s="8">
        <v>299667</v>
      </c>
      <c r="Q841" s="8">
        <v>1111693</v>
      </c>
      <c r="R841" s="8">
        <v>792016</v>
      </c>
      <c r="S841" s="8">
        <v>326946</v>
      </c>
    </row>
    <row r="842" spans="1:19" x14ac:dyDescent="0.35">
      <c r="A842" s="7" t="s">
        <v>291</v>
      </c>
      <c r="B842" s="8">
        <v>4261589</v>
      </c>
      <c r="C842" s="8">
        <v>1402994</v>
      </c>
      <c r="D842" s="8">
        <v>976565</v>
      </c>
      <c r="E842" s="8">
        <v>4291418</v>
      </c>
      <c r="F842" s="8">
        <v>1434277</v>
      </c>
      <c r="G842" s="8">
        <v>1114821</v>
      </c>
      <c r="H842" s="8">
        <v>5035848</v>
      </c>
      <c r="I842" s="8">
        <v>1814240</v>
      </c>
      <c r="J842" s="8">
        <v>1228578</v>
      </c>
      <c r="K842" s="8">
        <v>5408371</v>
      </c>
      <c r="L842" s="8">
        <v>1905140</v>
      </c>
      <c r="M842" s="8">
        <v>1372763</v>
      </c>
      <c r="N842" s="8">
        <v>6029955</v>
      </c>
      <c r="O842" s="8">
        <v>2393270</v>
      </c>
      <c r="P842" s="8">
        <v>1723857</v>
      </c>
      <c r="Q842" s="8">
        <v>6383706</v>
      </c>
      <c r="R842" s="8">
        <v>2432002</v>
      </c>
      <c r="S842" s="8">
        <v>1721926</v>
      </c>
    </row>
    <row r="843" spans="1:19" x14ac:dyDescent="0.3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5" spans="1:19" ht="15" customHeight="1" x14ac:dyDescent="0.35">
      <c r="A845" s="107" t="s">
        <v>292</v>
      </c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</row>
    <row r="846" spans="1:19" ht="15" customHeight="1" x14ac:dyDescent="0.35">
      <c r="A846" s="105">
        <v>61</v>
      </c>
      <c r="B846" s="54">
        <v>2023</v>
      </c>
      <c r="C846" s="54">
        <v>2023</v>
      </c>
      <c r="D846" s="54">
        <v>2024</v>
      </c>
      <c r="E846" s="54">
        <v>2024</v>
      </c>
      <c r="F846" s="54">
        <v>2025</v>
      </c>
      <c r="G846" s="54">
        <v>2025</v>
      </c>
      <c r="H846" s="54">
        <v>2026</v>
      </c>
      <c r="I846" s="54">
        <v>2026</v>
      </c>
      <c r="J846" s="54">
        <v>2027</v>
      </c>
      <c r="K846" s="54">
        <v>2027</v>
      </c>
      <c r="L846" s="54">
        <v>2028</v>
      </c>
      <c r="M846" s="54">
        <v>2028</v>
      </c>
    </row>
    <row r="847" spans="1:19" x14ac:dyDescent="0.35">
      <c r="A847" s="105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</row>
    <row r="848" spans="1:19" x14ac:dyDescent="0.35">
      <c r="A848" s="7" t="s">
        <v>249</v>
      </c>
      <c r="B848" s="8">
        <v>3976134</v>
      </c>
      <c r="C848" s="76">
        <v>5.3999999999999999E-2</v>
      </c>
      <c r="D848" s="8">
        <v>4001174</v>
      </c>
      <c r="E848" s="76">
        <v>6.0000000000000001E-3</v>
      </c>
      <c r="F848" s="8">
        <v>4566013</v>
      </c>
      <c r="G848" s="76">
        <v>0.14099999999999999</v>
      </c>
      <c r="H848" s="8">
        <v>3960301</v>
      </c>
      <c r="I848" s="76">
        <v>-0.13300000000000001</v>
      </c>
      <c r="J848" s="8">
        <v>3510081</v>
      </c>
      <c r="K848" s="76">
        <v>-0.114</v>
      </c>
      <c r="L848" s="8">
        <v>3440198</v>
      </c>
      <c r="M848" s="76">
        <v>-0.02</v>
      </c>
    </row>
    <row r="849" spans="1:13" x14ac:dyDescent="0.35">
      <c r="A849" s="7" t="s">
        <v>250</v>
      </c>
      <c r="B849" s="8">
        <v>828448</v>
      </c>
      <c r="C849" s="76">
        <v>2E-3</v>
      </c>
      <c r="D849" s="8">
        <v>822375</v>
      </c>
      <c r="E849" s="76">
        <v>-7.0000000000000001E-3</v>
      </c>
      <c r="F849" s="8">
        <v>741480</v>
      </c>
      <c r="G849" s="76">
        <v>-9.8000000000000004E-2</v>
      </c>
      <c r="H849" s="8">
        <v>664000</v>
      </c>
      <c r="I849" s="76">
        <v>-0.104</v>
      </c>
      <c r="J849" s="8">
        <v>648107</v>
      </c>
      <c r="K849" s="76">
        <v>-2.4E-2</v>
      </c>
      <c r="L849" s="8">
        <v>791995</v>
      </c>
      <c r="M849" s="76">
        <v>0.222</v>
      </c>
    </row>
    <row r="850" spans="1:13" x14ac:dyDescent="0.35">
      <c r="A850" s="7" t="s">
        <v>251</v>
      </c>
      <c r="B850" s="8">
        <v>3171451</v>
      </c>
      <c r="C850" s="76">
        <v>2.7E-2</v>
      </c>
      <c r="D850" s="8">
        <v>2941689</v>
      </c>
      <c r="E850" s="76">
        <v>-7.1999999999999995E-2</v>
      </c>
      <c r="F850" s="8">
        <v>3058114</v>
      </c>
      <c r="G850" s="76">
        <v>4.0000000000000001E-3</v>
      </c>
      <c r="H850" s="8">
        <v>2562803</v>
      </c>
      <c r="I850" s="76">
        <v>-0.16200000000000001</v>
      </c>
      <c r="J850" s="8">
        <v>2205889</v>
      </c>
      <c r="K850" s="76">
        <v>-0.13900000000000001</v>
      </c>
      <c r="L850" s="8">
        <v>2524646</v>
      </c>
      <c r="M850" s="76">
        <v>0.14499999999999999</v>
      </c>
    </row>
    <row r="851" spans="1:13" x14ac:dyDescent="0.35">
      <c r="A851" s="7" t="s">
        <v>252</v>
      </c>
      <c r="B851" s="44">
        <v>0</v>
      </c>
      <c r="C851" s="76">
        <v>0</v>
      </c>
      <c r="D851" s="8">
        <v>3022663</v>
      </c>
      <c r="E851" s="76">
        <v>0</v>
      </c>
      <c r="F851" s="8">
        <v>5621306</v>
      </c>
      <c r="G851" s="76">
        <v>8.5999999999999993E-2</v>
      </c>
      <c r="H851" s="8">
        <v>7014855</v>
      </c>
      <c r="I851" s="76">
        <v>0.248</v>
      </c>
      <c r="J851" s="8">
        <v>6279889</v>
      </c>
      <c r="K851" s="76">
        <v>-0.105</v>
      </c>
      <c r="L851" s="8">
        <v>5914418</v>
      </c>
      <c r="M851" s="76">
        <v>-5.8000000000000003E-2</v>
      </c>
    </row>
    <row r="852" spans="1:13" x14ac:dyDescent="0.35">
      <c r="A852" s="7" t="s">
        <v>253</v>
      </c>
      <c r="B852" s="44">
        <v>0</v>
      </c>
      <c r="C852" s="76">
        <v>0</v>
      </c>
      <c r="D852" s="44">
        <v>0</v>
      </c>
      <c r="E852" s="76">
        <v>0</v>
      </c>
      <c r="F852" s="44">
        <v>0</v>
      </c>
      <c r="G852" s="76">
        <v>0</v>
      </c>
      <c r="H852" s="44">
        <v>0</v>
      </c>
      <c r="I852" s="76">
        <v>0</v>
      </c>
      <c r="J852" s="8">
        <v>688910</v>
      </c>
      <c r="K852" s="76">
        <v>0</v>
      </c>
      <c r="L852" s="8">
        <v>1167762</v>
      </c>
      <c r="M852" s="76">
        <v>0.69499999999999995</v>
      </c>
    </row>
    <row r="853" spans="1:13" x14ac:dyDescent="0.35">
      <c r="A853" s="7" t="s">
        <v>254</v>
      </c>
      <c r="B853" s="44">
        <v>0</v>
      </c>
      <c r="C853" s="76">
        <v>0</v>
      </c>
      <c r="D853" s="44">
        <v>0</v>
      </c>
      <c r="E853" s="76">
        <v>0</v>
      </c>
      <c r="F853" s="44">
        <v>0</v>
      </c>
      <c r="G853" s="76">
        <v>0</v>
      </c>
      <c r="H853" s="8">
        <v>1525033</v>
      </c>
      <c r="I853" s="76">
        <v>0</v>
      </c>
      <c r="J853" s="8">
        <v>2208177</v>
      </c>
      <c r="K853" s="76">
        <v>0.44800000000000001</v>
      </c>
      <c r="L853" s="8">
        <v>3065957</v>
      </c>
      <c r="M853" s="76">
        <v>0.38900000000000001</v>
      </c>
    </row>
    <row r="854" spans="1:13" x14ac:dyDescent="0.35">
      <c r="A854" s="7" t="s">
        <v>255</v>
      </c>
      <c r="B854" s="44">
        <v>0</v>
      </c>
      <c r="C854" s="76">
        <v>0</v>
      </c>
      <c r="D854" s="44">
        <v>0</v>
      </c>
      <c r="E854" s="76">
        <v>0</v>
      </c>
      <c r="F854" s="8">
        <v>2620717</v>
      </c>
      <c r="G854" s="76">
        <v>0</v>
      </c>
      <c r="H854" s="8">
        <v>4231028</v>
      </c>
      <c r="I854" s="76">
        <v>0.61499999999999999</v>
      </c>
      <c r="J854" s="8">
        <v>4288066</v>
      </c>
      <c r="K854" s="76">
        <v>1.4E-2</v>
      </c>
      <c r="L854" s="8">
        <v>4613015</v>
      </c>
      <c r="M854" s="76">
        <v>7.5999999999999998E-2</v>
      </c>
    </row>
    <row r="855" spans="1:13" x14ac:dyDescent="0.35">
      <c r="A855" s="78" t="s">
        <v>293</v>
      </c>
      <c r="B855" s="8">
        <v>7976033</v>
      </c>
      <c r="C855" s="76">
        <v>3.6999999999999998E-2</v>
      </c>
      <c r="D855" s="8">
        <v>10787901</v>
      </c>
      <c r="E855" s="76">
        <v>0.35299999999999998</v>
      </c>
      <c r="F855" s="8">
        <v>16607629</v>
      </c>
      <c r="G855" s="76">
        <v>5.3999999999999999E-2</v>
      </c>
      <c r="H855" s="8">
        <v>19958018</v>
      </c>
      <c r="I855" s="76">
        <v>0.20200000000000001</v>
      </c>
      <c r="J855" s="8">
        <v>19829118</v>
      </c>
      <c r="K855" s="76">
        <v>-7.0000000000000001E-3</v>
      </c>
      <c r="L855" s="8">
        <v>21517990</v>
      </c>
      <c r="M855" s="76">
        <v>8.5000000000000006E-2</v>
      </c>
    </row>
    <row r="856" spans="1:13" x14ac:dyDescent="0.35">
      <c r="A856" s="6"/>
      <c r="B856" s="3"/>
      <c r="C856" s="5"/>
      <c r="D856" s="3"/>
      <c r="E856" s="5"/>
      <c r="F856" s="3"/>
      <c r="G856" s="5"/>
      <c r="H856" s="3"/>
      <c r="I856" s="5"/>
      <c r="J856" s="3"/>
      <c r="K856" s="5"/>
      <c r="L856" s="3"/>
      <c r="M856" s="5"/>
    </row>
    <row r="858" spans="1:13" ht="15" customHeight="1" x14ac:dyDescent="0.35">
      <c r="A858" s="107" t="s">
        <v>294</v>
      </c>
      <c r="B858" s="107"/>
      <c r="C858" s="107"/>
      <c r="D858" s="107"/>
      <c r="E858" s="11"/>
      <c r="F858" s="11"/>
      <c r="G858" s="11"/>
      <c r="H858" s="11"/>
    </row>
    <row r="859" spans="1:13" ht="26" x14ac:dyDescent="0.35">
      <c r="A859" s="49">
        <v>62</v>
      </c>
      <c r="B859" s="12" t="s">
        <v>102</v>
      </c>
      <c r="C859" s="12" t="s">
        <v>103</v>
      </c>
      <c r="D859" s="12" t="s">
        <v>104</v>
      </c>
    </row>
    <row r="860" spans="1:13" x14ac:dyDescent="0.35">
      <c r="A860" s="7" t="s">
        <v>152</v>
      </c>
      <c r="B860" s="8">
        <v>1947966</v>
      </c>
      <c r="C860" s="8">
        <v>757150</v>
      </c>
      <c r="D860" s="8">
        <v>735082</v>
      </c>
    </row>
    <row r="861" spans="1:13" x14ac:dyDescent="0.35">
      <c r="A861" s="7" t="s">
        <v>234</v>
      </c>
      <c r="B861" s="8">
        <v>501603</v>
      </c>
      <c r="C861" s="8">
        <v>80291</v>
      </c>
      <c r="D861" s="8">
        <v>210101</v>
      </c>
    </row>
    <row r="862" spans="1:13" x14ac:dyDescent="0.35">
      <c r="A862" s="7" t="s">
        <v>235</v>
      </c>
      <c r="B862" s="8">
        <v>1444671</v>
      </c>
      <c r="C862" s="8">
        <v>665742</v>
      </c>
      <c r="D862" s="8">
        <v>414233</v>
      </c>
    </row>
    <row r="863" spans="1:13" x14ac:dyDescent="0.35">
      <c r="A863" s="7" t="s">
        <v>236</v>
      </c>
      <c r="B863" s="8">
        <v>3436237</v>
      </c>
      <c r="C863" s="8">
        <v>1410052</v>
      </c>
      <c r="D863" s="8">
        <v>1068130</v>
      </c>
    </row>
    <row r="864" spans="1:13" x14ac:dyDescent="0.35">
      <c r="A864" s="7" t="s">
        <v>237</v>
      </c>
      <c r="B864" s="8">
        <v>862566</v>
      </c>
      <c r="C864" s="8">
        <v>228259</v>
      </c>
      <c r="D864" s="8">
        <v>76937</v>
      </c>
    </row>
    <row r="865" spans="1:8" x14ac:dyDescent="0.35">
      <c r="A865" s="7" t="s">
        <v>238</v>
      </c>
      <c r="B865" s="8">
        <v>1245671</v>
      </c>
      <c r="C865" s="8">
        <v>1072192</v>
      </c>
      <c r="D865" s="8">
        <v>748094</v>
      </c>
    </row>
    <row r="866" spans="1:8" x14ac:dyDescent="0.35">
      <c r="A866" s="7" t="s">
        <v>154</v>
      </c>
      <c r="B866" s="8">
        <v>2963644</v>
      </c>
      <c r="C866" s="8">
        <v>962976</v>
      </c>
      <c r="D866" s="8">
        <v>686394</v>
      </c>
    </row>
    <row r="867" spans="1:8" x14ac:dyDescent="0.35">
      <c r="A867" s="7" t="s">
        <v>239</v>
      </c>
      <c r="B867" s="8">
        <v>12402359</v>
      </c>
      <c r="C867" s="8">
        <v>5176663</v>
      </c>
      <c r="D867" s="8">
        <v>3938970</v>
      </c>
    </row>
    <row r="868" spans="1:8" x14ac:dyDescent="0.35">
      <c r="A868" s="2"/>
      <c r="B868" s="3"/>
      <c r="C868" s="3"/>
      <c r="D868" s="3"/>
    </row>
    <row r="870" spans="1:8" ht="15" customHeight="1" x14ac:dyDescent="0.35">
      <c r="A870" s="107" t="s">
        <v>295</v>
      </c>
      <c r="B870" s="107"/>
      <c r="C870" s="107"/>
      <c r="D870" s="107"/>
      <c r="E870" s="11"/>
      <c r="F870" s="11"/>
      <c r="G870" s="11"/>
      <c r="H870" s="11"/>
    </row>
    <row r="871" spans="1:8" ht="26" x14ac:dyDescent="0.35">
      <c r="A871" s="49">
        <v>63</v>
      </c>
      <c r="B871" s="12" t="s">
        <v>120</v>
      </c>
      <c r="C871" s="12" t="s">
        <v>121</v>
      </c>
      <c r="D871" s="12" t="s">
        <v>124</v>
      </c>
    </row>
    <row r="872" spans="1:8" x14ac:dyDescent="0.35">
      <c r="A872" s="7" t="s">
        <v>152</v>
      </c>
      <c r="B872" s="8">
        <v>1620962</v>
      </c>
      <c r="C872" s="8">
        <v>1278035</v>
      </c>
      <c r="D872" s="8">
        <v>541201</v>
      </c>
    </row>
    <row r="873" spans="1:8" x14ac:dyDescent="0.35">
      <c r="A873" s="7" t="s">
        <v>234</v>
      </c>
      <c r="B873" s="8">
        <v>301781</v>
      </c>
      <c r="C873" s="8">
        <v>380885</v>
      </c>
      <c r="D873" s="8">
        <v>109329</v>
      </c>
    </row>
    <row r="874" spans="1:8" x14ac:dyDescent="0.35">
      <c r="A874" s="7" t="s">
        <v>235</v>
      </c>
      <c r="B874" s="8">
        <v>962006</v>
      </c>
      <c r="C874" s="8">
        <v>1094754</v>
      </c>
      <c r="D874" s="8">
        <v>467887</v>
      </c>
    </row>
    <row r="875" spans="1:8" x14ac:dyDescent="0.35">
      <c r="A875" s="7" t="s">
        <v>236</v>
      </c>
      <c r="B875" s="8">
        <v>2209550</v>
      </c>
      <c r="C875" s="8">
        <v>2948325</v>
      </c>
      <c r="D875" s="8">
        <v>756544</v>
      </c>
    </row>
    <row r="876" spans="1:8" x14ac:dyDescent="0.35">
      <c r="A876" s="7" t="s">
        <v>237</v>
      </c>
      <c r="B876" s="8">
        <v>379978</v>
      </c>
      <c r="C876" s="8">
        <v>612538</v>
      </c>
      <c r="D876" s="8">
        <v>175246</v>
      </c>
    </row>
    <row r="877" spans="1:8" x14ac:dyDescent="0.35">
      <c r="A877" s="7" t="s">
        <v>238</v>
      </c>
      <c r="B877" s="8">
        <v>887373</v>
      </c>
      <c r="C877" s="8">
        <v>1841313</v>
      </c>
      <c r="D877" s="8">
        <v>337271</v>
      </c>
    </row>
    <row r="878" spans="1:8" x14ac:dyDescent="0.35">
      <c r="A878" s="7" t="s">
        <v>154</v>
      </c>
      <c r="B878" s="8">
        <v>1699868</v>
      </c>
      <c r="C878" s="8">
        <v>2138330</v>
      </c>
      <c r="D878" s="8">
        <v>774817</v>
      </c>
    </row>
    <row r="879" spans="1:8" x14ac:dyDescent="0.35">
      <c r="A879" s="7" t="s">
        <v>296</v>
      </c>
      <c r="B879" s="8">
        <v>8061518</v>
      </c>
      <c r="C879" s="8">
        <v>10294179</v>
      </c>
      <c r="D879" s="8">
        <v>3162294</v>
      </c>
    </row>
    <row r="880" spans="1:8" x14ac:dyDescent="0.35">
      <c r="A880" s="2"/>
      <c r="B880" s="3"/>
      <c r="C880" s="3"/>
      <c r="D880" s="3"/>
    </row>
    <row r="882" spans="1:8" ht="15" customHeight="1" x14ac:dyDescent="0.35">
      <c r="A882" s="107" t="s">
        <v>297</v>
      </c>
      <c r="B882" s="107"/>
      <c r="C882" s="107"/>
      <c r="D882" s="107"/>
      <c r="E882" s="107"/>
      <c r="F882" s="107"/>
      <c r="G882" s="107"/>
      <c r="H882" s="11"/>
    </row>
    <row r="883" spans="1:8" x14ac:dyDescent="0.35">
      <c r="A883" s="105">
        <v>64</v>
      </c>
      <c r="B883" s="12">
        <v>2023</v>
      </c>
      <c r="C883" s="12">
        <v>2024</v>
      </c>
      <c r="D883" s="12">
        <v>2025</v>
      </c>
      <c r="E883" s="12">
        <v>2026</v>
      </c>
      <c r="F883" s="12">
        <v>2027</v>
      </c>
      <c r="G883" s="12">
        <v>2028</v>
      </c>
    </row>
    <row r="884" spans="1:8" x14ac:dyDescent="0.35">
      <c r="A884" s="105"/>
      <c r="B884" s="28"/>
      <c r="C884" s="28"/>
      <c r="D884" s="28"/>
      <c r="E884" s="28"/>
      <c r="F884" s="28"/>
      <c r="G884" s="28"/>
    </row>
    <row r="885" spans="1:8" x14ac:dyDescent="0.35">
      <c r="A885" s="7" t="s">
        <v>298</v>
      </c>
      <c r="B885" s="8">
        <v>4150048</v>
      </c>
      <c r="C885" s="8">
        <v>5448064</v>
      </c>
      <c r="D885" s="8">
        <v>8678562</v>
      </c>
      <c r="E885" s="8">
        <v>10664366</v>
      </c>
      <c r="F885" s="8">
        <v>10519803</v>
      </c>
      <c r="G885" s="8">
        <v>12402359</v>
      </c>
    </row>
    <row r="886" spans="1:8" x14ac:dyDescent="0.35">
      <c r="A886" s="7" t="s">
        <v>299</v>
      </c>
      <c r="B886" s="8">
        <v>2055950</v>
      </c>
      <c r="C886" s="8">
        <v>2688542</v>
      </c>
      <c r="D886" s="8">
        <v>4414969</v>
      </c>
      <c r="E886" s="8">
        <v>4891159</v>
      </c>
      <c r="F886" s="8">
        <v>5061799</v>
      </c>
      <c r="G886" s="8">
        <v>5176663</v>
      </c>
    </row>
    <row r="887" spans="1:8" x14ac:dyDescent="0.35">
      <c r="A887" s="7" t="s">
        <v>300</v>
      </c>
      <c r="B887" s="8">
        <v>1770035</v>
      </c>
      <c r="C887" s="8">
        <v>2651296</v>
      </c>
      <c r="D887" s="8">
        <v>3514098</v>
      </c>
      <c r="E887" s="8">
        <v>4402493</v>
      </c>
      <c r="F887" s="8">
        <v>4247517</v>
      </c>
      <c r="G887" s="8">
        <v>3938970</v>
      </c>
    </row>
    <row r="888" spans="1:8" x14ac:dyDescent="0.35">
      <c r="A888" s="7" t="s">
        <v>301</v>
      </c>
      <c r="B888" s="8">
        <v>7976033</v>
      </c>
      <c r="C888" s="8">
        <v>10787901</v>
      </c>
      <c r="D888" s="8">
        <v>16607629</v>
      </c>
      <c r="E888" s="8">
        <v>19958018</v>
      </c>
      <c r="F888" s="8">
        <v>19829118</v>
      </c>
      <c r="G888" s="8">
        <v>21517990</v>
      </c>
    </row>
    <row r="889" spans="1:8" x14ac:dyDescent="0.35">
      <c r="A889" s="2"/>
      <c r="B889" s="3"/>
      <c r="C889" s="3"/>
      <c r="D889" s="3"/>
      <c r="E889" s="3"/>
      <c r="F889" s="3"/>
      <c r="G889" s="3"/>
    </row>
    <row r="891" spans="1:8" ht="15" customHeight="1" x14ac:dyDescent="0.35">
      <c r="A891" s="107" t="s">
        <v>302</v>
      </c>
      <c r="B891" s="107"/>
      <c r="C891" s="107"/>
      <c r="D891" s="107"/>
      <c r="E891" s="11"/>
      <c r="F891" s="11"/>
      <c r="G891" s="11"/>
      <c r="H891" s="11"/>
    </row>
    <row r="892" spans="1:8" ht="26" x14ac:dyDescent="0.35">
      <c r="A892" s="49">
        <v>65</v>
      </c>
      <c r="B892" s="12" t="s">
        <v>120</v>
      </c>
      <c r="C892" s="12" t="s">
        <v>121</v>
      </c>
      <c r="D892" s="12" t="s">
        <v>124</v>
      </c>
    </row>
    <row r="893" spans="1:8" x14ac:dyDescent="0.35">
      <c r="A893" s="7" t="s">
        <v>89</v>
      </c>
      <c r="B893" s="8">
        <v>4848152</v>
      </c>
      <c r="C893" s="8">
        <v>5797457</v>
      </c>
      <c r="D893" s="8">
        <v>1756749</v>
      </c>
    </row>
    <row r="894" spans="1:8" x14ac:dyDescent="0.35">
      <c r="A894" s="7" t="s">
        <v>90</v>
      </c>
      <c r="B894" s="8">
        <v>1736892</v>
      </c>
      <c r="C894" s="8">
        <v>2583667</v>
      </c>
      <c r="D894" s="8">
        <v>856104</v>
      </c>
    </row>
    <row r="895" spans="1:8" x14ac:dyDescent="0.35">
      <c r="A895" s="7" t="s">
        <v>91</v>
      </c>
      <c r="B895" s="8">
        <v>1476474</v>
      </c>
      <c r="C895" s="8">
        <v>1913055</v>
      </c>
      <c r="D895" s="8">
        <v>549441</v>
      </c>
    </row>
    <row r="896" spans="1:8" x14ac:dyDescent="0.35">
      <c r="A896" s="7" t="s">
        <v>296</v>
      </c>
      <c r="B896" s="8">
        <v>8061518</v>
      </c>
      <c r="C896" s="8">
        <v>10294179</v>
      </c>
      <c r="D896" s="8">
        <v>3162294</v>
      </c>
    </row>
    <row r="897" spans="1:8" x14ac:dyDescent="0.35">
      <c r="A897" s="7" t="s">
        <v>303</v>
      </c>
      <c r="B897" s="76">
        <v>0.112</v>
      </c>
      <c r="C897" s="76">
        <v>4.0000000000000001E-3</v>
      </c>
      <c r="D897" s="76">
        <v>1.7999999999999999E-2</v>
      </c>
    </row>
    <row r="898" spans="1:8" x14ac:dyDescent="0.35">
      <c r="A898" s="2"/>
      <c r="B898" s="4"/>
      <c r="C898" s="5"/>
      <c r="D898" s="5"/>
    </row>
    <row r="900" spans="1:8" ht="15" customHeight="1" x14ac:dyDescent="0.35">
      <c r="A900" s="107" t="s">
        <v>304</v>
      </c>
      <c r="B900" s="107"/>
      <c r="C900" s="107"/>
      <c r="D900" s="107"/>
      <c r="E900" s="107"/>
      <c r="F900" s="107"/>
      <c r="G900" s="107"/>
      <c r="H900" s="107"/>
    </row>
    <row r="901" spans="1:8" ht="15" customHeight="1" x14ac:dyDescent="0.35">
      <c r="A901" s="105">
        <v>66</v>
      </c>
      <c r="B901" s="105"/>
      <c r="C901" s="54">
        <v>2027</v>
      </c>
      <c r="D901" s="54">
        <v>2027</v>
      </c>
      <c r="E901" s="54">
        <v>2027</v>
      </c>
      <c r="F901" s="54">
        <v>2028</v>
      </c>
      <c r="G901" s="54">
        <v>2028</v>
      </c>
      <c r="H901" s="54">
        <v>2028</v>
      </c>
    </row>
    <row r="902" spans="1:8" x14ac:dyDescent="0.35">
      <c r="A902" s="105"/>
      <c r="B902" s="105"/>
      <c r="C902" s="12" t="s">
        <v>102</v>
      </c>
      <c r="D902" s="12" t="s">
        <v>103</v>
      </c>
      <c r="E902" s="12" t="s">
        <v>104</v>
      </c>
      <c r="F902" s="12" t="s">
        <v>102</v>
      </c>
      <c r="G902" s="12" t="s">
        <v>103</v>
      </c>
      <c r="H902" s="12" t="s">
        <v>104</v>
      </c>
    </row>
    <row r="903" spans="1:8" x14ac:dyDescent="0.35">
      <c r="A903" s="7" t="s">
        <v>152</v>
      </c>
      <c r="B903" s="7" t="s">
        <v>120</v>
      </c>
      <c r="C903" s="8">
        <v>966414</v>
      </c>
      <c r="D903" s="8">
        <v>240089</v>
      </c>
      <c r="E903" s="8">
        <v>371583</v>
      </c>
      <c r="F903" s="8">
        <v>1015700</v>
      </c>
      <c r="G903" s="8">
        <v>273699</v>
      </c>
      <c r="H903" s="8">
        <v>331563</v>
      </c>
    </row>
    <row r="904" spans="1:8" x14ac:dyDescent="0.35">
      <c r="A904" s="7" t="s">
        <v>152</v>
      </c>
      <c r="B904" s="7" t="s">
        <v>121</v>
      </c>
      <c r="C904" s="8">
        <v>724584</v>
      </c>
      <c r="D904" s="8">
        <v>304708</v>
      </c>
      <c r="E904" s="8">
        <v>390661</v>
      </c>
      <c r="F904" s="8">
        <v>654004</v>
      </c>
      <c r="G904" s="8">
        <v>319305</v>
      </c>
      <c r="H904" s="8">
        <v>304726</v>
      </c>
    </row>
    <row r="905" spans="1:8" x14ac:dyDescent="0.35">
      <c r="A905" s="7" t="s">
        <v>152</v>
      </c>
      <c r="B905" s="7" t="s">
        <v>305</v>
      </c>
      <c r="C905" s="8">
        <v>260544</v>
      </c>
      <c r="D905" s="8">
        <v>140419</v>
      </c>
      <c r="E905" s="8">
        <v>111079</v>
      </c>
      <c r="F905" s="8">
        <v>278262</v>
      </c>
      <c r="G905" s="8">
        <v>164147</v>
      </c>
      <c r="H905" s="8">
        <v>98793</v>
      </c>
    </row>
    <row r="906" spans="1:8" x14ac:dyDescent="0.35">
      <c r="A906" s="7" t="s">
        <v>234</v>
      </c>
      <c r="B906" s="7" t="s">
        <v>120</v>
      </c>
      <c r="C906" s="8">
        <v>154630</v>
      </c>
      <c r="D906" s="8">
        <v>18601</v>
      </c>
      <c r="E906" s="8">
        <v>74739</v>
      </c>
      <c r="F906" s="8">
        <v>212636</v>
      </c>
      <c r="G906" s="8">
        <v>20982</v>
      </c>
      <c r="H906" s="8">
        <v>68163</v>
      </c>
    </row>
    <row r="907" spans="1:8" x14ac:dyDescent="0.35">
      <c r="A907" s="7" t="s">
        <v>234</v>
      </c>
      <c r="B907" s="7" t="s">
        <v>121</v>
      </c>
      <c r="C907" s="8">
        <v>156599</v>
      </c>
      <c r="D907" s="8">
        <v>35920</v>
      </c>
      <c r="E907" s="8">
        <v>119323</v>
      </c>
      <c r="F907" s="8">
        <v>226868</v>
      </c>
      <c r="G907" s="8">
        <v>42375</v>
      </c>
      <c r="H907" s="8">
        <v>111642</v>
      </c>
    </row>
    <row r="908" spans="1:8" x14ac:dyDescent="0.35">
      <c r="A908" s="7" t="s">
        <v>234</v>
      </c>
      <c r="B908" s="7" t="s">
        <v>305</v>
      </c>
      <c r="C908" s="8">
        <v>41234</v>
      </c>
      <c r="D908" s="8">
        <v>14413</v>
      </c>
      <c r="E908" s="8">
        <v>32648</v>
      </c>
      <c r="F908" s="8">
        <v>62099</v>
      </c>
      <c r="G908" s="8">
        <v>16934</v>
      </c>
      <c r="H908" s="8">
        <v>30296</v>
      </c>
    </row>
    <row r="909" spans="1:8" x14ac:dyDescent="0.35">
      <c r="A909" s="7" t="s">
        <v>235</v>
      </c>
      <c r="B909" s="7" t="s">
        <v>120</v>
      </c>
      <c r="C909" s="8">
        <v>491781</v>
      </c>
      <c r="D909" s="8">
        <v>180207</v>
      </c>
      <c r="E909" s="8">
        <v>151302</v>
      </c>
      <c r="F909" s="8">
        <v>634576</v>
      </c>
      <c r="G909" s="8">
        <v>189377</v>
      </c>
      <c r="H909" s="8">
        <v>138052</v>
      </c>
    </row>
    <row r="910" spans="1:8" x14ac:dyDescent="0.35">
      <c r="A910" s="7" t="s">
        <v>235</v>
      </c>
      <c r="B910" s="7" t="s">
        <v>121</v>
      </c>
      <c r="C910" s="8">
        <v>470427</v>
      </c>
      <c r="D910" s="8">
        <v>286486</v>
      </c>
      <c r="E910" s="8">
        <v>218391</v>
      </c>
      <c r="F910" s="8">
        <v>595503</v>
      </c>
      <c r="G910" s="8">
        <v>304116</v>
      </c>
      <c r="H910" s="8">
        <v>195135</v>
      </c>
    </row>
    <row r="911" spans="1:8" x14ac:dyDescent="0.35">
      <c r="A911" s="7" t="s">
        <v>235</v>
      </c>
      <c r="B911" s="7" t="s">
        <v>305</v>
      </c>
      <c r="C911" s="8">
        <v>167087</v>
      </c>
      <c r="D911" s="8">
        <v>154037</v>
      </c>
      <c r="E911" s="8">
        <v>86170</v>
      </c>
      <c r="F911" s="8">
        <v>214592</v>
      </c>
      <c r="G911" s="8">
        <v>172249</v>
      </c>
      <c r="H911" s="8">
        <v>81045</v>
      </c>
    </row>
    <row r="912" spans="1:8" x14ac:dyDescent="0.35">
      <c r="A912" s="7" t="s">
        <v>236</v>
      </c>
      <c r="B912" s="7" t="s">
        <v>120</v>
      </c>
      <c r="C912" s="8">
        <v>1080658</v>
      </c>
      <c r="D912" s="8">
        <v>606755</v>
      </c>
      <c r="E912" s="8">
        <v>611415</v>
      </c>
      <c r="F912" s="8">
        <v>1244245</v>
      </c>
      <c r="G912" s="8">
        <v>534060</v>
      </c>
      <c r="H912" s="8">
        <v>431245</v>
      </c>
    </row>
    <row r="913" spans="1:8" x14ac:dyDescent="0.35">
      <c r="A913" s="7" t="s">
        <v>236</v>
      </c>
      <c r="B913" s="7" t="s">
        <v>121</v>
      </c>
      <c r="C913" s="8">
        <v>1637990</v>
      </c>
      <c r="D913" s="8">
        <v>804640</v>
      </c>
      <c r="E913" s="8">
        <v>844101</v>
      </c>
      <c r="F913" s="8">
        <v>1735296</v>
      </c>
      <c r="G913" s="8">
        <v>694137</v>
      </c>
      <c r="H913" s="8">
        <v>518892</v>
      </c>
    </row>
    <row r="914" spans="1:8" x14ac:dyDescent="0.35">
      <c r="A914" s="7" t="s">
        <v>236</v>
      </c>
      <c r="B914" s="7" t="s">
        <v>305</v>
      </c>
      <c r="C914" s="8">
        <v>350440</v>
      </c>
      <c r="D914" s="8">
        <v>187396</v>
      </c>
      <c r="E914" s="8">
        <v>156495</v>
      </c>
      <c r="F914" s="8">
        <v>456696</v>
      </c>
      <c r="G914" s="8">
        <v>181855</v>
      </c>
      <c r="H914" s="8">
        <v>117993</v>
      </c>
    </row>
    <row r="915" spans="1:8" x14ac:dyDescent="0.35">
      <c r="A915" s="7" t="s">
        <v>237</v>
      </c>
      <c r="B915" s="7" t="s">
        <v>120</v>
      </c>
      <c r="C915" s="8">
        <v>161778</v>
      </c>
      <c r="D915" s="8">
        <v>47615</v>
      </c>
      <c r="E915" s="8">
        <v>11794</v>
      </c>
      <c r="F915" s="8">
        <v>282910</v>
      </c>
      <c r="G915" s="8">
        <v>74018</v>
      </c>
      <c r="H915" s="8">
        <v>23050</v>
      </c>
    </row>
    <row r="916" spans="1:8" x14ac:dyDescent="0.35">
      <c r="A916" s="7" t="s">
        <v>237</v>
      </c>
      <c r="B916" s="7" t="s">
        <v>121</v>
      </c>
      <c r="C916" s="8">
        <v>263643</v>
      </c>
      <c r="D916" s="8">
        <v>77888</v>
      </c>
      <c r="E916" s="8">
        <v>19751</v>
      </c>
      <c r="F916" s="8">
        <v>449573</v>
      </c>
      <c r="G916" s="8">
        <v>120545</v>
      </c>
      <c r="H916" s="8">
        <v>42421</v>
      </c>
    </row>
    <row r="917" spans="1:8" x14ac:dyDescent="0.35">
      <c r="A917" s="7" t="s">
        <v>237</v>
      </c>
      <c r="B917" s="7" t="s">
        <v>305</v>
      </c>
      <c r="C917" s="8">
        <v>78137</v>
      </c>
      <c r="D917" s="8">
        <v>22580</v>
      </c>
      <c r="E917" s="8">
        <v>5726</v>
      </c>
      <c r="F917" s="8">
        <v>130083</v>
      </c>
      <c r="G917" s="8">
        <v>33696</v>
      </c>
      <c r="H917" s="8">
        <v>11467</v>
      </c>
    </row>
    <row r="918" spans="1:8" x14ac:dyDescent="0.35">
      <c r="A918" s="7" t="s">
        <v>238</v>
      </c>
      <c r="B918" s="7" t="s">
        <v>120</v>
      </c>
      <c r="C918" s="8">
        <v>325221</v>
      </c>
      <c r="D918" s="8">
        <v>213138</v>
      </c>
      <c r="E918" s="8">
        <v>105734</v>
      </c>
      <c r="F918" s="8">
        <v>389642</v>
      </c>
      <c r="G918" s="8">
        <v>290613</v>
      </c>
      <c r="H918" s="8">
        <v>207118</v>
      </c>
    </row>
    <row r="919" spans="1:8" x14ac:dyDescent="0.35">
      <c r="A919" s="7" t="s">
        <v>238</v>
      </c>
      <c r="B919" s="7" t="s">
        <v>121</v>
      </c>
      <c r="C919" s="8">
        <v>601610</v>
      </c>
      <c r="D919" s="8">
        <v>469778</v>
      </c>
      <c r="E919" s="8">
        <v>271067</v>
      </c>
      <c r="F919" s="8">
        <v>723802</v>
      </c>
      <c r="G919" s="8">
        <v>660093</v>
      </c>
      <c r="H919" s="8">
        <v>457418</v>
      </c>
    </row>
    <row r="920" spans="1:8" x14ac:dyDescent="0.35">
      <c r="A920" s="7" t="s">
        <v>238</v>
      </c>
      <c r="B920" s="7" t="s">
        <v>305</v>
      </c>
      <c r="C920" s="8">
        <v>93164</v>
      </c>
      <c r="D920" s="8">
        <v>83043</v>
      </c>
      <c r="E920" s="8">
        <v>45422</v>
      </c>
      <c r="F920" s="8">
        <v>132227</v>
      </c>
      <c r="G920" s="8">
        <v>121486</v>
      </c>
      <c r="H920" s="8">
        <v>83558</v>
      </c>
    </row>
    <row r="921" spans="1:8" x14ac:dyDescent="0.35">
      <c r="A921" s="7" t="s">
        <v>154</v>
      </c>
      <c r="B921" s="7" t="s">
        <v>120</v>
      </c>
      <c r="C921" s="8">
        <v>826753</v>
      </c>
      <c r="D921" s="8">
        <v>389762</v>
      </c>
      <c r="E921" s="8">
        <v>221778</v>
      </c>
      <c r="F921" s="8">
        <v>1068442</v>
      </c>
      <c r="G921" s="8">
        <v>354143</v>
      </c>
      <c r="H921" s="8">
        <v>277282</v>
      </c>
    </row>
    <row r="922" spans="1:8" x14ac:dyDescent="0.35">
      <c r="A922" s="7" t="s">
        <v>154</v>
      </c>
      <c r="B922" s="7" t="s">
        <v>121</v>
      </c>
      <c r="C922" s="8">
        <v>1296721</v>
      </c>
      <c r="D922" s="8">
        <v>603935</v>
      </c>
      <c r="E922" s="8">
        <v>298406</v>
      </c>
      <c r="F922" s="8">
        <v>1412412</v>
      </c>
      <c r="G922" s="8">
        <v>443095</v>
      </c>
      <c r="H922" s="8">
        <v>282822</v>
      </c>
    </row>
    <row r="923" spans="1:8" x14ac:dyDescent="0.35">
      <c r="A923" s="7" t="s">
        <v>154</v>
      </c>
      <c r="B923" s="7" t="s">
        <v>305</v>
      </c>
      <c r="C923" s="8">
        <v>370387</v>
      </c>
      <c r="D923" s="8">
        <v>180388</v>
      </c>
      <c r="E923" s="8">
        <v>99936</v>
      </c>
      <c r="F923" s="8">
        <v>482790</v>
      </c>
      <c r="G923" s="8">
        <v>165738</v>
      </c>
      <c r="H923" s="8">
        <v>126289</v>
      </c>
    </row>
    <row r="924" spans="1:8" x14ac:dyDescent="0.35">
      <c r="A924" s="2"/>
      <c r="B924" s="2"/>
      <c r="C924" s="3"/>
      <c r="D924" s="3"/>
      <c r="E924" s="3"/>
      <c r="F924" s="3"/>
      <c r="G924" s="3"/>
      <c r="H924" s="3"/>
    </row>
    <row r="926" spans="1:8" ht="15" customHeight="1" x14ac:dyDescent="0.35">
      <c r="A926" s="107" t="s">
        <v>306</v>
      </c>
      <c r="B926" s="107"/>
      <c r="C926" s="107"/>
      <c r="D926" s="107"/>
      <c r="E926" s="107"/>
      <c r="F926" s="107"/>
      <c r="G926" s="107"/>
      <c r="H926" s="11"/>
    </row>
    <row r="927" spans="1:8" x14ac:dyDescent="0.35">
      <c r="A927" s="105">
        <v>67</v>
      </c>
      <c r="B927" s="12">
        <v>2023</v>
      </c>
      <c r="C927" s="12">
        <v>2024</v>
      </c>
      <c r="D927" s="12">
        <v>2025</v>
      </c>
      <c r="E927" s="12">
        <v>2026</v>
      </c>
      <c r="F927" s="12">
        <v>2027</v>
      </c>
      <c r="G927" s="12">
        <v>2028</v>
      </c>
    </row>
    <row r="928" spans="1:8" x14ac:dyDescent="0.35">
      <c r="A928" s="105"/>
      <c r="B928" s="28"/>
      <c r="C928" s="28"/>
      <c r="D928" s="28"/>
      <c r="E928" s="28"/>
      <c r="F928" s="28"/>
      <c r="G928" s="28"/>
    </row>
    <row r="929" spans="1:7" x14ac:dyDescent="0.35">
      <c r="A929" s="7" t="s">
        <v>307</v>
      </c>
      <c r="B929" s="8">
        <v>7976033</v>
      </c>
      <c r="C929" s="8">
        <v>10787901</v>
      </c>
      <c r="D929" s="8">
        <v>16607629</v>
      </c>
      <c r="E929" s="8">
        <v>19958018</v>
      </c>
      <c r="F929" s="8">
        <v>19829118</v>
      </c>
      <c r="G929" s="8">
        <v>21517990</v>
      </c>
    </row>
    <row r="930" spans="1:7" x14ac:dyDescent="0.35">
      <c r="A930" s="7" t="s">
        <v>308</v>
      </c>
      <c r="B930" s="8">
        <v>2178934</v>
      </c>
      <c r="C930" s="8">
        <v>1946781</v>
      </c>
      <c r="D930" s="8">
        <v>2273503</v>
      </c>
      <c r="E930" s="8">
        <v>2110921</v>
      </c>
      <c r="F930" s="8">
        <v>2342845</v>
      </c>
      <c r="G930" s="8">
        <v>2330088</v>
      </c>
    </row>
    <row r="931" spans="1:7" x14ac:dyDescent="0.35">
      <c r="A931" s="7" t="s">
        <v>309</v>
      </c>
      <c r="B931" s="8">
        <v>530811</v>
      </c>
      <c r="C931" s="8">
        <v>612307</v>
      </c>
      <c r="D931" s="8">
        <v>889558</v>
      </c>
      <c r="E931" s="8">
        <v>1094731</v>
      </c>
      <c r="F931" s="8">
        <v>1442761</v>
      </c>
      <c r="G931" s="8">
        <v>1509609</v>
      </c>
    </row>
    <row r="932" spans="1:7" x14ac:dyDescent="0.35">
      <c r="A932" s="7" t="s">
        <v>310</v>
      </c>
      <c r="B932" s="8">
        <v>5266288</v>
      </c>
      <c r="C932" s="8">
        <v>8228813</v>
      </c>
      <c r="D932" s="8">
        <v>13444568</v>
      </c>
      <c r="E932" s="8">
        <v>16752366</v>
      </c>
      <c r="F932" s="8">
        <v>16043512</v>
      </c>
      <c r="G932" s="8">
        <v>17678294</v>
      </c>
    </row>
    <row r="933" spans="1:7" x14ac:dyDescent="0.35">
      <c r="A933" s="7" t="s">
        <v>311</v>
      </c>
      <c r="B933" s="48">
        <v>0.66</v>
      </c>
      <c r="C933" s="48">
        <v>0.76</v>
      </c>
      <c r="D933" s="48">
        <v>0.81</v>
      </c>
      <c r="E933" s="48">
        <v>0.84</v>
      </c>
      <c r="F933" s="48">
        <v>0.81</v>
      </c>
      <c r="G933" s="48">
        <v>0.82</v>
      </c>
    </row>
    <row r="934" spans="1:7" x14ac:dyDescent="0.35">
      <c r="A934" s="7" t="s">
        <v>312</v>
      </c>
      <c r="B934" s="8">
        <v>1223530</v>
      </c>
      <c r="C934" s="8">
        <v>1827967</v>
      </c>
      <c r="D934" s="8">
        <v>4112474</v>
      </c>
      <c r="E934" s="8">
        <v>4603239</v>
      </c>
      <c r="F934" s="8">
        <v>5568433</v>
      </c>
      <c r="G934" s="8">
        <v>8201000</v>
      </c>
    </row>
    <row r="935" spans="1:7" x14ac:dyDescent="0.35">
      <c r="A935" s="7" t="s">
        <v>313</v>
      </c>
      <c r="B935" s="8">
        <v>1042270</v>
      </c>
      <c r="C935" s="8">
        <v>1337912</v>
      </c>
      <c r="D935" s="8">
        <v>2035508</v>
      </c>
      <c r="E935" s="8">
        <v>2696273</v>
      </c>
      <c r="F935" s="8">
        <v>2826239</v>
      </c>
      <c r="G935" s="8">
        <v>3519586</v>
      </c>
    </row>
    <row r="936" spans="1:7" x14ac:dyDescent="0.35">
      <c r="A936" s="7" t="s">
        <v>314</v>
      </c>
      <c r="B936" s="8">
        <v>1392445</v>
      </c>
      <c r="C936" s="8">
        <v>971720</v>
      </c>
      <c r="D936" s="8">
        <v>2039144</v>
      </c>
      <c r="E936" s="8">
        <v>2713324</v>
      </c>
      <c r="F936" s="8">
        <v>3460937</v>
      </c>
      <c r="G936" s="8">
        <v>4209891</v>
      </c>
    </row>
    <row r="937" spans="1:7" x14ac:dyDescent="0.35">
      <c r="A937" s="7" t="s">
        <v>315</v>
      </c>
      <c r="B937" s="8">
        <v>760343</v>
      </c>
      <c r="C937" s="8">
        <v>990911</v>
      </c>
      <c r="D937" s="8">
        <v>1834687</v>
      </c>
      <c r="E937" s="8">
        <v>1836222</v>
      </c>
      <c r="F937" s="8">
        <v>1784621</v>
      </c>
      <c r="G937" s="8">
        <v>1936619</v>
      </c>
    </row>
    <row r="938" spans="1:7" x14ac:dyDescent="0.35">
      <c r="A938" s="79" t="s">
        <v>316</v>
      </c>
      <c r="B938" s="8">
        <v>4418589</v>
      </c>
      <c r="C938" s="8">
        <v>5128510</v>
      </c>
      <c r="D938" s="8">
        <v>10021813</v>
      </c>
      <c r="E938" s="8">
        <v>11849057</v>
      </c>
      <c r="F938" s="8">
        <v>13640230</v>
      </c>
      <c r="G938" s="8">
        <v>17867096</v>
      </c>
    </row>
    <row r="939" spans="1:7" x14ac:dyDescent="0.35">
      <c r="A939" s="7" t="s">
        <v>81</v>
      </c>
      <c r="B939" s="8">
        <v>847700</v>
      </c>
      <c r="C939" s="8">
        <v>3100303</v>
      </c>
      <c r="D939" s="8">
        <v>3422755</v>
      </c>
      <c r="E939" s="8">
        <v>4903309</v>
      </c>
      <c r="F939" s="8">
        <v>2403283</v>
      </c>
      <c r="G939" s="8">
        <v>-188802</v>
      </c>
    </row>
    <row r="940" spans="1:7" x14ac:dyDescent="0.35">
      <c r="A940" s="7" t="s">
        <v>317</v>
      </c>
      <c r="B940" s="8">
        <v>427500</v>
      </c>
      <c r="C940" s="8">
        <v>462000</v>
      </c>
      <c r="D940" s="8">
        <v>626000</v>
      </c>
      <c r="E940" s="8">
        <v>695000</v>
      </c>
      <c r="F940" s="8">
        <v>764000</v>
      </c>
      <c r="G940" s="8">
        <v>833000</v>
      </c>
    </row>
    <row r="941" spans="1:7" x14ac:dyDescent="0.35">
      <c r="A941" s="7" t="s">
        <v>318</v>
      </c>
      <c r="B941" s="8">
        <v>235449</v>
      </c>
      <c r="C941" s="8">
        <v>420838</v>
      </c>
      <c r="D941" s="8">
        <v>614189</v>
      </c>
      <c r="E941" s="8">
        <v>508400</v>
      </c>
      <c r="F941" s="8">
        <v>395015</v>
      </c>
      <c r="G941" s="8">
        <v>457221</v>
      </c>
    </row>
    <row r="942" spans="1:7" x14ac:dyDescent="0.35">
      <c r="A942" s="7" t="s">
        <v>82</v>
      </c>
      <c r="B942" s="8">
        <v>184751</v>
      </c>
      <c r="C942" s="8">
        <v>2217466</v>
      </c>
      <c r="D942" s="8">
        <v>2182566</v>
      </c>
      <c r="E942" s="8">
        <v>3699908</v>
      </c>
      <c r="F942" s="8">
        <v>1244268</v>
      </c>
      <c r="G942" s="8">
        <v>-1479023</v>
      </c>
    </row>
    <row r="943" spans="1:7" x14ac:dyDescent="0.35">
      <c r="A943" s="2"/>
      <c r="B943" s="3"/>
      <c r="C943" s="3"/>
      <c r="D943" s="3"/>
      <c r="E943" s="3"/>
      <c r="F943" s="3"/>
      <c r="G943" s="3"/>
    </row>
    <row r="945" spans="1:8" ht="15" customHeight="1" x14ac:dyDescent="0.35">
      <c r="A945" s="107" t="s">
        <v>319</v>
      </c>
      <c r="B945" s="107"/>
      <c r="C945" s="107"/>
      <c r="D945" s="107"/>
      <c r="E945" s="107"/>
      <c r="F945" s="107"/>
      <c r="G945" s="11"/>
      <c r="H945" s="11"/>
    </row>
    <row r="946" spans="1:8" ht="26" x14ac:dyDescent="0.35">
      <c r="A946" s="49">
        <v>68</v>
      </c>
      <c r="B946" s="12" t="s">
        <v>34</v>
      </c>
      <c r="C946" s="12" t="s">
        <v>13</v>
      </c>
      <c r="D946" s="12" t="s">
        <v>14</v>
      </c>
      <c r="E946" s="12" t="s">
        <v>15</v>
      </c>
      <c r="F946" s="12" t="s">
        <v>35</v>
      </c>
    </row>
    <row r="947" spans="1:8" x14ac:dyDescent="0.35">
      <c r="A947" s="7" t="s">
        <v>307</v>
      </c>
      <c r="B947" s="8">
        <v>27027948</v>
      </c>
      <c r="C947" s="8">
        <v>23052926</v>
      </c>
      <c r="D947" s="8">
        <v>20193200</v>
      </c>
      <c r="E947" s="8">
        <v>20913542</v>
      </c>
      <c r="F947" s="8">
        <v>21517990</v>
      </c>
    </row>
    <row r="948" spans="1:8" x14ac:dyDescent="0.35">
      <c r="A948" s="7" t="s">
        <v>308</v>
      </c>
      <c r="B948" s="8">
        <v>3169076</v>
      </c>
      <c r="C948" s="8">
        <v>3829937</v>
      </c>
      <c r="D948" s="8">
        <v>2991682</v>
      </c>
      <c r="E948" s="8">
        <v>2355328</v>
      </c>
      <c r="F948" s="8">
        <v>2330088</v>
      </c>
    </row>
    <row r="949" spans="1:8" x14ac:dyDescent="0.35">
      <c r="A949" s="7" t="s">
        <v>309</v>
      </c>
      <c r="B949" s="8">
        <v>1712430</v>
      </c>
      <c r="C949" s="8">
        <v>2358333</v>
      </c>
      <c r="D949" s="8">
        <v>1396118</v>
      </c>
      <c r="E949" s="8">
        <v>1630791</v>
      </c>
      <c r="F949" s="8">
        <v>1509609</v>
      </c>
    </row>
    <row r="950" spans="1:8" x14ac:dyDescent="0.35">
      <c r="A950" s="7" t="s">
        <v>310</v>
      </c>
      <c r="B950" s="8">
        <v>22146442</v>
      </c>
      <c r="C950" s="8">
        <v>16864656</v>
      </c>
      <c r="D950" s="8">
        <v>15805399</v>
      </c>
      <c r="E950" s="8">
        <v>16927424</v>
      </c>
      <c r="F950" s="8">
        <v>17678294</v>
      </c>
    </row>
    <row r="951" spans="1:8" x14ac:dyDescent="0.35">
      <c r="A951" s="7" t="s">
        <v>311</v>
      </c>
      <c r="B951" s="48">
        <v>0.82</v>
      </c>
      <c r="C951" s="48">
        <v>0.73</v>
      </c>
      <c r="D951" s="48">
        <v>0.78</v>
      </c>
      <c r="E951" s="48">
        <v>0.81</v>
      </c>
      <c r="F951" s="48">
        <v>0.82</v>
      </c>
    </row>
    <row r="952" spans="1:8" x14ac:dyDescent="0.35">
      <c r="A952" s="7" t="s">
        <v>312</v>
      </c>
      <c r="B952" s="8">
        <v>5055572</v>
      </c>
      <c r="C952" s="8">
        <v>4945517</v>
      </c>
      <c r="D952" s="8">
        <v>4011000</v>
      </c>
      <c r="E952" s="8">
        <v>2958773</v>
      </c>
      <c r="F952" s="8">
        <v>8201000</v>
      </c>
    </row>
    <row r="953" spans="1:8" x14ac:dyDescent="0.35">
      <c r="A953" s="7" t="s">
        <v>313</v>
      </c>
      <c r="B953" s="8">
        <v>1557847</v>
      </c>
      <c r="C953" s="8">
        <v>2028873</v>
      </c>
      <c r="D953" s="8">
        <v>1440011</v>
      </c>
      <c r="E953" s="8">
        <v>1361140</v>
      </c>
      <c r="F953" s="8">
        <v>3519586</v>
      </c>
    </row>
    <row r="954" spans="1:8" x14ac:dyDescent="0.35">
      <c r="A954" s="7" t="s">
        <v>314</v>
      </c>
      <c r="B954" s="8">
        <v>4401980</v>
      </c>
      <c r="C954" s="8">
        <v>1254455</v>
      </c>
      <c r="D954" s="8">
        <v>3326400</v>
      </c>
      <c r="E954" s="8">
        <v>3553320</v>
      </c>
      <c r="F954" s="8">
        <v>4209891</v>
      </c>
    </row>
    <row r="955" spans="1:8" x14ac:dyDescent="0.35">
      <c r="A955" s="7" t="s">
        <v>315</v>
      </c>
      <c r="B955" s="8">
        <v>2482515</v>
      </c>
      <c r="C955" s="8">
        <v>2074763</v>
      </c>
      <c r="D955" s="8">
        <v>1887388</v>
      </c>
      <c r="E955" s="8">
        <v>1882219</v>
      </c>
      <c r="F955" s="8">
        <v>1936619</v>
      </c>
    </row>
    <row r="956" spans="1:8" x14ac:dyDescent="0.35">
      <c r="A956" s="79" t="s">
        <v>316</v>
      </c>
      <c r="B956" s="8">
        <v>13497914</v>
      </c>
      <c r="C956" s="8">
        <v>10303609</v>
      </c>
      <c r="D956" s="8">
        <v>10664799</v>
      </c>
      <c r="E956" s="8">
        <v>9755452</v>
      </c>
      <c r="F956" s="8">
        <v>17867096</v>
      </c>
    </row>
    <row r="957" spans="1:8" x14ac:dyDescent="0.35">
      <c r="A957" s="7" t="s">
        <v>81</v>
      </c>
      <c r="B957" s="8">
        <v>8648527</v>
      </c>
      <c r="C957" s="8">
        <v>6561048</v>
      </c>
      <c r="D957" s="8">
        <v>5140601</v>
      </c>
      <c r="E957" s="8">
        <v>7171972</v>
      </c>
      <c r="F957" s="8">
        <v>-188802</v>
      </c>
    </row>
    <row r="958" spans="1:8" x14ac:dyDescent="0.35">
      <c r="A958" s="7" t="s">
        <v>317</v>
      </c>
      <c r="B958" s="8">
        <v>907000</v>
      </c>
      <c r="C958" s="8">
        <v>950500</v>
      </c>
      <c r="D958" s="8">
        <v>879000</v>
      </c>
      <c r="E958" s="8">
        <v>740000</v>
      </c>
      <c r="F958" s="8">
        <v>833000</v>
      </c>
    </row>
    <row r="959" spans="1:8" x14ac:dyDescent="0.35">
      <c r="A959" s="7" t="s">
        <v>318</v>
      </c>
      <c r="B959" s="8">
        <v>749726</v>
      </c>
      <c r="C959" s="8">
        <v>783465</v>
      </c>
      <c r="D959" s="8">
        <v>951733</v>
      </c>
      <c r="E959" s="8">
        <v>398131</v>
      </c>
      <c r="F959" s="8">
        <v>457221</v>
      </c>
    </row>
    <row r="960" spans="1:8" x14ac:dyDescent="0.35">
      <c r="A960" s="7" t="s">
        <v>82</v>
      </c>
      <c r="B960" s="8">
        <v>6991802</v>
      </c>
      <c r="C960" s="8">
        <v>4827083</v>
      </c>
      <c r="D960" s="8">
        <v>3309868</v>
      </c>
      <c r="E960" s="8">
        <v>6033841</v>
      </c>
      <c r="F960" s="8">
        <v>-1479023</v>
      </c>
    </row>
    <row r="961" spans="1:8" x14ac:dyDescent="0.35">
      <c r="A961" s="2"/>
      <c r="B961" s="3"/>
      <c r="C961" s="3"/>
      <c r="D961" s="3"/>
      <c r="E961" s="3"/>
      <c r="F961" s="3"/>
    </row>
    <row r="963" spans="1:8" ht="15" customHeight="1" x14ac:dyDescent="0.35">
      <c r="A963" s="107" t="s">
        <v>320</v>
      </c>
      <c r="B963" s="107"/>
      <c r="C963" s="107"/>
      <c r="D963" s="107"/>
      <c r="E963" s="107"/>
      <c r="F963" s="107"/>
      <c r="G963" s="107"/>
      <c r="H963" s="11"/>
    </row>
    <row r="964" spans="1:8" x14ac:dyDescent="0.35">
      <c r="A964" s="105">
        <v>69</v>
      </c>
      <c r="B964" s="12">
        <v>2023</v>
      </c>
      <c r="C964" s="12">
        <v>2024</v>
      </c>
      <c r="D964" s="12">
        <v>2025</v>
      </c>
      <c r="E964" s="12">
        <v>2026</v>
      </c>
      <c r="F964" s="12">
        <v>2027</v>
      </c>
      <c r="G964" s="12">
        <v>2028</v>
      </c>
    </row>
    <row r="965" spans="1:8" x14ac:dyDescent="0.35">
      <c r="A965" s="105"/>
      <c r="B965" s="28"/>
      <c r="C965" s="28"/>
      <c r="D965" s="28"/>
      <c r="E965" s="28"/>
      <c r="F965" s="28"/>
      <c r="G965" s="28"/>
    </row>
    <row r="966" spans="1:8" x14ac:dyDescent="0.35">
      <c r="A966" s="7" t="s">
        <v>321</v>
      </c>
      <c r="B966" s="8">
        <v>70664</v>
      </c>
      <c r="C966" s="8">
        <v>116992</v>
      </c>
      <c r="D966" s="8">
        <v>209589</v>
      </c>
      <c r="E966" s="8">
        <v>244176</v>
      </c>
      <c r="F966" s="8">
        <v>221669</v>
      </c>
      <c r="G966" s="8">
        <v>234046</v>
      </c>
    </row>
    <row r="967" spans="1:8" x14ac:dyDescent="0.35">
      <c r="A967" s="7" t="s">
        <v>322</v>
      </c>
      <c r="B967" s="8">
        <v>1323863</v>
      </c>
      <c r="C967" s="8">
        <v>1779806</v>
      </c>
      <c r="D967" s="8">
        <v>2770284</v>
      </c>
      <c r="E967" s="8">
        <v>3290117</v>
      </c>
      <c r="F967" s="8">
        <v>3288231</v>
      </c>
      <c r="G967" s="8">
        <v>3554629</v>
      </c>
    </row>
    <row r="968" spans="1:8" x14ac:dyDescent="0.35">
      <c r="A968" s="7" t="s">
        <v>323</v>
      </c>
      <c r="B968" s="44">
        <v>0</v>
      </c>
      <c r="C968" s="8">
        <v>5474396</v>
      </c>
      <c r="D968" s="8">
        <v>892073</v>
      </c>
      <c r="E968" s="8">
        <v>1678058</v>
      </c>
      <c r="F968" s="8">
        <v>474024</v>
      </c>
      <c r="G968" s="44">
        <v>0</v>
      </c>
    </row>
    <row r="969" spans="1:8" x14ac:dyDescent="0.35">
      <c r="A969" s="7" t="s">
        <v>324</v>
      </c>
      <c r="B969" s="8">
        <v>1394527</v>
      </c>
      <c r="C969" s="8">
        <v>7371194</v>
      </c>
      <c r="D969" s="8">
        <v>3871945</v>
      </c>
      <c r="E969" s="8">
        <v>5212352</v>
      </c>
      <c r="F969" s="8">
        <v>3983924</v>
      </c>
      <c r="G969" s="8">
        <v>3788675</v>
      </c>
    </row>
    <row r="970" spans="1:8" x14ac:dyDescent="0.35">
      <c r="A970" s="7" t="s">
        <v>325</v>
      </c>
      <c r="B970" s="8">
        <v>25999000</v>
      </c>
      <c r="C970" s="8">
        <v>26344000</v>
      </c>
      <c r="D970" s="8">
        <v>34673000</v>
      </c>
      <c r="E970" s="8">
        <v>35363000</v>
      </c>
      <c r="F970" s="8">
        <v>36053000</v>
      </c>
      <c r="G970" s="8">
        <v>36743000</v>
      </c>
    </row>
    <row r="971" spans="1:8" x14ac:dyDescent="0.35">
      <c r="A971" s="7" t="s">
        <v>326</v>
      </c>
      <c r="B971" s="8">
        <v>8734700</v>
      </c>
      <c r="C971" s="8">
        <v>9196700</v>
      </c>
      <c r="D971" s="8">
        <v>9788200</v>
      </c>
      <c r="E971" s="8">
        <v>10379700</v>
      </c>
      <c r="F971" s="8">
        <v>10971200</v>
      </c>
      <c r="G971" s="8">
        <v>11562700</v>
      </c>
    </row>
    <row r="972" spans="1:8" x14ac:dyDescent="0.35">
      <c r="A972" s="7" t="s">
        <v>327</v>
      </c>
      <c r="B972" s="8">
        <v>17264300</v>
      </c>
      <c r="C972" s="8">
        <v>17147300</v>
      </c>
      <c r="D972" s="8">
        <v>24884800</v>
      </c>
      <c r="E972" s="8">
        <v>24983300</v>
      </c>
      <c r="F972" s="8">
        <v>25081800</v>
      </c>
      <c r="G972" s="8">
        <v>25180300</v>
      </c>
    </row>
    <row r="973" spans="1:8" x14ac:dyDescent="0.35">
      <c r="A973" s="7" t="s">
        <v>328</v>
      </c>
      <c r="B973" s="8">
        <v>18658826</v>
      </c>
      <c r="C973" s="8">
        <v>24518494</v>
      </c>
      <c r="D973" s="8">
        <v>28756744</v>
      </c>
      <c r="E973" s="8">
        <v>30195652</v>
      </c>
      <c r="F973" s="8">
        <v>29065724</v>
      </c>
      <c r="G973" s="8">
        <v>28968974</v>
      </c>
    </row>
    <row r="974" spans="1:8" x14ac:dyDescent="0.35">
      <c r="A974" s="7" t="s">
        <v>329</v>
      </c>
      <c r="B974" s="8">
        <v>14373803</v>
      </c>
      <c r="C974" s="8">
        <v>14443085</v>
      </c>
      <c r="D974" s="8">
        <v>15108325</v>
      </c>
      <c r="E974" s="8">
        <v>16745249</v>
      </c>
      <c r="F974" s="8">
        <v>19520180</v>
      </c>
      <c r="G974" s="8">
        <v>20453380</v>
      </c>
    </row>
    <row r="975" spans="1:8" x14ac:dyDescent="0.35">
      <c r="A975" s="7" t="s">
        <v>330</v>
      </c>
      <c r="B975" s="8">
        <v>184751</v>
      </c>
      <c r="C975" s="8">
        <v>2217466</v>
      </c>
      <c r="D975" s="8">
        <v>2182566</v>
      </c>
      <c r="E975" s="8">
        <v>3699908</v>
      </c>
      <c r="F975" s="8">
        <v>1244268</v>
      </c>
      <c r="G975" s="8">
        <v>-1479023</v>
      </c>
    </row>
    <row r="976" spans="1:8" x14ac:dyDescent="0.35">
      <c r="A976" s="7" t="s">
        <v>331</v>
      </c>
      <c r="B976" s="44">
        <v>0</v>
      </c>
      <c r="C976" s="8">
        <v>50000</v>
      </c>
      <c r="D976" s="8">
        <v>500000</v>
      </c>
      <c r="E976" s="8">
        <v>500000</v>
      </c>
      <c r="F976" s="44">
        <v>0</v>
      </c>
      <c r="G976" s="8">
        <v>500000</v>
      </c>
    </row>
    <row r="977" spans="1:8" x14ac:dyDescent="0.35">
      <c r="A977" s="7" t="s">
        <v>332</v>
      </c>
      <c r="B977" s="8">
        <v>291157</v>
      </c>
      <c r="C977" s="44">
        <v>0</v>
      </c>
      <c r="D977" s="44">
        <v>0</v>
      </c>
      <c r="E977" s="44">
        <v>0</v>
      </c>
      <c r="F977" s="44">
        <v>0</v>
      </c>
      <c r="G977" s="8">
        <v>1002075</v>
      </c>
    </row>
    <row r="978" spans="1:8" x14ac:dyDescent="0.35">
      <c r="A978" s="7" t="s">
        <v>333</v>
      </c>
      <c r="B978" s="8">
        <v>805654</v>
      </c>
      <c r="C978" s="8">
        <v>846045</v>
      </c>
      <c r="D978" s="8">
        <v>1399738</v>
      </c>
      <c r="E978" s="8">
        <v>1566361</v>
      </c>
      <c r="F978" s="8">
        <v>1778445</v>
      </c>
      <c r="G978" s="8">
        <v>2191602</v>
      </c>
    </row>
    <row r="979" spans="1:8" x14ac:dyDescent="0.35">
      <c r="A979" s="7" t="s">
        <v>334</v>
      </c>
      <c r="B979" s="8">
        <v>3003461</v>
      </c>
      <c r="C979" s="8">
        <v>6961898</v>
      </c>
      <c r="D979" s="8">
        <v>9566117</v>
      </c>
      <c r="E979" s="8">
        <v>7684133</v>
      </c>
      <c r="F979" s="8">
        <v>6522831</v>
      </c>
      <c r="G979" s="8">
        <v>6300940</v>
      </c>
    </row>
    <row r="980" spans="1:8" x14ac:dyDescent="0.35">
      <c r="A980" s="7" t="s">
        <v>335</v>
      </c>
      <c r="B980" s="8">
        <v>18658826</v>
      </c>
      <c r="C980" s="8">
        <v>24518494</v>
      </c>
      <c r="D980" s="8">
        <v>28756744</v>
      </c>
      <c r="E980" s="8">
        <v>30195652</v>
      </c>
      <c r="F980" s="8">
        <v>29065724</v>
      </c>
      <c r="G980" s="8">
        <v>28968974</v>
      </c>
    </row>
    <row r="981" spans="1:8" x14ac:dyDescent="0.35">
      <c r="A981" s="2"/>
      <c r="B981" s="3"/>
      <c r="C981" s="3"/>
      <c r="D981" s="3"/>
      <c r="E981" s="3"/>
      <c r="F981" s="3"/>
      <c r="G981" s="3"/>
    </row>
    <row r="983" spans="1:8" ht="15" customHeight="1" x14ac:dyDescent="0.35">
      <c r="A983" s="107" t="s">
        <v>336</v>
      </c>
      <c r="B983" s="107"/>
      <c r="C983" s="107"/>
      <c r="D983" s="11"/>
      <c r="E983" s="11"/>
      <c r="F983" s="11"/>
      <c r="G983" s="11"/>
      <c r="H983" s="11"/>
    </row>
    <row r="984" spans="1:8" x14ac:dyDescent="0.35">
      <c r="A984" s="105">
        <v>70</v>
      </c>
      <c r="B984" s="12">
        <v>2027</v>
      </c>
      <c r="C984" s="12">
        <v>2028</v>
      </c>
    </row>
    <row r="985" spans="1:8" x14ac:dyDescent="0.35">
      <c r="A985" s="105"/>
      <c r="B985" s="28"/>
      <c r="C985" s="28"/>
    </row>
    <row r="986" spans="1:8" x14ac:dyDescent="0.35">
      <c r="A986" s="7" t="s">
        <v>337</v>
      </c>
      <c r="B986" s="48">
        <v>4.4999999999999998E-2</v>
      </c>
      <c r="C986" s="48">
        <v>-7.8E-2</v>
      </c>
    </row>
    <row r="987" spans="1:8" x14ac:dyDescent="0.35">
      <c r="A987" s="7" t="s">
        <v>338</v>
      </c>
      <c r="B987" s="48">
        <v>8.3000000000000004E-2</v>
      </c>
      <c r="C987" s="48">
        <v>-7.0000000000000001E-3</v>
      </c>
    </row>
    <row r="988" spans="1:8" x14ac:dyDescent="0.35">
      <c r="A988" s="7" t="s">
        <v>339</v>
      </c>
      <c r="B988" s="48">
        <v>0.55400000000000005</v>
      </c>
      <c r="C988" s="48">
        <v>2.5000000000000001E-2</v>
      </c>
    </row>
    <row r="989" spans="1:8" x14ac:dyDescent="0.35">
      <c r="A989" s="7" t="s">
        <v>340</v>
      </c>
      <c r="B989" s="44">
        <v>4</v>
      </c>
      <c r="C989" s="44">
        <v>5</v>
      </c>
    </row>
    <row r="990" spans="1:8" x14ac:dyDescent="0.35">
      <c r="A990" s="7" t="s">
        <v>341</v>
      </c>
      <c r="B990" s="48">
        <v>0.214</v>
      </c>
      <c r="C990" s="48">
        <v>0.37</v>
      </c>
    </row>
    <row r="991" spans="1:8" x14ac:dyDescent="0.35">
      <c r="A991" s="2"/>
      <c r="B991" s="5"/>
      <c r="C991" s="5"/>
    </row>
    <row r="993" spans="1:8" ht="15" customHeight="1" x14ac:dyDescent="0.35">
      <c r="A993" s="107" t="s">
        <v>342</v>
      </c>
      <c r="B993" s="107"/>
      <c r="C993" s="107"/>
      <c r="D993" s="11"/>
      <c r="E993" s="11"/>
      <c r="F993" s="11"/>
      <c r="G993" s="11"/>
      <c r="H993" s="11"/>
    </row>
    <row r="994" spans="1:8" ht="26" x14ac:dyDescent="0.35">
      <c r="A994" s="105">
        <v>71</v>
      </c>
      <c r="B994" s="105"/>
      <c r="C994" s="12" t="s">
        <v>343</v>
      </c>
    </row>
    <row r="995" spans="1:8" x14ac:dyDescent="0.35">
      <c r="A995" s="106" t="s">
        <v>344</v>
      </c>
      <c r="B995" s="7" t="s">
        <v>345</v>
      </c>
      <c r="C995" s="48">
        <v>0.6</v>
      </c>
    </row>
    <row r="996" spans="1:8" x14ac:dyDescent="0.35">
      <c r="A996" s="106"/>
      <c r="B996" s="7" t="s">
        <v>346</v>
      </c>
      <c r="C996" s="44">
        <v>8</v>
      </c>
    </row>
    <row r="997" spans="1:8" x14ac:dyDescent="0.35">
      <c r="A997" s="106" t="s">
        <v>347</v>
      </c>
      <c r="B997" s="7" t="s">
        <v>345</v>
      </c>
      <c r="C997" s="48">
        <v>0.71</v>
      </c>
    </row>
    <row r="998" spans="1:8" x14ac:dyDescent="0.35">
      <c r="A998" s="106"/>
      <c r="B998" s="7" t="s">
        <v>346</v>
      </c>
      <c r="C998" s="44">
        <v>1</v>
      </c>
    </row>
    <row r="999" spans="1:8" x14ac:dyDescent="0.35">
      <c r="A999" s="106" t="s">
        <v>348</v>
      </c>
      <c r="B999" s="7" t="s">
        <v>349</v>
      </c>
      <c r="C999" s="48">
        <v>0.96</v>
      </c>
    </row>
    <row r="1000" spans="1:8" x14ac:dyDescent="0.35">
      <c r="A1000" s="106"/>
      <c r="B1000" s="7" t="s">
        <v>346</v>
      </c>
      <c r="C1000" s="44">
        <v>1</v>
      </c>
    </row>
    <row r="1001" spans="1:8" x14ac:dyDescent="0.35">
      <c r="A1001" s="2"/>
      <c r="B1001" s="2"/>
      <c r="C1001" s="4"/>
    </row>
    <row r="1003" spans="1:8" ht="15" customHeight="1" x14ac:dyDescent="0.35">
      <c r="A1003" s="107" t="s">
        <v>350</v>
      </c>
      <c r="B1003" s="107"/>
      <c r="C1003" s="107"/>
      <c r="D1003" s="11"/>
      <c r="E1003" s="11"/>
      <c r="F1003" s="11"/>
      <c r="G1003" s="11"/>
      <c r="H1003" s="11"/>
    </row>
    <row r="1004" spans="1:8" x14ac:dyDescent="0.35">
      <c r="A1004" s="105">
        <v>72</v>
      </c>
      <c r="B1004" s="12">
        <v>2027</v>
      </c>
      <c r="C1004" s="12">
        <v>2028</v>
      </c>
    </row>
    <row r="1005" spans="1:8" x14ac:dyDescent="0.35">
      <c r="A1005" s="105"/>
      <c r="B1005" s="28"/>
      <c r="C1005" s="28"/>
    </row>
    <row r="1006" spans="1:8" x14ac:dyDescent="0.35">
      <c r="A1006" s="7" t="s">
        <v>351</v>
      </c>
      <c r="B1006" s="8">
        <v>350000</v>
      </c>
      <c r="C1006" s="8">
        <v>350000</v>
      </c>
    </row>
    <row r="1007" spans="1:8" x14ac:dyDescent="0.35">
      <c r="A1007" s="7" t="s">
        <v>352</v>
      </c>
      <c r="B1007" s="8">
        <v>241500</v>
      </c>
      <c r="C1007" s="8">
        <v>255500</v>
      </c>
    </row>
    <row r="1008" spans="1:8" x14ac:dyDescent="0.35">
      <c r="A1008" s="7" t="s">
        <v>353</v>
      </c>
      <c r="B1008" s="8">
        <v>108500</v>
      </c>
      <c r="C1008" s="8">
        <v>94500</v>
      </c>
    </row>
    <row r="1009" spans="1:8" x14ac:dyDescent="0.35">
      <c r="A1009" s="7" t="s">
        <v>354</v>
      </c>
      <c r="B1009" s="8">
        <v>550000</v>
      </c>
      <c r="C1009" s="8">
        <v>550000</v>
      </c>
    </row>
    <row r="1010" spans="1:8" x14ac:dyDescent="0.35">
      <c r="A1010" s="7" t="s">
        <v>355</v>
      </c>
      <c r="B1010" s="8">
        <v>423500</v>
      </c>
      <c r="C1010" s="8">
        <v>462000</v>
      </c>
    </row>
    <row r="1011" spans="1:8" x14ac:dyDescent="0.35">
      <c r="A1011" s="7" t="s">
        <v>356</v>
      </c>
      <c r="B1011" s="8">
        <v>126500</v>
      </c>
      <c r="C1011" s="8">
        <v>88000</v>
      </c>
    </row>
    <row r="1012" spans="1:8" x14ac:dyDescent="0.35">
      <c r="A1012" s="7" t="s">
        <v>357</v>
      </c>
      <c r="B1012" s="8">
        <v>35153000</v>
      </c>
      <c r="C1012" s="8">
        <v>35843000</v>
      </c>
    </row>
    <row r="1013" spans="1:8" x14ac:dyDescent="0.35">
      <c r="A1013" s="7" t="s">
        <v>358</v>
      </c>
      <c r="B1013" s="8">
        <v>10306200</v>
      </c>
      <c r="C1013" s="8">
        <v>10845200</v>
      </c>
    </row>
    <row r="1014" spans="1:8" x14ac:dyDescent="0.35">
      <c r="A1014" s="7" t="s">
        <v>359</v>
      </c>
      <c r="B1014" s="8">
        <v>24846800</v>
      </c>
      <c r="C1014" s="8">
        <v>24997800</v>
      </c>
    </row>
    <row r="1015" spans="1:8" x14ac:dyDescent="0.35">
      <c r="A1015" s="7" t="s">
        <v>360</v>
      </c>
      <c r="B1015" s="8">
        <v>35703000</v>
      </c>
      <c r="C1015" s="8">
        <v>36393000</v>
      </c>
    </row>
    <row r="1016" spans="1:8" x14ac:dyDescent="0.35">
      <c r="A1016" s="7" t="s">
        <v>361</v>
      </c>
      <c r="B1016" s="8">
        <v>10729700</v>
      </c>
      <c r="C1016" s="8">
        <v>11307200</v>
      </c>
    </row>
    <row r="1017" spans="1:8" x14ac:dyDescent="0.35">
      <c r="A1017" s="7" t="s">
        <v>362</v>
      </c>
      <c r="B1017" s="8">
        <v>24973300</v>
      </c>
      <c r="C1017" s="8">
        <v>25085800</v>
      </c>
    </row>
    <row r="1018" spans="1:8" x14ac:dyDescent="0.35">
      <c r="A1018" s="7" t="s">
        <v>363</v>
      </c>
      <c r="B1018" s="8">
        <v>36053000</v>
      </c>
      <c r="C1018" s="8">
        <v>36743000</v>
      </c>
    </row>
    <row r="1019" spans="1:8" x14ac:dyDescent="0.35">
      <c r="A1019" s="7" t="s">
        <v>364</v>
      </c>
      <c r="B1019" s="8">
        <v>10971200</v>
      </c>
      <c r="C1019" s="8">
        <v>11562700</v>
      </c>
    </row>
    <row r="1020" spans="1:8" x14ac:dyDescent="0.35">
      <c r="A1020" s="7" t="s">
        <v>365</v>
      </c>
      <c r="B1020" s="8">
        <v>25081800</v>
      </c>
      <c r="C1020" s="8">
        <v>25180300</v>
      </c>
    </row>
    <row r="1021" spans="1:8" x14ac:dyDescent="0.35">
      <c r="A1021" s="2"/>
      <c r="B1021" s="3"/>
      <c r="C1021" s="3"/>
    </row>
    <row r="1023" spans="1:8" ht="15" customHeight="1" x14ac:dyDescent="0.35">
      <c r="A1023" s="107" t="s">
        <v>366</v>
      </c>
      <c r="B1023" s="107"/>
      <c r="C1023" s="107"/>
      <c r="D1023" s="107"/>
      <c r="E1023" s="107"/>
      <c r="F1023" s="107"/>
      <c r="G1023" s="107"/>
      <c r="H1023" s="11"/>
    </row>
    <row r="1024" spans="1:8" x14ac:dyDescent="0.35">
      <c r="A1024" s="105">
        <v>73</v>
      </c>
      <c r="B1024" s="12">
        <v>2023</v>
      </c>
      <c r="C1024" s="12">
        <v>2024</v>
      </c>
      <c r="D1024" s="12">
        <v>2025</v>
      </c>
      <c r="E1024" s="12">
        <v>2026</v>
      </c>
      <c r="F1024" s="12">
        <v>2027</v>
      </c>
      <c r="G1024" s="12">
        <v>2028</v>
      </c>
    </row>
    <row r="1025" spans="1:7" x14ac:dyDescent="0.35">
      <c r="A1025" s="105"/>
      <c r="B1025" s="28"/>
      <c r="C1025" s="28"/>
      <c r="D1025" s="28"/>
      <c r="E1025" s="28"/>
      <c r="F1025" s="28"/>
      <c r="G1025" s="28"/>
    </row>
    <row r="1026" spans="1:7" x14ac:dyDescent="0.35">
      <c r="A1026" s="7" t="s">
        <v>367</v>
      </c>
      <c r="B1026" s="44">
        <v>382</v>
      </c>
      <c r="C1026" s="44">
        <v>486</v>
      </c>
      <c r="D1026" s="44">
        <v>624</v>
      </c>
      <c r="E1026" s="44">
        <v>787</v>
      </c>
      <c r="F1026" s="44">
        <v>905</v>
      </c>
      <c r="G1026" s="44">
        <v>891</v>
      </c>
    </row>
    <row r="1027" spans="1:7" x14ac:dyDescent="0.35">
      <c r="A1027" s="7" t="s">
        <v>368</v>
      </c>
      <c r="B1027" s="44">
        <v>391</v>
      </c>
      <c r="C1027" s="44">
        <v>492</v>
      </c>
      <c r="D1027" s="44">
        <v>620</v>
      </c>
      <c r="E1027" s="44">
        <v>781</v>
      </c>
      <c r="F1027" s="44">
        <v>905</v>
      </c>
      <c r="G1027" s="44">
        <v>896</v>
      </c>
    </row>
    <row r="1028" spans="1:7" x14ac:dyDescent="0.35">
      <c r="A1028" s="7" t="s">
        <v>369</v>
      </c>
      <c r="B1028" s="44">
        <v>299</v>
      </c>
      <c r="C1028" s="44">
        <v>377</v>
      </c>
      <c r="D1028" s="44">
        <v>475</v>
      </c>
      <c r="E1028" s="44">
        <v>599</v>
      </c>
      <c r="F1028" s="44">
        <v>754</v>
      </c>
      <c r="G1028" s="44">
        <v>896</v>
      </c>
    </row>
    <row r="1029" spans="1:7" x14ac:dyDescent="0.35">
      <c r="A1029" s="7" t="s">
        <v>370</v>
      </c>
      <c r="B1029" s="44">
        <v>370</v>
      </c>
      <c r="C1029" s="44">
        <v>466</v>
      </c>
      <c r="D1029" s="44">
        <v>588</v>
      </c>
      <c r="E1029" s="44">
        <v>740</v>
      </c>
      <c r="F1029" s="44">
        <v>908</v>
      </c>
      <c r="G1029" s="44">
        <v>896</v>
      </c>
    </row>
  </sheetData>
  <mergeCells count="172">
    <mergeCell ref="A97:F97"/>
    <mergeCell ref="B2:F2"/>
    <mergeCell ref="A78:A94"/>
    <mergeCell ref="A71:A74"/>
    <mergeCell ref="A12:G12"/>
    <mergeCell ref="A21:G21"/>
    <mergeCell ref="A22:G22"/>
    <mergeCell ref="A55:E55"/>
    <mergeCell ref="B77:F77"/>
    <mergeCell ref="A23:A24"/>
    <mergeCell ref="A34:H34"/>
    <mergeCell ref="A42:H42"/>
    <mergeCell ref="C3:D3"/>
    <mergeCell ref="E3:F3"/>
    <mergeCell ref="A56:B56"/>
    <mergeCell ref="A57:A63"/>
    <mergeCell ref="A64:A70"/>
    <mergeCell ref="A117:G117"/>
    <mergeCell ref="A164:G164"/>
    <mergeCell ref="A189:G189"/>
    <mergeCell ref="A262:G262"/>
    <mergeCell ref="A290:H290"/>
    <mergeCell ref="A291:B292"/>
    <mergeCell ref="A271:A272"/>
    <mergeCell ref="A279:A280"/>
    <mergeCell ref="A270:G270"/>
    <mergeCell ref="A278:G278"/>
    <mergeCell ref="A222:H222"/>
    <mergeCell ref="A223:B224"/>
    <mergeCell ref="A263:A264"/>
    <mergeCell ref="A165:B165"/>
    <mergeCell ref="A190:A191"/>
    <mergeCell ref="A197:H197"/>
    <mergeCell ref="A198:B199"/>
    <mergeCell ref="A141:A143"/>
    <mergeCell ref="A144:A146"/>
    <mergeCell ref="A118:A119"/>
    <mergeCell ref="A138:H138"/>
    <mergeCell ref="A139:B140"/>
    <mergeCell ref="A316:G316"/>
    <mergeCell ref="A328:D328"/>
    <mergeCell ref="A339:G339"/>
    <mergeCell ref="A405:A406"/>
    <mergeCell ref="B405:D405"/>
    <mergeCell ref="A414:A415"/>
    <mergeCell ref="A384:H384"/>
    <mergeCell ref="A385:H385"/>
    <mergeCell ref="A395:A396"/>
    <mergeCell ref="A373:F373"/>
    <mergeCell ref="A394:C394"/>
    <mergeCell ref="A404:D404"/>
    <mergeCell ref="A413:G413"/>
    <mergeCell ref="A340:A341"/>
    <mergeCell ref="A347:L347"/>
    <mergeCell ref="A348:B349"/>
    <mergeCell ref="A317:A318"/>
    <mergeCell ref="A533:I533"/>
    <mergeCell ref="A534:I534"/>
    <mergeCell ref="A535:A536"/>
    <mergeCell ref="A525:B526"/>
    <mergeCell ref="A524:AF524"/>
    <mergeCell ref="A435:B436"/>
    <mergeCell ref="A437:A439"/>
    <mergeCell ref="A440:A442"/>
    <mergeCell ref="A434:D434"/>
    <mergeCell ref="A445:D445"/>
    <mergeCell ref="A463:D463"/>
    <mergeCell ref="A481:D481"/>
    <mergeCell ref="A491:D491"/>
    <mergeCell ref="A503:E503"/>
    <mergeCell ref="A514:B514"/>
    <mergeCell ref="A515:B515"/>
    <mergeCell ref="A600:G600"/>
    <mergeCell ref="A585:G585"/>
    <mergeCell ref="A586:G586"/>
    <mergeCell ref="A616:M616"/>
    <mergeCell ref="A608:G608"/>
    <mergeCell ref="A587:A588"/>
    <mergeCell ref="A542:F542"/>
    <mergeCell ref="A549:D549"/>
    <mergeCell ref="A550:D550"/>
    <mergeCell ref="A558:D558"/>
    <mergeCell ref="A573:B573"/>
    <mergeCell ref="A574:B574"/>
    <mergeCell ref="A624:G624"/>
    <mergeCell ref="A625:G625"/>
    <mergeCell ref="A632:G632"/>
    <mergeCell ref="A609:G609"/>
    <mergeCell ref="A672:B672"/>
    <mergeCell ref="A673:A675"/>
    <mergeCell ref="A676:A678"/>
    <mergeCell ref="A679:A681"/>
    <mergeCell ref="A682:A684"/>
    <mergeCell ref="A633:A634"/>
    <mergeCell ref="A646:D646"/>
    <mergeCell ref="A647:D647"/>
    <mergeCell ref="A658:D658"/>
    <mergeCell ref="A659:D659"/>
    <mergeCell ref="A671:E671"/>
    <mergeCell ref="A687:E687"/>
    <mergeCell ref="A704:B704"/>
    <mergeCell ref="A705:A707"/>
    <mergeCell ref="A708:A710"/>
    <mergeCell ref="A711:A713"/>
    <mergeCell ref="A714:A716"/>
    <mergeCell ref="A688:B688"/>
    <mergeCell ref="A689:A691"/>
    <mergeCell ref="A692:A694"/>
    <mergeCell ref="A695:A697"/>
    <mergeCell ref="A698:A700"/>
    <mergeCell ref="A703:E703"/>
    <mergeCell ref="A719:E719"/>
    <mergeCell ref="A736:B736"/>
    <mergeCell ref="A737:A739"/>
    <mergeCell ref="A740:A742"/>
    <mergeCell ref="A743:A745"/>
    <mergeCell ref="A746:A748"/>
    <mergeCell ref="A720:B720"/>
    <mergeCell ref="A721:A723"/>
    <mergeCell ref="A724:A726"/>
    <mergeCell ref="A727:A729"/>
    <mergeCell ref="A730:A732"/>
    <mergeCell ref="A735:E735"/>
    <mergeCell ref="A783:A784"/>
    <mergeCell ref="A795:G795"/>
    <mergeCell ref="A751:E751"/>
    <mergeCell ref="A767:B767"/>
    <mergeCell ref="A768:A770"/>
    <mergeCell ref="A771:A773"/>
    <mergeCell ref="A774:A776"/>
    <mergeCell ref="A777:A779"/>
    <mergeCell ref="A782:M782"/>
    <mergeCell ref="A752:B752"/>
    <mergeCell ref="A753:A755"/>
    <mergeCell ref="A756:A758"/>
    <mergeCell ref="A759:A761"/>
    <mergeCell ref="A762:A764"/>
    <mergeCell ref="A766:E766"/>
    <mergeCell ref="A827:G827"/>
    <mergeCell ref="A828:A829"/>
    <mergeCell ref="A836:S836"/>
    <mergeCell ref="A837:A838"/>
    <mergeCell ref="A818:I818"/>
    <mergeCell ref="A819:A820"/>
    <mergeCell ref="A810:A811"/>
    <mergeCell ref="A796:A797"/>
    <mergeCell ref="A809:M809"/>
    <mergeCell ref="A883:A884"/>
    <mergeCell ref="A900:H900"/>
    <mergeCell ref="A927:A928"/>
    <mergeCell ref="A845:M845"/>
    <mergeCell ref="A846:A847"/>
    <mergeCell ref="A858:D858"/>
    <mergeCell ref="A870:D870"/>
    <mergeCell ref="A882:G882"/>
    <mergeCell ref="A891:D891"/>
    <mergeCell ref="A1024:A1025"/>
    <mergeCell ref="A995:A996"/>
    <mergeCell ref="A997:A998"/>
    <mergeCell ref="A999:A1000"/>
    <mergeCell ref="A1004:A1005"/>
    <mergeCell ref="A964:A965"/>
    <mergeCell ref="A984:A985"/>
    <mergeCell ref="A994:B994"/>
    <mergeCell ref="A901:B902"/>
    <mergeCell ref="A926:G926"/>
    <mergeCell ref="A945:F945"/>
    <mergeCell ref="A963:G963"/>
    <mergeCell ref="A983:C983"/>
    <mergeCell ref="A1003:C1003"/>
    <mergeCell ref="A993:C993"/>
    <mergeCell ref="A1023:G1023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topLeftCell="F1" zoomScaleNormal="100" workbookViewId="0">
      <selection activeCell="K1" sqref="K1"/>
    </sheetView>
  </sheetViews>
  <sheetFormatPr baseColWidth="10" defaultRowHeight="14.5" x14ac:dyDescent="0.35"/>
  <cols>
    <col min="1" max="1" width="12.7265625" customWidth="1"/>
    <col min="2" max="2" width="12" style="18" bestFit="1" customWidth="1"/>
    <col min="3" max="3" width="13.7265625" customWidth="1"/>
  </cols>
  <sheetData>
    <row r="1" spans="1:5" ht="26" x14ac:dyDescent="0.6">
      <c r="A1" s="85">
        <v>0</v>
      </c>
    </row>
    <row r="2" spans="1:5" x14ac:dyDescent="0.35">
      <c r="A2" s="115" t="s">
        <v>0</v>
      </c>
      <c r="B2" s="115"/>
      <c r="C2" s="115"/>
      <c r="D2" s="115"/>
      <c r="E2" s="115"/>
    </row>
    <row r="3" spans="1:5" x14ac:dyDescent="0.35">
      <c r="A3" s="35"/>
      <c r="B3" s="115" t="s">
        <v>1</v>
      </c>
      <c r="C3" s="115"/>
      <c r="D3" s="115" t="s">
        <v>2</v>
      </c>
      <c r="E3" s="115"/>
    </row>
    <row r="4" spans="1:5" x14ac:dyDescent="0.35">
      <c r="A4" s="35"/>
      <c r="B4" s="27" t="s">
        <v>385</v>
      </c>
      <c r="C4" s="27" t="s">
        <v>386</v>
      </c>
      <c r="D4" s="27" t="s">
        <v>3</v>
      </c>
      <c r="E4" s="27" t="s">
        <v>387</v>
      </c>
    </row>
    <row r="5" spans="1:5" x14ac:dyDescent="0.35">
      <c r="A5" s="28" t="s">
        <v>5</v>
      </c>
      <c r="B5" s="29">
        <f>+'TablasInformes (1)'!C5</f>
        <v>5406</v>
      </c>
      <c r="C5" s="29">
        <f>+'TablasInformes (1)'!D5</f>
        <v>5315</v>
      </c>
      <c r="D5" s="29">
        <f>+'TablasInformes (1)'!E5</f>
        <v>91</v>
      </c>
      <c r="E5" s="52">
        <f>+'TablasInformes (1)'!F5</f>
        <v>1.7000000000000001E-2</v>
      </c>
    </row>
    <row r="6" spans="1:5" x14ac:dyDescent="0.35">
      <c r="A6" s="28" t="s">
        <v>6</v>
      </c>
      <c r="B6" s="29">
        <f>+'TablasInformes (1)'!C6</f>
        <v>5463</v>
      </c>
      <c r="C6" s="29">
        <f>+'TablasInformes (1)'!D6</f>
        <v>5279</v>
      </c>
      <c r="D6" s="29">
        <f>+'TablasInformes (1)'!E6</f>
        <v>184</v>
      </c>
      <c r="E6" s="52">
        <f>+'TablasInformes (1)'!F6</f>
        <v>3.5000000000000003E-2</v>
      </c>
    </row>
    <row r="7" spans="1:5" x14ac:dyDescent="0.35">
      <c r="A7" s="28" t="s">
        <v>7</v>
      </c>
      <c r="B7" s="29">
        <f>+'TablasInformes (1)'!C7</f>
        <v>5104</v>
      </c>
      <c r="C7" s="29">
        <f>+'TablasInformes (1)'!D7</f>
        <v>4815</v>
      </c>
      <c r="D7" s="29">
        <f>+'TablasInformes (1)'!E7</f>
        <v>289</v>
      </c>
      <c r="E7" s="52">
        <f>+'TablasInformes (1)'!F7</f>
        <v>0.06</v>
      </c>
    </row>
    <row r="8" spans="1:5" x14ac:dyDescent="0.35">
      <c r="A8" s="28" t="s">
        <v>8</v>
      </c>
      <c r="B8" s="29">
        <f>+'TablasInformes (1)'!C8</f>
        <v>5344</v>
      </c>
      <c r="C8" s="29">
        <f>+'TablasInformes (1)'!D8</f>
        <v>5079</v>
      </c>
      <c r="D8" s="29">
        <f>+'TablasInformes (1)'!E8</f>
        <v>265</v>
      </c>
      <c r="E8" s="52">
        <f>+'TablasInformes (1)'!F8</f>
        <v>5.1999999999999998E-2</v>
      </c>
    </row>
    <row r="9" spans="1:5" x14ac:dyDescent="0.35">
      <c r="A9" s="28" t="s">
        <v>9</v>
      </c>
      <c r="B9" s="29">
        <f>+'TablasInformes (1)'!C9</f>
        <v>4697</v>
      </c>
      <c r="C9" s="29">
        <f>+'TablasInformes (1)'!D9</f>
        <v>5314</v>
      </c>
      <c r="D9" s="29">
        <f>+'TablasInformes (1)'!E9</f>
        <v>-617</v>
      </c>
      <c r="E9" s="52">
        <f>+'TablasInformes (1)'!F9</f>
        <v>-0.11600000000000001</v>
      </c>
    </row>
    <row r="10" spans="1:5" x14ac:dyDescent="0.35">
      <c r="A10" s="28" t="s">
        <v>10</v>
      </c>
      <c r="B10" s="29">
        <f>+'TablasInformes (1)'!C10</f>
        <v>5203</v>
      </c>
      <c r="C10" s="29">
        <f>+'TablasInformes (1)'!D10</f>
        <v>5161</v>
      </c>
      <c r="D10" s="29">
        <f>+'TablasInformes (1)'!E10</f>
        <v>42</v>
      </c>
      <c r="E10" s="52">
        <f>+'TablasInformes (1)'!F10</f>
        <v>8.0000000000000002E-3</v>
      </c>
    </row>
    <row r="11" spans="1:5" x14ac:dyDescent="0.35">
      <c r="B11"/>
    </row>
    <row r="12" spans="1:5" x14ac:dyDescent="0.35">
      <c r="B12"/>
    </row>
    <row r="13" spans="1:5" x14ac:dyDescent="0.35">
      <c r="B13"/>
    </row>
    <row r="14" spans="1:5" x14ac:dyDescent="0.35">
      <c r="B14"/>
    </row>
    <row r="15" spans="1:5" x14ac:dyDescent="0.35">
      <c r="B15"/>
    </row>
    <row r="16" spans="1:5" x14ac:dyDescent="0.35">
      <c r="B16"/>
    </row>
    <row r="17" spans="1:7" x14ac:dyDescent="0.35">
      <c r="B17"/>
    </row>
    <row r="18" spans="1:7" x14ac:dyDescent="0.35">
      <c r="B18"/>
    </row>
    <row r="19" spans="1:7" x14ac:dyDescent="0.35">
      <c r="B19"/>
    </row>
    <row r="20" spans="1:7" x14ac:dyDescent="0.35">
      <c r="B20"/>
    </row>
    <row r="25" spans="1:7" ht="26" x14ac:dyDescent="0.6">
      <c r="A25" s="85">
        <v>1</v>
      </c>
    </row>
    <row r="26" spans="1:7" ht="15" customHeight="1" x14ac:dyDescent="0.35">
      <c r="A26" s="107" t="s">
        <v>11</v>
      </c>
      <c r="B26" s="107"/>
      <c r="C26" s="107"/>
      <c r="D26" s="107"/>
      <c r="E26" s="107"/>
      <c r="F26" s="107"/>
      <c r="G26" s="107"/>
    </row>
    <row r="27" spans="1:7" x14ac:dyDescent="0.35">
      <c r="A27" s="12"/>
      <c r="B27" s="12">
        <f>+'TablasInformes (1)'!B13</f>
        <v>2023</v>
      </c>
      <c r="C27" s="12">
        <f>+'TablasInformes (1)'!C13</f>
        <v>2024</v>
      </c>
      <c r="D27" s="12">
        <f>+'TablasInformes (1)'!D13</f>
        <v>2025</v>
      </c>
      <c r="E27" s="12">
        <f>+'TablasInformes (1)'!E13</f>
        <v>2026</v>
      </c>
      <c r="F27" s="12">
        <f>+'TablasInformes (1)'!F13</f>
        <v>2027</v>
      </c>
      <c r="G27" s="12">
        <f>+'TablasInformes (1)'!G13</f>
        <v>2028</v>
      </c>
    </row>
    <row r="28" spans="1:7" x14ac:dyDescent="0.35">
      <c r="A28" s="13" t="str">
        <f>+'TablasInformes (1)'!A14</f>
        <v>GlobalBiz </v>
      </c>
      <c r="B28" s="13">
        <f>+'TablasInformes (1)'!B14</f>
        <v>4118.8</v>
      </c>
      <c r="C28" s="13">
        <f>+'TablasInformes (1)'!C14</f>
        <v>4491.6000000000004</v>
      </c>
      <c r="D28" s="13">
        <f>+'TablasInformes (1)'!D14</f>
        <v>4646</v>
      </c>
      <c r="E28" s="13">
        <f>+'TablasInformes (1)'!E14</f>
        <v>5061</v>
      </c>
      <c r="F28" s="13">
        <f>+'TablasInformes (1)'!F14</f>
        <v>5315.5</v>
      </c>
      <c r="G28" s="13">
        <f>+'TablasInformes (1)'!G14</f>
        <v>5406.1</v>
      </c>
    </row>
    <row r="29" spans="1:7" x14ac:dyDescent="0.35">
      <c r="A29" s="13" t="str">
        <f>+'TablasInformes (1)'!A15</f>
        <v>FreshMarket</v>
      </c>
      <c r="B29" s="13">
        <f>+'TablasInformes (1)'!B15</f>
        <v>4118.8</v>
      </c>
      <c r="C29" s="13">
        <f>+'TablasInformes (1)'!C15</f>
        <v>4392.1000000000004</v>
      </c>
      <c r="D29" s="13">
        <f>+'TablasInformes (1)'!D15</f>
        <v>4736.3</v>
      </c>
      <c r="E29" s="13">
        <f>+'TablasInformes (1)'!E15</f>
        <v>5139.3999999999996</v>
      </c>
      <c r="F29" s="13">
        <f>+'TablasInformes (1)'!F15</f>
        <v>5279</v>
      </c>
      <c r="G29" s="13">
        <f>+'TablasInformes (1)'!G15</f>
        <v>5462.8</v>
      </c>
    </row>
    <row r="30" spans="1:7" x14ac:dyDescent="0.35">
      <c r="A30" s="13" t="str">
        <f>+'TablasInformes (1)'!A16</f>
        <v>SparklingCo</v>
      </c>
      <c r="B30" s="13">
        <f>+'TablasInformes (1)'!B16</f>
        <v>4118.8</v>
      </c>
      <c r="C30" s="13">
        <f>+'TablasInformes (1)'!C16</f>
        <v>3910.9</v>
      </c>
      <c r="D30" s="13">
        <f>+'TablasInformes (1)'!D16</f>
        <v>3825.2</v>
      </c>
      <c r="E30" s="13">
        <f>+'TablasInformes (1)'!E16</f>
        <v>4384.7</v>
      </c>
      <c r="F30" s="13">
        <f>+'TablasInformes (1)'!F16</f>
        <v>4815.2</v>
      </c>
      <c r="G30" s="13">
        <f>+'TablasInformes (1)'!G16</f>
        <v>5103.8</v>
      </c>
    </row>
    <row r="31" spans="1:7" x14ac:dyDescent="0.35">
      <c r="A31" s="13" t="str">
        <f>+'TablasInformes (1)'!A17</f>
        <v>QualityMax</v>
      </c>
      <c r="B31" s="13">
        <f>+'TablasInformes (1)'!B17</f>
        <v>4118.8</v>
      </c>
      <c r="C31" s="13">
        <f>+'TablasInformes (1)'!C17</f>
        <v>4073.1</v>
      </c>
      <c r="D31" s="13">
        <f>+'TablasInformes (1)'!D17</f>
        <v>4470.3999999999996</v>
      </c>
      <c r="E31" s="13">
        <f>+'TablasInformes (1)'!E17</f>
        <v>4796.8</v>
      </c>
      <c r="F31" s="13">
        <f>+'TablasInformes (1)'!F17</f>
        <v>5079.3999999999996</v>
      </c>
      <c r="G31" s="13">
        <f>+'TablasInformes (1)'!G17</f>
        <v>5344.4</v>
      </c>
    </row>
    <row r="32" spans="1:7" x14ac:dyDescent="0.35">
      <c r="B32" s="13">
        <f>+'TablasInformes (1)'!B18</f>
        <v>4118.8</v>
      </c>
      <c r="C32" s="13">
        <f>+'TablasInformes (1)'!C18</f>
        <v>4538</v>
      </c>
      <c r="D32" s="13">
        <f>+'TablasInformes (1)'!D18</f>
        <v>5089.3</v>
      </c>
      <c r="E32" s="13">
        <f>+'TablasInformes (1)'!E18</f>
        <v>5223.1000000000004</v>
      </c>
      <c r="F32" s="13">
        <f>+'TablasInformes (1)'!F18</f>
        <v>5314.2</v>
      </c>
      <c r="G32" s="13">
        <f>+'TablasInformes (1)'!G18</f>
        <v>4696.8</v>
      </c>
    </row>
    <row r="33" spans="1:7" x14ac:dyDescent="0.35">
      <c r="C33">
        <f>+B32*1.07</f>
        <v>4407.1160000000009</v>
      </c>
      <c r="D33">
        <f t="shared" ref="D33:G33" si="0">+C32*1.07</f>
        <v>4855.66</v>
      </c>
      <c r="E33">
        <f t="shared" si="0"/>
        <v>5445.5510000000004</v>
      </c>
      <c r="F33">
        <f t="shared" si="0"/>
        <v>5588.7170000000006</v>
      </c>
      <c r="G33">
        <f t="shared" si="0"/>
        <v>5686.1940000000004</v>
      </c>
    </row>
    <row r="34" spans="1:7" x14ac:dyDescent="0.35">
      <c r="B34" s="13" t="str">
        <f>+'TablasInformes (1)'!A18</f>
        <v>Drink2Go  </v>
      </c>
      <c r="C34" s="51">
        <f>(C32-B32)/B32</f>
        <v>0.10177721666504802</v>
      </c>
      <c r="D34" s="51">
        <f t="shared" ref="D34:G34" si="1">(D32-C32)/C32</f>
        <v>0.12148523578669021</v>
      </c>
      <c r="E34" s="51">
        <f t="shared" si="1"/>
        <v>2.6290452518028053E-2</v>
      </c>
      <c r="F34" s="51">
        <f t="shared" si="1"/>
        <v>1.7441749152801871E-2</v>
      </c>
      <c r="G34" s="51">
        <f t="shared" si="1"/>
        <v>-0.11617929321440662</v>
      </c>
    </row>
    <row r="35" spans="1:7" x14ac:dyDescent="0.35">
      <c r="E35" s="94">
        <f>SUM(C34:G34)/5</f>
        <v>3.0163072181632312E-2</v>
      </c>
    </row>
    <row r="38" spans="1:7" x14ac:dyDescent="0.35">
      <c r="A38" s="12"/>
      <c r="B38" s="13" t="s">
        <v>12</v>
      </c>
      <c r="C38" s="13" t="s">
        <v>13</v>
      </c>
      <c r="D38" s="13" t="s">
        <v>14</v>
      </c>
      <c r="E38" s="13" t="s">
        <v>15</v>
      </c>
      <c r="F38" s="13" t="s">
        <v>16</v>
      </c>
    </row>
    <row r="39" spans="1:7" x14ac:dyDescent="0.35">
      <c r="A39" s="12">
        <f>+B27</f>
        <v>2023</v>
      </c>
      <c r="B39" s="14">
        <f>+B28</f>
        <v>4118.8</v>
      </c>
      <c r="C39" s="14">
        <f>+B29</f>
        <v>4118.8</v>
      </c>
      <c r="D39" s="14">
        <f>+B30</f>
        <v>4118.8</v>
      </c>
      <c r="E39" s="14">
        <f>+B31</f>
        <v>4118.8</v>
      </c>
      <c r="F39" s="14">
        <f>+B32</f>
        <v>4118.8</v>
      </c>
    </row>
    <row r="40" spans="1:7" x14ac:dyDescent="0.35">
      <c r="A40" s="12">
        <f>+C27</f>
        <v>2024</v>
      </c>
      <c r="B40" s="14">
        <f>+C28</f>
        <v>4491.6000000000004</v>
      </c>
      <c r="C40" s="14">
        <f>+C29</f>
        <v>4392.1000000000004</v>
      </c>
      <c r="D40" s="14">
        <f>+C30</f>
        <v>3910.9</v>
      </c>
      <c r="E40" s="14">
        <f>+C31</f>
        <v>4073.1</v>
      </c>
      <c r="F40" s="14">
        <f>+C32</f>
        <v>4538</v>
      </c>
    </row>
    <row r="41" spans="1:7" x14ac:dyDescent="0.35">
      <c r="A41" s="12">
        <f>+D27</f>
        <v>2025</v>
      </c>
      <c r="B41" s="14">
        <f>+D28</f>
        <v>4646</v>
      </c>
      <c r="C41" s="14">
        <f>+D29</f>
        <v>4736.3</v>
      </c>
      <c r="D41" s="14">
        <f>+D30</f>
        <v>3825.2</v>
      </c>
      <c r="E41" s="14">
        <f>+D31</f>
        <v>4470.3999999999996</v>
      </c>
      <c r="F41" s="14">
        <f>+D32</f>
        <v>5089.3</v>
      </c>
    </row>
    <row r="42" spans="1:7" x14ac:dyDescent="0.35">
      <c r="A42" s="12">
        <f>+E27</f>
        <v>2026</v>
      </c>
      <c r="B42" s="14">
        <f>+E28</f>
        <v>5061</v>
      </c>
      <c r="C42" s="14">
        <f>+E29</f>
        <v>5139.3999999999996</v>
      </c>
      <c r="D42" s="14">
        <f>+E30</f>
        <v>4384.7</v>
      </c>
      <c r="E42" s="14">
        <f>+E31</f>
        <v>4796.8</v>
      </c>
      <c r="F42" s="14">
        <f>+E32</f>
        <v>5223.1000000000004</v>
      </c>
    </row>
    <row r="43" spans="1:7" x14ac:dyDescent="0.35">
      <c r="A43" s="12">
        <f>+F27</f>
        <v>2027</v>
      </c>
      <c r="B43" s="14">
        <f>+F28</f>
        <v>5315.5</v>
      </c>
      <c r="C43" s="14">
        <f>+F29</f>
        <v>5279</v>
      </c>
      <c r="D43" s="14">
        <f>+F30</f>
        <v>4815.2</v>
      </c>
      <c r="E43" s="14">
        <f>+F31</f>
        <v>5079.3999999999996</v>
      </c>
      <c r="F43" s="14">
        <f>+F32</f>
        <v>5314.2</v>
      </c>
    </row>
    <row r="44" spans="1:7" x14ac:dyDescent="0.35">
      <c r="A44" s="12">
        <f>+G27</f>
        <v>2028</v>
      </c>
      <c r="B44" s="14">
        <f>+G28</f>
        <v>5406.1</v>
      </c>
      <c r="C44" s="14">
        <f>+G29</f>
        <v>5462.8</v>
      </c>
      <c r="D44" s="14">
        <f>+G30</f>
        <v>5103.8</v>
      </c>
      <c r="E44" s="14">
        <f>+G31</f>
        <v>5344.4</v>
      </c>
      <c r="F44" s="15">
        <f>+G32</f>
        <v>4696.8</v>
      </c>
    </row>
    <row r="47" spans="1:7" x14ac:dyDescent="0.35">
      <c r="B47" s="20" t="str">
        <f>+B38</f>
        <v>GlobalBiz </v>
      </c>
    </row>
    <row r="48" spans="1:7" x14ac:dyDescent="0.35">
      <c r="A48" s="19">
        <f>+A39</f>
        <v>2023</v>
      </c>
      <c r="B48" s="23">
        <f>+B39</f>
        <v>4118.8</v>
      </c>
    </row>
    <row r="49" spans="1:2" x14ac:dyDescent="0.35">
      <c r="A49" s="19">
        <f t="shared" ref="A49:A53" si="2">+A40</f>
        <v>2024</v>
      </c>
      <c r="B49" s="20">
        <f t="shared" ref="B49:B53" si="3">+B40</f>
        <v>4491.6000000000004</v>
      </c>
    </row>
    <row r="50" spans="1:2" x14ac:dyDescent="0.35">
      <c r="A50" s="19">
        <f t="shared" si="2"/>
        <v>2025</v>
      </c>
      <c r="B50" s="20">
        <f t="shared" si="3"/>
        <v>4646</v>
      </c>
    </row>
    <row r="51" spans="1:2" x14ac:dyDescent="0.35">
      <c r="A51" s="19">
        <f t="shared" si="2"/>
        <v>2026</v>
      </c>
      <c r="B51" s="20">
        <f t="shared" si="3"/>
        <v>5061</v>
      </c>
    </row>
    <row r="52" spans="1:2" x14ac:dyDescent="0.35">
      <c r="A52" s="19">
        <f t="shared" si="2"/>
        <v>2027</v>
      </c>
      <c r="B52" s="20">
        <f t="shared" si="3"/>
        <v>5315.5</v>
      </c>
    </row>
    <row r="53" spans="1:2" x14ac:dyDescent="0.35">
      <c r="A53" s="19">
        <f t="shared" si="2"/>
        <v>2028</v>
      </c>
      <c r="B53" s="20">
        <f t="shared" si="3"/>
        <v>5406.1</v>
      </c>
    </row>
    <row r="62" spans="1:2" x14ac:dyDescent="0.35">
      <c r="A62" s="17"/>
      <c r="B62" s="16" t="s">
        <v>13</v>
      </c>
    </row>
    <row r="63" spans="1:2" x14ac:dyDescent="0.35">
      <c r="A63" s="12">
        <f>+A48</f>
        <v>2023</v>
      </c>
      <c r="B63" s="14">
        <f>+C39</f>
        <v>4118.8</v>
      </c>
    </row>
    <row r="64" spans="1:2" x14ac:dyDescent="0.35">
      <c r="A64" s="12">
        <f t="shared" ref="A64:A68" si="4">+A49</f>
        <v>2024</v>
      </c>
      <c r="B64" s="14">
        <f t="shared" ref="B64:B67" si="5">+C40</f>
        <v>4392.1000000000004</v>
      </c>
    </row>
    <row r="65" spans="1:2" x14ac:dyDescent="0.35">
      <c r="A65" s="12">
        <f t="shared" si="4"/>
        <v>2025</v>
      </c>
      <c r="B65" s="14">
        <f t="shared" si="5"/>
        <v>4736.3</v>
      </c>
    </row>
    <row r="66" spans="1:2" x14ac:dyDescent="0.35">
      <c r="A66" s="12">
        <f t="shared" si="4"/>
        <v>2026</v>
      </c>
      <c r="B66" s="14">
        <f t="shared" si="5"/>
        <v>5139.3999999999996</v>
      </c>
    </row>
    <row r="67" spans="1:2" x14ac:dyDescent="0.35">
      <c r="A67" s="12">
        <f t="shared" si="4"/>
        <v>2027</v>
      </c>
      <c r="B67" s="14">
        <f t="shared" si="5"/>
        <v>5279</v>
      </c>
    </row>
    <row r="68" spans="1:2" x14ac:dyDescent="0.35">
      <c r="A68" s="12">
        <f t="shared" si="4"/>
        <v>2028</v>
      </c>
      <c r="B68" s="14">
        <f>+C44</f>
        <v>5462.8</v>
      </c>
    </row>
    <row r="72" spans="1:2" x14ac:dyDescent="0.35">
      <c r="B72" s="13" t="s">
        <v>14</v>
      </c>
    </row>
    <row r="73" spans="1:2" x14ac:dyDescent="0.35">
      <c r="A73" s="12">
        <f>+A63</f>
        <v>2023</v>
      </c>
      <c r="B73" s="14">
        <f>+D39</f>
        <v>4118.8</v>
      </c>
    </row>
    <row r="74" spans="1:2" x14ac:dyDescent="0.35">
      <c r="A74" s="12">
        <f t="shared" ref="A74:A78" si="6">+A64</f>
        <v>2024</v>
      </c>
      <c r="B74" s="14">
        <f t="shared" ref="B74:B78" si="7">+D40</f>
        <v>3910.9</v>
      </c>
    </row>
    <row r="75" spans="1:2" x14ac:dyDescent="0.35">
      <c r="A75" s="12">
        <f t="shared" si="6"/>
        <v>2025</v>
      </c>
      <c r="B75" s="14">
        <f t="shared" si="7"/>
        <v>3825.2</v>
      </c>
    </row>
    <row r="76" spans="1:2" x14ac:dyDescent="0.35">
      <c r="A76" s="12">
        <f t="shared" si="6"/>
        <v>2026</v>
      </c>
      <c r="B76" s="14">
        <f t="shared" si="7"/>
        <v>4384.7</v>
      </c>
    </row>
    <row r="77" spans="1:2" x14ac:dyDescent="0.35">
      <c r="A77" s="12">
        <f t="shared" si="6"/>
        <v>2027</v>
      </c>
      <c r="B77" s="14">
        <f t="shared" si="7"/>
        <v>4815.2</v>
      </c>
    </row>
    <row r="78" spans="1:2" x14ac:dyDescent="0.35">
      <c r="A78" s="12">
        <f t="shared" si="6"/>
        <v>2028</v>
      </c>
      <c r="B78" s="14">
        <f t="shared" si="7"/>
        <v>5103.8</v>
      </c>
    </row>
    <row r="82" spans="1:2" x14ac:dyDescent="0.35">
      <c r="B82" s="13" t="s">
        <v>15</v>
      </c>
    </row>
    <row r="83" spans="1:2" x14ac:dyDescent="0.35">
      <c r="A83" s="12">
        <f>+A73</f>
        <v>2023</v>
      </c>
      <c r="B83" s="14">
        <f>+E39</f>
        <v>4118.8</v>
      </c>
    </row>
    <row r="84" spans="1:2" x14ac:dyDescent="0.35">
      <c r="A84" s="12">
        <f t="shared" ref="A84:A88" si="8">+A74</f>
        <v>2024</v>
      </c>
      <c r="B84" s="14">
        <f t="shared" ref="B84:B88" si="9">+E40</f>
        <v>4073.1</v>
      </c>
    </row>
    <row r="85" spans="1:2" x14ac:dyDescent="0.35">
      <c r="A85" s="12">
        <f t="shared" si="8"/>
        <v>2025</v>
      </c>
      <c r="B85" s="14">
        <f t="shared" si="9"/>
        <v>4470.3999999999996</v>
      </c>
    </row>
    <row r="86" spans="1:2" x14ac:dyDescent="0.35">
      <c r="A86" s="12">
        <f t="shared" si="8"/>
        <v>2026</v>
      </c>
      <c r="B86" s="14">
        <f t="shared" si="9"/>
        <v>4796.8</v>
      </c>
    </row>
    <row r="87" spans="1:2" x14ac:dyDescent="0.35">
      <c r="A87" s="12">
        <f t="shared" si="8"/>
        <v>2027</v>
      </c>
      <c r="B87" s="14">
        <f t="shared" si="9"/>
        <v>5079.3999999999996</v>
      </c>
    </row>
    <row r="88" spans="1:2" x14ac:dyDescent="0.35">
      <c r="A88" s="12">
        <f t="shared" si="8"/>
        <v>2028</v>
      </c>
      <c r="B88" s="14">
        <f t="shared" si="9"/>
        <v>5344.4</v>
      </c>
    </row>
    <row r="93" spans="1:2" x14ac:dyDescent="0.35">
      <c r="B93" s="13" t="s">
        <v>16</v>
      </c>
    </row>
    <row r="94" spans="1:2" x14ac:dyDescent="0.35">
      <c r="A94" s="12">
        <f>+A83</f>
        <v>2023</v>
      </c>
      <c r="B94" s="14">
        <f>+F39</f>
        <v>4118.8</v>
      </c>
    </row>
    <row r="95" spans="1:2" x14ac:dyDescent="0.35">
      <c r="A95" s="12">
        <f t="shared" ref="A95:A99" si="10">+A84</f>
        <v>2024</v>
      </c>
      <c r="B95" s="14">
        <f t="shared" ref="B95:B99" si="11">+F40</f>
        <v>4538</v>
      </c>
    </row>
    <row r="96" spans="1:2" x14ac:dyDescent="0.35">
      <c r="A96" s="12">
        <f t="shared" si="10"/>
        <v>2025</v>
      </c>
      <c r="B96" s="14">
        <f t="shared" si="11"/>
        <v>5089.3</v>
      </c>
    </row>
    <row r="97" spans="1:2" x14ac:dyDescent="0.35">
      <c r="A97" s="12">
        <f t="shared" si="10"/>
        <v>2026</v>
      </c>
      <c r="B97" s="14">
        <f t="shared" si="11"/>
        <v>5223.1000000000004</v>
      </c>
    </row>
    <row r="98" spans="1:2" x14ac:dyDescent="0.35">
      <c r="A98" s="12">
        <f t="shared" si="10"/>
        <v>2027</v>
      </c>
      <c r="B98" s="14">
        <f t="shared" si="11"/>
        <v>5314.2</v>
      </c>
    </row>
    <row r="99" spans="1:2" x14ac:dyDescent="0.35">
      <c r="A99" s="12">
        <f t="shared" si="10"/>
        <v>2028</v>
      </c>
      <c r="B99" s="14">
        <f t="shared" si="11"/>
        <v>4696.8</v>
      </c>
    </row>
  </sheetData>
  <mergeCells count="4">
    <mergeCell ref="A26:G26"/>
    <mergeCell ref="A2:E2"/>
    <mergeCell ref="B3:C3"/>
    <mergeCell ref="D3:E3"/>
  </mergeCells>
  <pageMargins left="0.7" right="0.7" top="0.75" bottom="0.75" header="0.3" footer="0.3"/>
  <pageSetup paperSize="9" orientation="portrait" r:id="rId1"/>
  <ignoredErrors>
    <ignoredError sqref="C39:C4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6"/>
  <sheetViews>
    <sheetView showGridLines="0" topLeftCell="D12" zoomScaleNormal="100" workbookViewId="0">
      <selection activeCell="J12" sqref="J12"/>
    </sheetView>
  </sheetViews>
  <sheetFormatPr baseColWidth="10" defaultRowHeight="14.5" x14ac:dyDescent="0.35"/>
  <cols>
    <col min="1" max="1" width="22.26953125" bestFit="1" customWidth="1"/>
    <col min="2" max="7" width="16.81640625" style="18" bestFit="1" customWidth="1"/>
    <col min="8" max="8" width="18.81640625" style="18" customWidth="1"/>
  </cols>
  <sheetData>
    <row r="1" spans="1:8" ht="26" x14ac:dyDescent="0.6">
      <c r="A1" s="85">
        <v>2</v>
      </c>
    </row>
    <row r="2" spans="1:8" x14ac:dyDescent="0.35">
      <c r="A2" s="116" t="s">
        <v>17</v>
      </c>
      <c r="B2" s="116"/>
      <c r="C2" s="116"/>
      <c r="D2" s="116"/>
      <c r="E2" s="116"/>
      <c r="F2" s="116"/>
      <c r="G2" s="116"/>
    </row>
    <row r="3" spans="1:8" s="31" customFormat="1" x14ac:dyDescent="0.35">
      <c r="A3" s="117" t="s">
        <v>396</v>
      </c>
      <c r="B3" s="117"/>
      <c r="C3" s="117"/>
      <c r="D3" s="117"/>
      <c r="E3" s="117"/>
      <c r="F3" s="117"/>
      <c r="G3" s="117"/>
      <c r="H3" s="9"/>
    </row>
    <row r="4" spans="1:8" s="31" customFormat="1" x14ac:dyDescent="0.35">
      <c r="A4" s="118"/>
      <c r="B4" s="55">
        <f>+'TablasInformes (1)'!B23</f>
        <v>2023</v>
      </c>
      <c r="C4" s="55">
        <f>+'TablasInformes (1)'!C23</f>
        <v>2024</v>
      </c>
      <c r="D4" s="55">
        <f>+'TablasInformes (1)'!D23</f>
        <v>2025</v>
      </c>
      <c r="E4" s="55">
        <f>+'TablasInformes (1)'!E23</f>
        <v>2026</v>
      </c>
      <c r="F4" s="55">
        <f>+'TablasInformes (1)'!F23</f>
        <v>2027</v>
      </c>
      <c r="G4" s="55">
        <f>+'TablasInformes (1)'!G23</f>
        <v>2028</v>
      </c>
      <c r="H4" s="107" t="s">
        <v>397</v>
      </c>
    </row>
    <row r="5" spans="1:8" s="31" customFormat="1" ht="29" x14ac:dyDescent="0.35">
      <c r="A5" s="119"/>
      <c r="B5" s="55" t="str">
        <f>+'TablasInformes (1)'!B24</f>
        <v>Ponderacion Media</v>
      </c>
      <c r="C5" s="55" t="str">
        <f>+'TablasInformes (1)'!C24</f>
        <v>Ponderacion Media</v>
      </c>
      <c r="D5" s="55" t="str">
        <f>+'TablasInformes (1)'!D24</f>
        <v>Ponderacion Media</v>
      </c>
      <c r="E5" s="55" t="str">
        <f>+'TablasInformes (1)'!E24</f>
        <v>Ponderacion Media</v>
      </c>
      <c r="F5" s="55" t="str">
        <f>+'TablasInformes (1)'!F24</f>
        <v>Ponderacion Media</v>
      </c>
      <c r="G5" s="55" t="str">
        <f>+'TablasInformes (1)'!G24</f>
        <v>Ponderacion Media</v>
      </c>
      <c r="H5" s="107"/>
    </row>
    <row r="6" spans="1:8" s="31" customFormat="1" ht="30" customHeight="1" x14ac:dyDescent="0.35">
      <c r="A6" s="93" t="s">
        <v>20</v>
      </c>
      <c r="B6" s="56">
        <f>+'TablasInformes (1)'!B25</f>
        <v>1925</v>
      </c>
      <c r="C6" s="56">
        <f>+'TablasInformes (1)'!C25</f>
        <v>2056</v>
      </c>
      <c r="D6" s="56">
        <f>+'TablasInformes (1)'!D25</f>
        <v>2301</v>
      </c>
      <c r="E6" s="56">
        <f>+'TablasInformes (1)'!E25</f>
        <v>2587</v>
      </c>
      <c r="F6" s="56">
        <f>+'TablasInformes (1)'!F25</f>
        <v>2779</v>
      </c>
      <c r="G6" s="56">
        <f>+'TablasInformes (1)'!G25</f>
        <v>2769</v>
      </c>
      <c r="H6" s="13"/>
    </row>
    <row r="7" spans="1:8" s="31" customFormat="1" ht="30" customHeight="1" x14ac:dyDescent="0.35">
      <c r="A7" s="93" t="s">
        <v>21</v>
      </c>
      <c r="B7" s="56">
        <f>+'TablasInformes (1)'!B26</f>
        <v>272</v>
      </c>
      <c r="C7" s="56">
        <f>+'TablasInformes (1)'!C26</f>
        <v>245</v>
      </c>
      <c r="D7" s="56">
        <f>+'TablasInformes (1)'!D26</f>
        <v>247</v>
      </c>
      <c r="E7" s="56">
        <f>+'TablasInformes (1)'!E26</f>
        <v>275</v>
      </c>
      <c r="F7" s="56">
        <f>+'TablasInformes (1)'!F26</f>
        <v>278</v>
      </c>
      <c r="G7" s="56">
        <f>+'TablasInformes (1)'!G26</f>
        <v>278</v>
      </c>
      <c r="H7" s="13"/>
    </row>
    <row r="8" spans="1:8" s="31" customFormat="1" ht="30" customHeight="1" x14ac:dyDescent="0.35">
      <c r="A8" s="93" t="s">
        <v>22</v>
      </c>
      <c r="B8" s="56">
        <f>+'TablasInformes (1)'!B27</f>
        <v>458</v>
      </c>
      <c r="C8" s="56">
        <f>+'TablasInformes (1)'!C27</f>
        <v>462</v>
      </c>
      <c r="D8" s="56">
        <f>+'TablasInformes (1)'!D27</f>
        <v>467</v>
      </c>
      <c r="E8" s="56">
        <f>+'TablasInformes (1)'!E27</f>
        <v>470</v>
      </c>
      <c r="F8" s="56">
        <f>+'TablasInformes (1)'!F27</f>
        <v>478</v>
      </c>
      <c r="G8" s="56">
        <f>+'TablasInformes (1)'!G27</f>
        <v>482</v>
      </c>
      <c r="H8" s="13"/>
    </row>
    <row r="9" spans="1:8" s="31" customFormat="1" ht="30" customHeight="1" x14ac:dyDescent="0.35">
      <c r="A9" s="93" t="s">
        <v>23</v>
      </c>
      <c r="B9" s="56">
        <f>+'TablasInformes (1)'!B28</f>
        <v>408</v>
      </c>
      <c r="C9" s="56">
        <f>+'TablasInformes (1)'!C28</f>
        <v>444</v>
      </c>
      <c r="D9" s="56">
        <f>+'TablasInformes (1)'!D28</f>
        <v>435</v>
      </c>
      <c r="E9" s="56">
        <f>+'TablasInformes (1)'!E28</f>
        <v>443</v>
      </c>
      <c r="F9" s="56">
        <f>+'TablasInformes (1)'!F28</f>
        <v>441</v>
      </c>
      <c r="G9" s="56">
        <f>+'TablasInformes (1)'!G28</f>
        <v>462</v>
      </c>
      <c r="H9" s="13"/>
    </row>
    <row r="10" spans="1:8" s="31" customFormat="1" ht="30" customHeight="1" x14ac:dyDescent="0.35">
      <c r="A10" s="93" t="s">
        <v>24</v>
      </c>
      <c r="B10" s="56">
        <f>+'TablasInformes (1)'!B29</f>
        <v>495</v>
      </c>
      <c r="C10" s="56">
        <f>+'TablasInformes (1)'!C29</f>
        <v>500</v>
      </c>
      <c r="D10" s="56">
        <f>+'TablasInformes (1)'!D29</f>
        <v>504</v>
      </c>
      <c r="E10" s="56">
        <f>+'TablasInformes (1)'!E29</f>
        <v>513</v>
      </c>
      <c r="F10" s="56">
        <f>+'TablasInformes (1)'!F29</f>
        <v>521</v>
      </c>
      <c r="G10" s="56">
        <f>+'TablasInformes (1)'!G29</f>
        <v>527</v>
      </c>
      <c r="H10" s="13"/>
    </row>
    <row r="11" spans="1:8" s="31" customFormat="1" ht="30" customHeight="1" x14ac:dyDescent="0.35">
      <c r="A11" s="93" t="s">
        <v>25</v>
      </c>
      <c r="B11" s="56">
        <f>+'TablasInformes (1)'!B30</f>
        <v>296</v>
      </c>
      <c r="C11" s="56">
        <f>+'TablasInformes (1)'!C30</f>
        <v>295</v>
      </c>
      <c r="D11" s="56">
        <f>+'TablasInformes (1)'!D30</f>
        <v>296</v>
      </c>
      <c r="E11" s="56">
        <f>+'TablasInformes (1)'!E30</f>
        <v>295</v>
      </c>
      <c r="F11" s="56">
        <f>+'TablasInformes (1)'!F30</f>
        <v>298</v>
      </c>
      <c r="G11" s="56">
        <f>+'TablasInformes (1)'!G30</f>
        <v>300</v>
      </c>
      <c r="H11" s="13"/>
    </row>
    <row r="12" spans="1:8" s="31" customFormat="1" ht="30" customHeight="1" x14ac:dyDescent="0.35">
      <c r="A12" s="93" t="s">
        <v>26</v>
      </c>
      <c r="B12" s="56">
        <f>+'TablasInformes (1)'!B31</f>
        <v>264</v>
      </c>
      <c r="C12" s="56">
        <f>+'TablasInformes (1)'!C31</f>
        <v>280</v>
      </c>
      <c r="D12" s="56">
        <f>+'TablasInformes (1)'!D31</f>
        <v>304</v>
      </c>
      <c r="E12" s="56">
        <f>+'TablasInformes (1)'!E31</f>
        <v>337</v>
      </c>
      <c r="F12" s="56">
        <f>+'TablasInformes (1)'!F31</f>
        <v>365</v>
      </c>
      <c r="G12" s="56">
        <f>+'TablasInformes (1)'!G31</f>
        <v>386</v>
      </c>
      <c r="H12" s="13"/>
    </row>
    <row r="15" spans="1:8" ht="29" x14ac:dyDescent="0.35">
      <c r="A15" s="102" t="s">
        <v>401</v>
      </c>
      <c r="B15" s="22" t="s">
        <v>20</v>
      </c>
    </row>
    <row r="16" spans="1:8" x14ac:dyDescent="0.35">
      <c r="A16" s="19">
        <f>+B4</f>
        <v>2023</v>
      </c>
      <c r="B16" s="23">
        <f>+B6</f>
        <v>1925</v>
      </c>
      <c r="D16" s="103">
        <v>7.6425596167385701E-2</v>
      </c>
    </row>
    <row r="17" spans="1:4" x14ac:dyDescent="0.35">
      <c r="A17" s="19">
        <f>+C4</f>
        <v>2024</v>
      </c>
      <c r="B17" s="23">
        <f>+C6</f>
        <v>2056</v>
      </c>
      <c r="C17" s="103">
        <f>(B17-B16)/B16</f>
        <v>6.8051948051948058E-2</v>
      </c>
      <c r="D17" s="103">
        <v>7.6425596167385701E-2</v>
      </c>
    </row>
    <row r="18" spans="1:4" x14ac:dyDescent="0.35">
      <c r="A18" s="19">
        <f>+D4</f>
        <v>2025</v>
      </c>
      <c r="B18" s="23">
        <f>+D6</f>
        <v>2301</v>
      </c>
      <c r="C18" s="103">
        <f t="shared" ref="C18:C21" si="0">(B18-B17)/B17</f>
        <v>0.11916342412451363</v>
      </c>
      <c r="D18" s="103">
        <v>7.6425596167385701E-2</v>
      </c>
    </row>
    <row r="19" spans="1:4" x14ac:dyDescent="0.35">
      <c r="A19" s="19">
        <f>+E4</f>
        <v>2026</v>
      </c>
      <c r="B19" s="23">
        <f>+E6</f>
        <v>2587</v>
      </c>
      <c r="C19" s="103">
        <f t="shared" si="0"/>
        <v>0.12429378531073447</v>
      </c>
      <c r="D19" s="103">
        <v>7.6425596167385701E-2</v>
      </c>
    </row>
    <row r="20" spans="1:4" x14ac:dyDescent="0.35">
      <c r="A20" s="19">
        <f>+F4</f>
        <v>2027</v>
      </c>
      <c r="B20" s="23">
        <f>+F6</f>
        <v>2779</v>
      </c>
      <c r="C20" s="103">
        <f t="shared" si="0"/>
        <v>7.4217240046385774E-2</v>
      </c>
      <c r="D20" s="103">
        <v>7.6425596167385701E-2</v>
      </c>
    </row>
    <row r="21" spans="1:4" x14ac:dyDescent="0.35">
      <c r="A21" s="19">
        <f>+G4</f>
        <v>2028</v>
      </c>
      <c r="B21" s="23">
        <f>+G6</f>
        <v>2769</v>
      </c>
      <c r="C21" s="103">
        <f t="shared" si="0"/>
        <v>-3.5984166966534724E-3</v>
      </c>
      <c r="D21" s="103">
        <v>7.6425596167385701E-2</v>
      </c>
    </row>
    <row r="22" spans="1:4" x14ac:dyDescent="0.35">
      <c r="C22" s="104">
        <f>AVERAGE(C17:C21)</f>
        <v>7.6425596167385701E-2</v>
      </c>
    </row>
    <row r="24" spans="1:4" ht="29" x14ac:dyDescent="0.35">
      <c r="B24" s="13" t="str">
        <f>+A7</f>
        <v>Patrimonio - Solvencia   </v>
      </c>
    </row>
    <row r="25" spans="1:4" x14ac:dyDescent="0.35">
      <c r="A25" s="19">
        <f>+A16</f>
        <v>2023</v>
      </c>
      <c r="B25" s="20">
        <f>+B7</f>
        <v>272</v>
      </c>
    </row>
    <row r="26" spans="1:4" x14ac:dyDescent="0.35">
      <c r="A26" s="19">
        <f t="shared" ref="A26:A30" si="1">+A17</f>
        <v>2024</v>
      </c>
      <c r="B26" s="20">
        <f>+C7</f>
        <v>245</v>
      </c>
    </row>
    <row r="27" spans="1:4" x14ac:dyDescent="0.35">
      <c r="A27" s="19">
        <f t="shared" si="1"/>
        <v>2025</v>
      </c>
      <c r="B27" s="20">
        <f>+D7</f>
        <v>247</v>
      </c>
    </row>
    <row r="28" spans="1:4" x14ac:dyDescent="0.35">
      <c r="A28" s="19">
        <f t="shared" si="1"/>
        <v>2026</v>
      </c>
      <c r="B28" s="20">
        <f>+E7</f>
        <v>275</v>
      </c>
    </row>
    <row r="29" spans="1:4" x14ac:dyDescent="0.35">
      <c r="A29" s="19">
        <f t="shared" si="1"/>
        <v>2027</v>
      </c>
      <c r="B29" s="20">
        <f>+F7</f>
        <v>278</v>
      </c>
    </row>
    <row r="30" spans="1:4" x14ac:dyDescent="0.35">
      <c r="A30" s="19">
        <f t="shared" si="1"/>
        <v>2028</v>
      </c>
      <c r="B30" s="20">
        <f>+G7</f>
        <v>278</v>
      </c>
    </row>
    <row r="33" spans="1:2" ht="29" x14ac:dyDescent="0.35">
      <c r="B33" s="13" t="str">
        <f>+A8</f>
        <v>Participacion de Mercado </v>
      </c>
    </row>
    <row r="34" spans="1:2" x14ac:dyDescent="0.35">
      <c r="A34" s="19">
        <f>+A25</f>
        <v>2023</v>
      </c>
      <c r="B34" s="13">
        <f>+B8</f>
        <v>458</v>
      </c>
    </row>
    <row r="35" spans="1:2" x14ac:dyDescent="0.35">
      <c r="A35" s="19">
        <f t="shared" ref="A35:A39" si="2">+A26</f>
        <v>2024</v>
      </c>
      <c r="B35" s="13">
        <f>+C8</f>
        <v>462</v>
      </c>
    </row>
    <row r="36" spans="1:2" x14ac:dyDescent="0.35">
      <c r="A36" s="19">
        <f t="shared" si="2"/>
        <v>2025</v>
      </c>
      <c r="B36" s="13">
        <f>+D8</f>
        <v>467</v>
      </c>
    </row>
    <row r="37" spans="1:2" x14ac:dyDescent="0.35">
      <c r="A37" s="19">
        <f t="shared" si="2"/>
        <v>2026</v>
      </c>
      <c r="B37" s="13">
        <f>+E8</f>
        <v>470</v>
      </c>
    </row>
    <row r="38" spans="1:2" x14ac:dyDescent="0.35">
      <c r="A38" s="19">
        <f t="shared" si="2"/>
        <v>2027</v>
      </c>
      <c r="B38" s="13">
        <f>+F8</f>
        <v>478</v>
      </c>
    </row>
    <row r="39" spans="1:2" x14ac:dyDescent="0.35">
      <c r="A39" s="19">
        <f t="shared" si="2"/>
        <v>2028</v>
      </c>
      <c r="B39" s="13">
        <f>+G8</f>
        <v>482</v>
      </c>
    </row>
    <row r="42" spans="1:2" ht="29" x14ac:dyDescent="0.35">
      <c r="B42" s="13" t="str">
        <f>+A9</f>
        <v>Valor de Marca           </v>
      </c>
    </row>
    <row r="43" spans="1:2" x14ac:dyDescent="0.35">
      <c r="A43" s="19">
        <f>+A34</f>
        <v>2023</v>
      </c>
      <c r="B43" s="13">
        <f>+B9</f>
        <v>408</v>
      </c>
    </row>
    <row r="44" spans="1:2" x14ac:dyDescent="0.35">
      <c r="A44" s="19">
        <f t="shared" ref="A44:A48" si="3">+A35</f>
        <v>2024</v>
      </c>
      <c r="B44" s="13">
        <f>+C9</f>
        <v>444</v>
      </c>
    </row>
    <row r="45" spans="1:2" x14ac:dyDescent="0.35">
      <c r="A45" s="19">
        <f t="shared" si="3"/>
        <v>2025</v>
      </c>
      <c r="B45" s="13">
        <f>+D9</f>
        <v>435</v>
      </c>
    </row>
    <row r="46" spans="1:2" x14ac:dyDescent="0.35">
      <c r="A46" s="19">
        <f t="shared" si="3"/>
        <v>2026</v>
      </c>
      <c r="B46" s="13">
        <f>+E9</f>
        <v>443</v>
      </c>
    </row>
    <row r="47" spans="1:2" x14ac:dyDescent="0.35">
      <c r="A47" s="19">
        <f t="shared" si="3"/>
        <v>2027</v>
      </c>
      <c r="B47" s="13">
        <f>+F9</f>
        <v>441</v>
      </c>
    </row>
    <row r="48" spans="1:2" x14ac:dyDescent="0.35">
      <c r="A48" s="19">
        <f t="shared" si="3"/>
        <v>2028</v>
      </c>
      <c r="B48" s="13">
        <f>+G9</f>
        <v>462</v>
      </c>
    </row>
    <row r="51" spans="1:2" ht="29" x14ac:dyDescent="0.35">
      <c r="B51" s="13" t="str">
        <f>+A10</f>
        <v>Valor de Producto        </v>
      </c>
    </row>
    <row r="52" spans="1:2" x14ac:dyDescent="0.35">
      <c r="A52" s="19">
        <f>+A43</f>
        <v>2023</v>
      </c>
      <c r="B52" s="13">
        <f>+B10</f>
        <v>495</v>
      </c>
    </row>
    <row r="53" spans="1:2" x14ac:dyDescent="0.35">
      <c r="A53" s="19">
        <f t="shared" ref="A53:A57" si="4">+A44</f>
        <v>2024</v>
      </c>
      <c r="B53" s="13">
        <f>+C10</f>
        <v>500</v>
      </c>
    </row>
    <row r="54" spans="1:2" x14ac:dyDescent="0.35">
      <c r="A54" s="19">
        <f t="shared" si="4"/>
        <v>2025</v>
      </c>
      <c r="B54" s="13">
        <f>+D10</f>
        <v>504</v>
      </c>
    </row>
    <row r="55" spans="1:2" x14ac:dyDescent="0.35">
      <c r="A55" s="19">
        <f t="shared" si="4"/>
        <v>2026</v>
      </c>
      <c r="B55" s="13">
        <f>+E10</f>
        <v>513</v>
      </c>
    </row>
    <row r="56" spans="1:2" x14ac:dyDescent="0.35">
      <c r="A56" s="19">
        <f t="shared" si="4"/>
        <v>2027</v>
      </c>
      <c r="B56" s="13">
        <f>+F10</f>
        <v>521</v>
      </c>
    </row>
    <row r="57" spans="1:2" x14ac:dyDescent="0.35">
      <c r="A57" s="19">
        <f t="shared" si="4"/>
        <v>2028</v>
      </c>
      <c r="B57" s="13">
        <f>+G10</f>
        <v>527</v>
      </c>
    </row>
    <row r="58" spans="1:2" x14ac:dyDescent="0.35">
      <c r="A58" s="1"/>
      <c r="B58" s="9"/>
    </row>
    <row r="61" spans="1:2" ht="29" x14ac:dyDescent="0.35">
      <c r="B61" s="13" t="str">
        <f>+A11</f>
        <v>Cobertura de Distribucion</v>
      </c>
    </row>
    <row r="62" spans="1:2" x14ac:dyDescent="0.35">
      <c r="A62" s="19">
        <f>+A52</f>
        <v>2023</v>
      </c>
      <c r="B62" s="13">
        <f>+B11</f>
        <v>296</v>
      </c>
    </row>
    <row r="63" spans="1:2" x14ac:dyDescent="0.35">
      <c r="A63" s="19">
        <f t="shared" ref="A63:A67" si="5">+A53</f>
        <v>2024</v>
      </c>
      <c r="B63" s="13">
        <f>+C11</f>
        <v>295</v>
      </c>
    </row>
    <row r="64" spans="1:2" x14ac:dyDescent="0.35">
      <c r="A64" s="19">
        <f t="shared" si="5"/>
        <v>2025</v>
      </c>
      <c r="B64" s="13">
        <f>+D11</f>
        <v>296</v>
      </c>
    </row>
    <row r="65" spans="1:2" x14ac:dyDescent="0.35">
      <c r="A65" s="19">
        <f t="shared" si="5"/>
        <v>2026</v>
      </c>
      <c r="B65" s="13">
        <f>+E11</f>
        <v>295</v>
      </c>
    </row>
    <row r="66" spans="1:2" x14ac:dyDescent="0.35">
      <c r="A66" s="19">
        <f t="shared" si="5"/>
        <v>2027</v>
      </c>
      <c r="B66" s="13">
        <f>+F11</f>
        <v>298</v>
      </c>
    </row>
    <row r="67" spans="1:2" x14ac:dyDescent="0.35">
      <c r="A67" s="19">
        <f t="shared" si="5"/>
        <v>2028</v>
      </c>
      <c r="B67" s="13">
        <f>+G11</f>
        <v>300</v>
      </c>
    </row>
    <row r="70" spans="1:2" ht="29" x14ac:dyDescent="0.35">
      <c r="B70" s="22" t="s">
        <v>26</v>
      </c>
    </row>
    <row r="71" spans="1:2" x14ac:dyDescent="0.35">
      <c r="A71" s="19">
        <f>+A62</f>
        <v>2023</v>
      </c>
      <c r="B71" s="22">
        <f>+B12</f>
        <v>264</v>
      </c>
    </row>
    <row r="72" spans="1:2" x14ac:dyDescent="0.35">
      <c r="A72" s="19">
        <f t="shared" ref="A72:A76" si="6">+A63</f>
        <v>2024</v>
      </c>
      <c r="B72" s="22">
        <f>+C12</f>
        <v>280</v>
      </c>
    </row>
    <row r="73" spans="1:2" x14ac:dyDescent="0.35">
      <c r="A73" s="19">
        <f t="shared" si="6"/>
        <v>2025</v>
      </c>
      <c r="B73" s="22">
        <f>+D12</f>
        <v>304</v>
      </c>
    </row>
    <row r="74" spans="1:2" x14ac:dyDescent="0.35">
      <c r="A74" s="19">
        <f t="shared" si="6"/>
        <v>2026</v>
      </c>
      <c r="B74" s="22">
        <f>+E12</f>
        <v>337</v>
      </c>
    </row>
    <row r="75" spans="1:2" x14ac:dyDescent="0.35">
      <c r="A75" s="19">
        <f t="shared" si="6"/>
        <v>2027</v>
      </c>
      <c r="B75" s="22">
        <f>+F12</f>
        <v>365</v>
      </c>
    </row>
    <row r="76" spans="1:2" x14ac:dyDescent="0.35">
      <c r="A76" s="19">
        <f t="shared" si="6"/>
        <v>2028</v>
      </c>
      <c r="B76" s="22">
        <f>+G12</f>
        <v>386</v>
      </c>
    </row>
  </sheetData>
  <mergeCells count="4">
    <mergeCell ref="A2:G2"/>
    <mergeCell ref="A3:G3"/>
    <mergeCell ref="A4:A5"/>
    <mergeCell ref="H4:H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'2'!B6:G6</xm:f>
              <xm:sqref>H6</xm:sqref>
            </x14:sparkline>
            <x14:sparkline>
              <xm:f>'2'!B7:G7</xm:f>
              <xm:sqref>H7</xm:sqref>
            </x14:sparkline>
            <x14:sparkline>
              <xm:f>'2'!B8:G8</xm:f>
              <xm:sqref>H8</xm:sqref>
            </x14:sparkline>
            <x14:sparkline>
              <xm:f>'2'!B9:G9</xm:f>
              <xm:sqref>H9</xm:sqref>
            </x14:sparkline>
            <x14:sparkline>
              <xm:f>'2'!B10:G10</xm:f>
              <xm:sqref>H10</xm:sqref>
            </x14:sparkline>
            <x14:sparkline>
              <xm:f>'2'!B11:G11</xm:f>
              <xm:sqref>H11</xm:sqref>
            </x14:sparkline>
            <x14:sparkline>
              <xm:f>'2'!B12:G12</xm:f>
              <xm:sqref>H12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8"/>
  <sheetViews>
    <sheetView zoomScaleNormal="100" workbookViewId="0">
      <selection activeCell="A2" sqref="A2:F2"/>
    </sheetView>
  </sheetViews>
  <sheetFormatPr baseColWidth="10" defaultRowHeight="14.5" x14ac:dyDescent="0.35"/>
  <cols>
    <col min="1" max="1" width="28.7265625" bestFit="1" customWidth="1"/>
    <col min="2" max="2" width="15.54296875" customWidth="1"/>
    <col min="3" max="3" width="11.54296875"/>
    <col min="4" max="4" width="11" bestFit="1" customWidth="1"/>
    <col min="5" max="5" width="10.7265625" bestFit="1" customWidth="1"/>
    <col min="6" max="6" width="8.7265625" bestFit="1" customWidth="1"/>
    <col min="12" max="12" width="13.453125" customWidth="1"/>
  </cols>
  <sheetData>
    <row r="1" spans="1:13" ht="26" x14ac:dyDescent="0.6">
      <c r="A1" s="85">
        <v>3</v>
      </c>
    </row>
    <row r="2" spans="1:13" ht="14.5" customHeight="1" x14ac:dyDescent="0.35">
      <c r="A2" s="115" t="s">
        <v>33</v>
      </c>
      <c r="B2" s="115"/>
      <c r="C2" s="115"/>
      <c r="D2" s="115"/>
      <c r="E2" s="115"/>
      <c r="F2" s="115"/>
      <c r="G2" s="11"/>
      <c r="H2" s="11"/>
    </row>
    <row r="3" spans="1:13" ht="28.9" customHeight="1" x14ac:dyDescent="0.35">
      <c r="B3" s="27" t="str">
        <f>+'TablasInformes (1)'!B43</f>
        <v>GlobalBiz</v>
      </c>
      <c r="C3" s="27" t="str">
        <f>+'TablasInformes (1)'!C43</f>
        <v>FreshMarket</v>
      </c>
      <c r="D3" s="27" t="str">
        <f>+'TablasInformes (1)'!D43</f>
        <v>SparklingCo</v>
      </c>
      <c r="E3" s="27" t="str">
        <f>+'TablasInformes (1)'!E43</f>
        <v>QualityMax</v>
      </c>
      <c r="F3" s="27" t="str">
        <f>+'TablasInformes (1)'!F43</f>
        <v>Drink2Go</v>
      </c>
      <c r="L3" s="20"/>
      <c r="M3" s="13" t="str">
        <f>+A4</f>
        <v>Resultados Economicos    </v>
      </c>
    </row>
    <row r="4" spans="1:13" x14ac:dyDescent="0.35">
      <c r="A4" s="28" t="s">
        <v>20</v>
      </c>
      <c r="B4" s="29">
        <f>+'TablasInformes (1)'!B44</f>
        <v>3021</v>
      </c>
      <c r="C4" s="29">
        <f>+'TablasInformes (1)'!C44</f>
        <v>3056</v>
      </c>
      <c r="D4" s="29">
        <f>+'TablasInformes (1)'!D44</f>
        <v>2626</v>
      </c>
      <c r="E4" s="29">
        <f>+'TablasInformes (1)'!E44</f>
        <v>2984</v>
      </c>
      <c r="F4" s="29">
        <f>+'TablasInformes (1)'!F44</f>
        <v>2156</v>
      </c>
      <c r="L4" s="20" t="str">
        <f>+B3</f>
        <v>GlobalBiz</v>
      </c>
      <c r="M4" s="23">
        <f>+B4</f>
        <v>3021</v>
      </c>
    </row>
    <row r="5" spans="1:13" x14ac:dyDescent="0.35">
      <c r="A5" s="28" t="s">
        <v>21</v>
      </c>
      <c r="B5" s="29">
        <f>+'TablasInformes (1)'!B45</f>
        <v>229</v>
      </c>
      <c r="C5" s="29">
        <f>+'TablasInformes (1)'!C45</f>
        <v>229</v>
      </c>
      <c r="D5" s="29">
        <f>+'TablasInformes (1)'!D45</f>
        <v>358</v>
      </c>
      <c r="E5" s="29">
        <f>+'TablasInformes (1)'!E45</f>
        <v>309</v>
      </c>
      <c r="F5" s="29">
        <f>+'TablasInformes (1)'!F45</f>
        <v>263</v>
      </c>
      <c r="L5" s="20" t="str">
        <f>+C3</f>
        <v>FreshMarket</v>
      </c>
      <c r="M5" s="23">
        <f>+C4</f>
        <v>3056</v>
      </c>
    </row>
    <row r="6" spans="1:13" x14ac:dyDescent="0.35">
      <c r="A6" s="28" t="s">
        <v>22</v>
      </c>
      <c r="B6" s="29">
        <f>+'TablasInformes (1)'!B46</f>
        <v>501</v>
      </c>
      <c r="C6" s="29">
        <f>+'TablasInformes (1)'!C46</f>
        <v>467</v>
      </c>
      <c r="D6" s="29">
        <f>+'TablasInformes (1)'!D46</f>
        <v>472</v>
      </c>
      <c r="E6" s="29">
        <f>+'TablasInformes (1)'!E46</f>
        <v>477</v>
      </c>
      <c r="F6" s="29">
        <f>+'TablasInformes (1)'!F46</f>
        <v>491</v>
      </c>
      <c r="L6" s="20" t="str">
        <f>+D3</f>
        <v>SparklingCo</v>
      </c>
      <c r="M6" s="23">
        <f>+D4</f>
        <v>2626</v>
      </c>
    </row>
    <row r="7" spans="1:13" x14ac:dyDescent="0.35">
      <c r="A7" s="28" t="s">
        <v>23</v>
      </c>
      <c r="B7" s="29">
        <f>+'TablasInformes (1)'!B47</f>
        <v>448</v>
      </c>
      <c r="C7" s="29">
        <f>+'TablasInformes (1)'!C47</f>
        <v>525</v>
      </c>
      <c r="D7" s="29">
        <f>+'TablasInformes (1)'!D47</f>
        <v>405</v>
      </c>
      <c r="E7" s="29">
        <f>+'TablasInformes (1)'!E47</f>
        <v>405</v>
      </c>
      <c r="F7" s="29">
        <f>+'TablasInformes (1)'!F47</f>
        <v>525</v>
      </c>
      <c r="L7" s="20" t="str">
        <f>+E3</f>
        <v>QualityMax</v>
      </c>
      <c r="M7" s="23">
        <f>+E4</f>
        <v>2984</v>
      </c>
    </row>
    <row r="8" spans="1:13" x14ac:dyDescent="0.35">
      <c r="A8" s="28" t="s">
        <v>24</v>
      </c>
      <c r="B8" s="29">
        <f>+'TablasInformes (1)'!B48</f>
        <v>539</v>
      </c>
      <c r="C8" s="29">
        <f>+'TablasInformes (1)'!C48</f>
        <v>529</v>
      </c>
      <c r="D8" s="29">
        <f>+'TablasInformes (1)'!D48</f>
        <v>520</v>
      </c>
      <c r="E8" s="29">
        <f>+'TablasInformes (1)'!E48</f>
        <v>520</v>
      </c>
      <c r="F8" s="29">
        <f>+'TablasInformes (1)'!F48</f>
        <v>529</v>
      </c>
      <c r="L8" s="20" t="str">
        <f>+F3</f>
        <v>Drink2Go</v>
      </c>
      <c r="M8" s="23">
        <f>+F4</f>
        <v>2156</v>
      </c>
    </row>
    <row r="9" spans="1:13" x14ac:dyDescent="0.35">
      <c r="A9" s="28" t="s">
        <v>36</v>
      </c>
      <c r="B9" s="29">
        <f>+'TablasInformes (1)'!B49</f>
        <v>273</v>
      </c>
      <c r="C9" s="29">
        <f>+'TablasInformes (1)'!C49</f>
        <v>305</v>
      </c>
      <c r="D9" s="29">
        <f>+'TablasInformes (1)'!D49</f>
        <v>327</v>
      </c>
      <c r="E9" s="29">
        <f>+'TablasInformes (1)'!E49</f>
        <v>254</v>
      </c>
      <c r="F9" s="29">
        <f>+'TablasInformes (1)'!F49</f>
        <v>337</v>
      </c>
    </row>
    <row r="10" spans="1:13" x14ac:dyDescent="0.35">
      <c r="A10" s="28" t="s">
        <v>37</v>
      </c>
      <c r="B10" s="29">
        <f>+'TablasInformes (1)'!B50</f>
        <v>395</v>
      </c>
      <c r="C10" s="29">
        <f>+'TablasInformes (1)'!C50</f>
        <v>352</v>
      </c>
      <c r="D10" s="29">
        <f>+'TablasInformes (1)'!D50</f>
        <v>395</v>
      </c>
      <c r="E10" s="29">
        <f>+'TablasInformes (1)'!E50</f>
        <v>395</v>
      </c>
      <c r="F10" s="29">
        <f>+'TablasInformes (1)'!F50</f>
        <v>395</v>
      </c>
    </row>
    <row r="11" spans="1:13" x14ac:dyDescent="0.35">
      <c r="A11" s="28" t="s">
        <v>38</v>
      </c>
      <c r="B11" s="29">
        <f>+'TablasInformes (1)'!B51</f>
        <v>100</v>
      </c>
      <c r="C11" s="29">
        <f>+'TablasInformes (1)'!C51</f>
        <v>100</v>
      </c>
      <c r="D11" s="29">
        <f>+'TablasInformes (1)'!D51</f>
        <v>100</v>
      </c>
      <c r="E11" s="29">
        <f>+'TablasInformes (1)'!E51</f>
        <v>100</v>
      </c>
      <c r="F11" s="29">
        <f>+'TablasInformes (1)'!F51</f>
        <v>100</v>
      </c>
    </row>
    <row r="12" spans="1:13" x14ac:dyDescent="0.35">
      <c r="A12" s="28" t="s">
        <v>39</v>
      </c>
      <c r="B12" s="29">
        <f>+'TablasInformes (1)'!B52</f>
        <v>5406</v>
      </c>
      <c r="C12" s="29">
        <f>+'TablasInformes (1)'!C52</f>
        <v>5463</v>
      </c>
      <c r="D12" s="29">
        <f>+'TablasInformes (1)'!D52</f>
        <v>5104</v>
      </c>
      <c r="E12" s="29">
        <f>+'TablasInformes (1)'!E52</f>
        <v>5344</v>
      </c>
      <c r="F12" s="29">
        <f>+'TablasInformes (1)'!F52</f>
        <v>4697</v>
      </c>
    </row>
    <row r="13" spans="1:13" x14ac:dyDescent="0.35">
      <c r="B13" s="25"/>
      <c r="C13" s="25"/>
      <c r="D13" s="25"/>
      <c r="E13" s="25"/>
      <c r="F13" s="25"/>
    </row>
    <row r="15" spans="1:13" x14ac:dyDescent="0.35">
      <c r="B15" s="27" t="s">
        <v>34</v>
      </c>
    </row>
    <row r="16" spans="1:13" x14ac:dyDescent="0.35">
      <c r="A16" s="28" t="s">
        <v>20</v>
      </c>
      <c r="B16" s="29">
        <f>+B4</f>
        <v>3021</v>
      </c>
      <c r="L16" s="20"/>
      <c r="M16" s="20" t="str">
        <f>+A5</f>
        <v>Patrimonio - Solvencia   </v>
      </c>
    </row>
    <row r="17" spans="1:13" x14ac:dyDescent="0.35">
      <c r="A17" s="28" t="s">
        <v>21</v>
      </c>
      <c r="B17" s="29">
        <f t="shared" ref="B17:B24" si="0">+B5</f>
        <v>229</v>
      </c>
      <c r="L17" s="20" t="str">
        <f>+B3</f>
        <v>GlobalBiz</v>
      </c>
      <c r="M17" s="20">
        <f>+B5</f>
        <v>229</v>
      </c>
    </row>
    <row r="18" spans="1:13" x14ac:dyDescent="0.35">
      <c r="A18" s="28" t="s">
        <v>22</v>
      </c>
      <c r="B18" s="29">
        <f t="shared" si="0"/>
        <v>501</v>
      </c>
      <c r="L18" s="20" t="str">
        <f>+C3</f>
        <v>FreshMarket</v>
      </c>
      <c r="M18" s="20">
        <f>+C5</f>
        <v>229</v>
      </c>
    </row>
    <row r="19" spans="1:13" x14ac:dyDescent="0.35">
      <c r="A19" s="28" t="s">
        <v>23</v>
      </c>
      <c r="B19" s="29">
        <f t="shared" si="0"/>
        <v>448</v>
      </c>
      <c r="L19" s="20" t="str">
        <f>+D3</f>
        <v>SparklingCo</v>
      </c>
      <c r="M19" s="20">
        <f>+D5</f>
        <v>358</v>
      </c>
    </row>
    <row r="20" spans="1:13" x14ac:dyDescent="0.35">
      <c r="A20" s="28" t="s">
        <v>24</v>
      </c>
      <c r="B20" s="29">
        <f t="shared" si="0"/>
        <v>539</v>
      </c>
      <c r="L20" s="20" t="str">
        <f>+E3</f>
        <v>QualityMax</v>
      </c>
      <c r="M20" s="20">
        <f>+E5</f>
        <v>309</v>
      </c>
    </row>
    <row r="21" spans="1:13" x14ac:dyDescent="0.35">
      <c r="A21" s="28" t="s">
        <v>36</v>
      </c>
      <c r="B21" s="29">
        <f t="shared" si="0"/>
        <v>273</v>
      </c>
      <c r="L21" s="20" t="str">
        <f>+F3</f>
        <v>Drink2Go</v>
      </c>
      <c r="M21" s="20">
        <f>+F5</f>
        <v>263</v>
      </c>
    </row>
    <row r="22" spans="1:13" x14ac:dyDescent="0.35">
      <c r="A22" s="28" t="s">
        <v>37</v>
      </c>
      <c r="B22" s="29">
        <f t="shared" si="0"/>
        <v>395</v>
      </c>
    </row>
    <row r="23" spans="1:13" x14ac:dyDescent="0.35">
      <c r="A23" s="28" t="s">
        <v>38</v>
      </c>
      <c r="B23" s="29">
        <f t="shared" si="0"/>
        <v>100</v>
      </c>
    </row>
    <row r="24" spans="1:13" x14ac:dyDescent="0.35">
      <c r="A24" s="28" t="s">
        <v>39</v>
      </c>
      <c r="B24" s="29">
        <f t="shared" si="0"/>
        <v>5406</v>
      </c>
    </row>
    <row r="27" spans="1:13" x14ac:dyDescent="0.35">
      <c r="B27" s="27" t="s">
        <v>13</v>
      </c>
    </row>
    <row r="28" spans="1:13" x14ac:dyDescent="0.35">
      <c r="A28" s="28" t="s">
        <v>20</v>
      </c>
      <c r="B28" s="29">
        <f>+C4</f>
        <v>3056</v>
      </c>
    </row>
    <row r="29" spans="1:13" x14ac:dyDescent="0.35">
      <c r="A29" s="28" t="s">
        <v>21</v>
      </c>
      <c r="B29" s="29">
        <f t="shared" ref="B29:B36" si="1">+C5</f>
        <v>229</v>
      </c>
    </row>
    <row r="30" spans="1:13" x14ac:dyDescent="0.35">
      <c r="A30" s="28" t="s">
        <v>22</v>
      </c>
      <c r="B30" s="29">
        <f t="shared" si="1"/>
        <v>467</v>
      </c>
      <c r="L30" s="20"/>
      <c r="M30" s="20" t="str">
        <f>+A6</f>
        <v>Participacion de Mercado </v>
      </c>
    </row>
    <row r="31" spans="1:13" x14ac:dyDescent="0.35">
      <c r="A31" s="28" t="s">
        <v>23</v>
      </c>
      <c r="B31" s="29">
        <f t="shared" si="1"/>
        <v>525</v>
      </c>
      <c r="L31" s="20" t="s">
        <v>34</v>
      </c>
      <c r="M31" s="20">
        <f>+B6</f>
        <v>501</v>
      </c>
    </row>
    <row r="32" spans="1:13" x14ac:dyDescent="0.35">
      <c r="A32" s="28" t="s">
        <v>24</v>
      </c>
      <c r="B32" s="29">
        <f t="shared" si="1"/>
        <v>529</v>
      </c>
      <c r="L32" s="20" t="s">
        <v>13</v>
      </c>
      <c r="M32" s="20">
        <f>+C6</f>
        <v>467</v>
      </c>
    </row>
    <row r="33" spans="1:13" x14ac:dyDescent="0.35">
      <c r="A33" s="28" t="s">
        <v>36</v>
      </c>
      <c r="B33" s="29">
        <f t="shared" si="1"/>
        <v>305</v>
      </c>
      <c r="L33" s="20" t="s">
        <v>14</v>
      </c>
      <c r="M33" s="20">
        <f>+D6</f>
        <v>472</v>
      </c>
    </row>
    <row r="34" spans="1:13" x14ac:dyDescent="0.35">
      <c r="A34" s="28" t="s">
        <v>37</v>
      </c>
      <c r="B34" s="29">
        <f t="shared" si="1"/>
        <v>352</v>
      </c>
      <c r="L34" s="20" t="s">
        <v>15</v>
      </c>
      <c r="M34" s="20">
        <f>+E6</f>
        <v>477</v>
      </c>
    </row>
    <row r="35" spans="1:13" x14ac:dyDescent="0.35">
      <c r="A35" s="28" t="s">
        <v>38</v>
      </c>
      <c r="B35" s="29">
        <f t="shared" si="1"/>
        <v>100</v>
      </c>
      <c r="L35" s="20" t="s">
        <v>35</v>
      </c>
      <c r="M35" s="20">
        <f>+F6</f>
        <v>491</v>
      </c>
    </row>
    <row r="36" spans="1:13" x14ac:dyDescent="0.35">
      <c r="A36" s="28" t="s">
        <v>39</v>
      </c>
      <c r="B36" s="29">
        <f t="shared" si="1"/>
        <v>5463</v>
      </c>
    </row>
    <row r="39" spans="1:13" x14ac:dyDescent="0.35">
      <c r="B39" s="27" t="s">
        <v>14</v>
      </c>
    </row>
    <row r="40" spans="1:13" x14ac:dyDescent="0.35">
      <c r="A40" s="28" t="s">
        <v>20</v>
      </c>
      <c r="B40" s="29">
        <v>2626</v>
      </c>
    </row>
    <row r="41" spans="1:13" x14ac:dyDescent="0.35">
      <c r="A41" s="28" t="s">
        <v>21</v>
      </c>
      <c r="B41" s="30">
        <v>358</v>
      </c>
    </row>
    <row r="42" spans="1:13" x14ac:dyDescent="0.35">
      <c r="A42" s="28" t="s">
        <v>22</v>
      </c>
      <c r="B42" s="30">
        <v>472</v>
      </c>
    </row>
    <row r="43" spans="1:13" x14ac:dyDescent="0.35">
      <c r="A43" s="28" t="s">
        <v>23</v>
      </c>
      <c r="B43" s="30">
        <v>405</v>
      </c>
    </row>
    <row r="44" spans="1:13" x14ac:dyDescent="0.35">
      <c r="A44" s="28" t="s">
        <v>24</v>
      </c>
      <c r="B44" s="30">
        <v>520</v>
      </c>
      <c r="L44" s="20"/>
      <c r="M44" s="20" t="str">
        <f>+A7</f>
        <v>Valor de Marca           </v>
      </c>
    </row>
    <row r="45" spans="1:13" x14ac:dyDescent="0.35">
      <c r="A45" s="28" t="s">
        <v>36</v>
      </c>
      <c r="B45" s="30">
        <v>327</v>
      </c>
      <c r="L45" s="20" t="s">
        <v>34</v>
      </c>
      <c r="M45" s="20">
        <f>+B7</f>
        <v>448</v>
      </c>
    </row>
    <row r="46" spans="1:13" x14ac:dyDescent="0.35">
      <c r="A46" s="28" t="s">
        <v>37</v>
      </c>
      <c r="B46" s="30">
        <v>395</v>
      </c>
      <c r="L46" s="20" t="s">
        <v>13</v>
      </c>
      <c r="M46" s="20">
        <f>+C7</f>
        <v>525</v>
      </c>
    </row>
    <row r="47" spans="1:13" x14ac:dyDescent="0.35">
      <c r="A47" s="28" t="s">
        <v>38</v>
      </c>
      <c r="B47" s="30">
        <v>100</v>
      </c>
      <c r="L47" s="20" t="s">
        <v>14</v>
      </c>
      <c r="M47" s="20">
        <f>+D7</f>
        <v>405</v>
      </c>
    </row>
    <row r="48" spans="1:13" x14ac:dyDescent="0.35">
      <c r="A48" s="28" t="s">
        <v>39</v>
      </c>
      <c r="B48" s="29">
        <v>5104</v>
      </c>
      <c r="L48" s="20" t="s">
        <v>15</v>
      </c>
      <c r="M48" s="20">
        <f>+E7</f>
        <v>405</v>
      </c>
    </row>
    <row r="49" spans="1:13" x14ac:dyDescent="0.35">
      <c r="L49" s="20" t="s">
        <v>35</v>
      </c>
      <c r="M49" s="20">
        <f>+F7</f>
        <v>525</v>
      </c>
    </row>
    <row r="51" spans="1:13" x14ac:dyDescent="0.35">
      <c r="B51" s="27" t="s">
        <v>15</v>
      </c>
    </row>
    <row r="52" spans="1:13" x14ac:dyDescent="0.35">
      <c r="A52" s="28" t="s">
        <v>20</v>
      </c>
      <c r="B52" s="29">
        <v>2984</v>
      </c>
    </row>
    <row r="53" spans="1:13" x14ac:dyDescent="0.35">
      <c r="A53" s="28" t="s">
        <v>21</v>
      </c>
      <c r="B53" s="30">
        <v>309</v>
      </c>
    </row>
    <row r="54" spans="1:13" x14ac:dyDescent="0.35">
      <c r="A54" s="28" t="s">
        <v>22</v>
      </c>
      <c r="B54" s="30">
        <v>477</v>
      </c>
    </row>
    <row r="55" spans="1:13" x14ac:dyDescent="0.35">
      <c r="A55" s="28" t="s">
        <v>23</v>
      </c>
      <c r="B55" s="30">
        <v>405</v>
      </c>
      <c r="L55" s="21"/>
      <c r="M55" s="21" t="str">
        <f>+A8</f>
        <v>Valor de Producto        </v>
      </c>
    </row>
    <row r="56" spans="1:13" x14ac:dyDescent="0.35">
      <c r="A56" s="28" t="s">
        <v>24</v>
      </c>
      <c r="B56" s="30">
        <v>520</v>
      </c>
      <c r="L56" s="20" t="s">
        <v>34</v>
      </c>
      <c r="M56" s="21">
        <f>+B8</f>
        <v>539</v>
      </c>
    </row>
    <row r="57" spans="1:13" x14ac:dyDescent="0.35">
      <c r="A57" s="28" t="s">
        <v>36</v>
      </c>
      <c r="B57" s="30">
        <v>254</v>
      </c>
      <c r="L57" s="20" t="s">
        <v>13</v>
      </c>
      <c r="M57" s="21">
        <f>+C8</f>
        <v>529</v>
      </c>
    </row>
    <row r="58" spans="1:13" x14ac:dyDescent="0.35">
      <c r="A58" s="28" t="s">
        <v>37</v>
      </c>
      <c r="B58" s="30">
        <v>395</v>
      </c>
      <c r="L58" s="20" t="s">
        <v>14</v>
      </c>
      <c r="M58" s="21">
        <f>+D8</f>
        <v>520</v>
      </c>
    </row>
    <row r="59" spans="1:13" x14ac:dyDescent="0.35">
      <c r="A59" s="28" t="s">
        <v>38</v>
      </c>
      <c r="B59" s="30">
        <v>100</v>
      </c>
      <c r="L59" s="20" t="s">
        <v>15</v>
      </c>
      <c r="M59" s="21">
        <f>+E8</f>
        <v>520</v>
      </c>
    </row>
    <row r="60" spans="1:13" x14ac:dyDescent="0.35">
      <c r="A60" s="28" t="s">
        <v>39</v>
      </c>
      <c r="B60" s="29">
        <v>5344</v>
      </c>
      <c r="L60" s="20" t="s">
        <v>35</v>
      </c>
      <c r="M60" s="21">
        <f>+F8</f>
        <v>529</v>
      </c>
    </row>
    <row r="63" spans="1:13" x14ac:dyDescent="0.35">
      <c r="B63" s="27" t="s">
        <v>35</v>
      </c>
    </row>
    <row r="64" spans="1:13" x14ac:dyDescent="0.35">
      <c r="A64" s="28" t="s">
        <v>20</v>
      </c>
      <c r="B64" s="29">
        <v>2156</v>
      </c>
    </row>
    <row r="65" spans="1:13" x14ac:dyDescent="0.35">
      <c r="A65" s="28" t="s">
        <v>21</v>
      </c>
      <c r="B65" s="30">
        <v>263</v>
      </c>
    </row>
    <row r="66" spans="1:13" x14ac:dyDescent="0.35">
      <c r="A66" s="28" t="s">
        <v>22</v>
      </c>
      <c r="B66" s="30">
        <v>491</v>
      </c>
    </row>
    <row r="67" spans="1:13" x14ac:dyDescent="0.35">
      <c r="A67" s="28" t="s">
        <v>23</v>
      </c>
      <c r="B67" s="30">
        <v>525</v>
      </c>
      <c r="L67" s="20"/>
      <c r="M67" s="20" t="str">
        <f>+A9</f>
        <v>Capacidad - Cobertura    </v>
      </c>
    </row>
    <row r="68" spans="1:13" x14ac:dyDescent="0.35">
      <c r="A68" s="28" t="s">
        <v>24</v>
      </c>
      <c r="B68" s="30">
        <v>529</v>
      </c>
      <c r="L68" s="20" t="s">
        <v>34</v>
      </c>
      <c r="M68" s="20">
        <f>+B9</f>
        <v>273</v>
      </c>
    </row>
    <row r="69" spans="1:13" x14ac:dyDescent="0.35">
      <c r="A69" s="28" t="s">
        <v>36</v>
      </c>
      <c r="B69" s="30">
        <v>337</v>
      </c>
      <c r="L69" s="20" t="s">
        <v>13</v>
      </c>
      <c r="M69" s="20">
        <f>+C9</f>
        <v>305</v>
      </c>
    </row>
    <row r="70" spans="1:13" x14ac:dyDescent="0.35">
      <c r="A70" s="28" t="s">
        <v>37</v>
      </c>
      <c r="B70" s="30">
        <v>395</v>
      </c>
      <c r="L70" s="20" t="s">
        <v>14</v>
      </c>
      <c r="M70" s="20">
        <f>+D9</f>
        <v>327</v>
      </c>
    </row>
    <row r="71" spans="1:13" x14ac:dyDescent="0.35">
      <c r="A71" s="28" t="s">
        <v>38</v>
      </c>
      <c r="B71" s="30">
        <v>100</v>
      </c>
      <c r="L71" s="20" t="s">
        <v>15</v>
      </c>
      <c r="M71" s="20">
        <f>+E9</f>
        <v>254</v>
      </c>
    </row>
    <row r="72" spans="1:13" x14ac:dyDescent="0.35">
      <c r="A72" s="28" t="s">
        <v>39</v>
      </c>
      <c r="B72" s="29">
        <v>4697</v>
      </c>
      <c r="L72" s="20" t="s">
        <v>35</v>
      </c>
      <c r="M72" s="20">
        <f>+F9</f>
        <v>337</v>
      </c>
    </row>
    <row r="79" spans="1:13" x14ac:dyDescent="0.35">
      <c r="L79" s="20"/>
      <c r="M79" s="20" t="str">
        <f>+A10</f>
        <v>Desarrollo Tecno - Eficiencia Prod</v>
      </c>
    </row>
    <row r="80" spans="1:13" x14ac:dyDescent="0.35">
      <c r="L80" s="20" t="s">
        <v>34</v>
      </c>
      <c r="M80" s="20">
        <f>+B10</f>
        <v>395</v>
      </c>
    </row>
    <row r="81" spans="12:13" x14ac:dyDescent="0.35">
      <c r="L81" s="20" t="s">
        <v>13</v>
      </c>
      <c r="M81" s="20">
        <f>+C10</f>
        <v>352</v>
      </c>
    </row>
    <row r="82" spans="12:13" x14ac:dyDescent="0.35">
      <c r="L82" s="20" t="s">
        <v>14</v>
      </c>
      <c r="M82" s="20">
        <f>+D10</f>
        <v>395</v>
      </c>
    </row>
    <row r="83" spans="12:13" x14ac:dyDescent="0.35">
      <c r="L83" s="20" t="s">
        <v>15</v>
      </c>
      <c r="M83" s="20">
        <f>+E10</f>
        <v>395</v>
      </c>
    </row>
    <row r="84" spans="12:13" x14ac:dyDescent="0.35">
      <c r="L84" s="20" t="s">
        <v>35</v>
      </c>
      <c r="M84" s="20">
        <f>+F10</f>
        <v>395</v>
      </c>
    </row>
    <row r="91" spans="12:13" x14ac:dyDescent="0.35">
      <c r="L91" s="20"/>
      <c r="M91" s="20" t="str">
        <f>+A11</f>
        <v>No Decision              </v>
      </c>
    </row>
    <row r="92" spans="12:13" x14ac:dyDescent="0.35">
      <c r="L92" s="20" t="s">
        <v>34</v>
      </c>
      <c r="M92" s="20">
        <f>+B11</f>
        <v>100</v>
      </c>
    </row>
    <row r="93" spans="12:13" x14ac:dyDescent="0.35">
      <c r="L93" s="20" t="s">
        <v>13</v>
      </c>
      <c r="M93" s="20">
        <f>+C11</f>
        <v>100</v>
      </c>
    </row>
    <row r="94" spans="12:13" x14ac:dyDescent="0.35">
      <c r="L94" s="20" t="s">
        <v>14</v>
      </c>
      <c r="M94" s="20">
        <f>+D11</f>
        <v>100</v>
      </c>
    </row>
    <row r="95" spans="12:13" x14ac:dyDescent="0.35">
      <c r="L95" s="20" t="s">
        <v>15</v>
      </c>
      <c r="M95" s="20">
        <f>+E11</f>
        <v>100</v>
      </c>
    </row>
    <row r="96" spans="12:13" x14ac:dyDescent="0.35">
      <c r="L96" s="20" t="s">
        <v>35</v>
      </c>
      <c r="M96" s="20">
        <f>+F11</f>
        <v>100</v>
      </c>
    </row>
    <row r="103" spans="12:13" x14ac:dyDescent="0.35">
      <c r="L103" s="20"/>
      <c r="M103" s="20" t="str">
        <f>+A12</f>
        <v>Valor Compania           </v>
      </c>
    </row>
    <row r="104" spans="12:13" x14ac:dyDescent="0.35">
      <c r="L104" s="20" t="s">
        <v>34</v>
      </c>
      <c r="M104" s="23">
        <f>+B12</f>
        <v>5406</v>
      </c>
    </row>
    <row r="105" spans="12:13" x14ac:dyDescent="0.35">
      <c r="L105" s="20" t="s">
        <v>13</v>
      </c>
      <c r="M105" s="23">
        <f>+C12</f>
        <v>5463</v>
      </c>
    </row>
    <row r="106" spans="12:13" x14ac:dyDescent="0.35">
      <c r="L106" s="20" t="s">
        <v>14</v>
      </c>
      <c r="M106" s="23">
        <f>+D12</f>
        <v>5104</v>
      </c>
    </row>
    <row r="107" spans="12:13" x14ac:dyDescent="0.35">
      <c r="L107" s="20" t="s">
        <v>15</v>
      </c>
      <c r="M107" s="23">
        <f>+E12</f>
        <v>5344</v>
      </c>
    </row>
    <row r="108" spans="12:13" x14ac:dyDescent="0.35">
      <c r="L108" s="20" t="s">
        <v>35</v>
      </c>
      <c r="M108" s="23">
        <f>+F12</f>
        <v>4697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zoomScale="85" zoomScaleNormal="85" workbookViewId="0">
      <selection activeCell="C7" sqref="C7"/>
    </sheetView>
  </sheetViews>
  <sheetFormatPr baseColWidth="10" defaultRowHeight="14.5" x14ac:dyDescent="0.35"/>
  <cols>
    <col min="1" max="1" width="15.26953125" style="9" customWidth="1"/>
    <col min="2" max="2" width="17.1796875" customWidth="1"/>
    <col min="3" max="3" width="13.26953125" bestFit="1" customWidth="1"/>
  </cols>
  <sheetData>
    <row r="1" spans="1:5" ht="26" x14ac:dyDescent="0.35">
      <c r="A1" s="86">
        <v>4</v>
      </c>
    </row>
    <row r="2" spans="1:5" x14ac:dyDescent="0.35">
      <c r="A2" s="115" t="s">
        <v>40</v>
      </c>
      <c r="B2" s="115"/>
      <c r="C2" s="115"/>
      <c r="D2" s="115"/>
      <c r="E2" s="115"/>
    </row>
    <row r="3" spans="1:5" x14ac:dyDescent="0.35">
      <c r="A3" s="115"/>
      <c r="B3" s="115"/>
      <c r="C3" s="27" t="s">
        <v>41</v>
      </c>
      <c r="D3" s="27" t="s">
        <v>42</v>
      </c>
      <c r="E3" s="27" t="s">
        <v>43</v>
      </c>
    </row>
    <row r="4" spans="1:5" x14ac:dyDescent="0.35">
      <c r="A4" s="108" t="s">
        <v>44</v>
      </c>
      <c r="B4" s="28" t="s">
        <v>382</v>
      </c>
      <c r="C4" s="30">
        <f>+'TablasInformes (1)'!C57</f>
        <v>30</v>
      </c>
      <c r="D4" s="30">
        <f>+'TablasInformes (1)'!D57</f>
        <v>26</v>
      </c>
      <c r="E4" s="30">
        <f>+'TablasInformes (1)'!E57</f>
        <v>24</v>
      </c>
    </row>
    <row r="5" spans="1:5" x14ac:dyDescent="0.35">
      <c r="A5" s="108"/>
      <c r="B5" s="28" t="s">
        <v>46</v>
      </c>
      <c r="C5" s="30">
        <f>+'TablasInformes (1)'!C58</f>
        <v>25</v>
      </c>
      <c r="D5" s="30">
        <f>+'TablasInformes (1)'!D58</f>
        <v>23</v>
      </c>
      <c r="E5" s="30">
        <f>+'TablasInformes (1)'!E58</f>
        <v>21</v>
      </c>
    </row>
    <row r="6" spans="1:5" x14ac:dyDescent="0.35">
      <c r="A6" s="108"/>
      <c r="B6" s="28" t="s">
        <v>47</v>
      </c>
      <c r="C6" s="30">
        <f>+'TablasInformes (1)'!C59</f>
        <v>26</v>
      </c>
      <c r="D6" s="30">
        <f>+'TablasInformes (1)'!D59</f>
        <v>19</v>
      </c>
      <c r="E6" s="30">
        <f>+'TablasInformes (1)'!E59</f>
        <v>20</v>
      </c>
    </row>
    <row r="7" spans="1:5" x14ac:dyDescent="0.35">
      <c r="A7" s="108"/>
      <c r="B7" s="28" t="s">
        <v>48</v>
      </c>
      <c r="C7" s="30">
        <f>+'TablasInformes (1)'!C60</f>
        <v>27</v>
      </c>
      <c r="D7" s="30">
        <f>+'TablasInformes (1)'!D60</f>
        <v>22</v>
      </c>
      <c r="E7" s="30">
        <f>+'TablasInformes (1)'!E60</f>
        <v>24</v>
      </c>
    </row>
    <row r="8" spans="1:5" x14ac:dyDescent="0.35">
      <c r="A8" s="108"/>
      <c r="B8" s="28" t="s">
        <v>49</v>
      </c>
      <c r="C8" s="30">
        <f>+'TablasInformes (1)'!C61</f>
        <v>11</v>
      </c>
      <c r="D8" s="30">
        <f>+'TablasInformes (1)'!D61</f>
        <v>12</v>
      </c>
      <c r="E8" s="30">
        <f>+'TablasInformes (1)'!E61</f>
        <v>18</v>
      </c>
    </row>
    <row r="9" spans="1:5" x14ac:dyDescent="0.35">
      <c r="A9" s="108"/>
      <c r="B9" s="28" t="s">
        <v>50</v>
      </c>
      <c r="C9" s="30">
        <f>+'TablasInformes (1)'!C62</f>
        <v>26</v>
      </c>
      <c r="D9" s="30">
        <f>+'TablasInformes (1)'!D62</f>
        <v>19</v>
      </c>
      <c r="E9" s="30">
        <f>+'TablasInformes (1)'!E62</f>
        <v>16</v>
      </c>
    </row>
    <row r="10" spans="1:5" x14ac:dyDescent="0.35">
      <c r="A10" s="108"/>
      <c r="B10" s="28" t="s">
        <v>51</v>
      </c>
      <c r="C10" s="30">
        <f>+'TablasInformes (1)'!C63</f>
        <v>41</v>
      </c>
      <c r="D10" s="30">
        <f>+'TablasInformes (1)'!D63</f>
        <v>32</v>
      </c>
      <c r="E10" s="30">
        <f>+'TablasInformes (1)'!E63</f>
        <v>35</v>
      </c>
    </row>
    <row r="11" spans="1:5" x14ac:dyDescent="0.35">
      <c r="C11" s="26"/>
      <c r="D11" s="26"/>
      <c r="E11" s="26"/>
    </row>
    <row r="12" spans="1:5" x14ac:dyDescent="0.35">
      <c r="C12" s="26"/>
      <c r="D12" s="26"/>
      <c r="E12" s="26"/>
    </row>
    <row r="13" spans="1:5" x14ac:dyDescent="0.35">
      <c r="C13" s="26"/>
      <c r="D13" s="26"/>
      <c r="E13" s="26"/>
    </row>
    <row r="14" spans="1:5" x14ac:dyDescent="0.35">
      <c r="C14" s="26"/>
      <c r="D14" s="26"/>
      <c r="E14" s="26"/>
    </row>
    <row r="16" spans="1:5" x14ac:dyDescent="0.35">
      <c r="C16" s="27" t="s">
        <v>41</v>
      </c>
      <c r="D16" s="27" t="s">
        <v>42</v>
      </c>
      <c r="E16" s="27" t="s">
        <v>43</v>
      </c>
    </row>
    <row r="17" spans="1:5" x14ac:dyDescent="0.35">
      <c r="A17" s="108" t="s">
        <v>52</v>
      </c>
      <c r="B17" s="28" t="s">
        <v>382</v>
      </c>
      <c r="C17" s="30">
        <f>+'TablasInformes (1)'!C64</f>
        <v>27</v>
      </c>
      <c r="D17" s="30">
        <f>+'TablasInformes (1)'!D64</f>
        <v>23</v>
      </c>
      <c r="E17" s="30">
        <f>+'TablasInformes (1)'!E64</f>
        <v>21</v>
      </c>
    </row>
    <row r="18" spans="1:5" x14ac:dyDescent="0.35">
      <c r="A18" s="108"/>
      <c r="B18" s="28" t="s">
        <v>46</v>
      </c>
      <c r="C18" s="30">
        <f>+'TablasInformes (1)'!C65</f>
        <v>27</v>
      </c>
      <c r="D18" s="30">
        <f>+'TablasInformes (1)'!D65</f>
        <v>22</v>
      </c>
      <c r="E18" s="30">
        <f>+'TablasInformes (1)'!E65</f>
        <v>18</v>
      </c>
    </row>
    <row r="19" spans="1:5" x14ac:dyDescent="0.35">
      <c r="A19" s="108"/>
      <c r="B19" s="28" t="s">
        <v>47</v>
      </c>
      <c r="C19" s="30">
        <f>+'TablasInformes (1)'!C66</f>
        <v>22</v>
      </c>
      <c r="D19" s="30">
        <f>+'TablasInformes (1)'!D66</f>
        <v>16</v>
      </c>
      <c r="E19" s="30">
        <f>+'TablasInformes (1)'!E66</f>
        <v>21</v>
      </c>
    </row>
    <row r="20" spans="1:5" x14ac:dyDescent="0.35">
      <c r="A20" s="108"/>
      <c r="B20" s="28" t="s">
        <v>48</v>
      </c>
      <c r="C20" s="30">
        <f>+'TablasInformes (1)'!C67</f>
        <v>24</v>
      </c>
      <c r="D20" s="30">
        <f>+'TablasInformes (1)'!D67</f>
        <v>19</v>
      </c>
      <c r="E20" s="30">
        <f>+'TablasInformes (1)'!E67</f>
        <v>23</v>
      </c>
    </row>
    <row r="21" spans="1:5" x14ac:dyDescent="0.35">
      <c r="A21" s="108"/>
      <c r="B21" s="28" t="s">
        <v>49</v>
      </c>
      <c r="C21" s="30">
        <f>+'TablasInformes (1)'!C68</f>
        <v>9</v>
      </c>
      <c r="D21" s="30">
        <f>+'TablasInformes (1)'!D68</f>
        <v>15</v>
      </c>
      <c r="E21" s="30">
        <f>+'TablasInformes (1)'!E68</f>
        <v>22</v>
      </c>
    </row>
    <row r="22" spans="1:5" x14ac:dyDescent="0.35">
      <c r="A22" s="108"/>
      <c r="B22" s="28" t="s">
        <v>50</v>
      </c>
      <c r="C22" s="30">
        <f>+'TablasInformes (1)'!C69</f>
        <v>31</v>
      </c>
      <c r="D22" s="30">
        <f>+'TablasInformes (1)'!D69</f>
        <v>23</v>
      </c>
      <c r="E22" s="30">
        <f>+'TablasInformes (1)'!E69</f>
        <v>18</v>
      </c>
    </row>
    <row r="23" spans="1:5" x14ac:dyDescent="0.35">
      <c r="A23" s="108"/>
      <c r="B23" s="28" t="s">
        <v>51</v>
      </c>
      <c r="C23" s="30">
        <f>+'TablasInformes (1)'!C70</f>
        <v>28</v>
      </c>
      <c r="D23" s="30">
        <f>+'TablasInformes (1)'!D70</f>
        <v>21</v>
      </c>
      <c r="E23" s="30">
        <f>+'TablasInformes (1)'!E70</f>
        <v>23</v>
      </c>
    </row>
    <row r="32" spans="1:5" x14ac:dyDescent="0.35">
      <c r="C32" s="27" t="s">
        <v>41</v>
      </c>
      <c r="D32" s="27" t="s">
        <v>42</v>
      </c>
      <c r="E32" s="27" t="s">
        <v>43</v>
      </c>
    </row>
    <row r="33" spans="1:5" x14ac:dyDescent="0.35">
      <c r="A33" s="108" t="s">
        <v>53</v>
      </c>
      <c r="B33" s="28" t="s">
        <v>382</v>
      </c>
      <c r="C33" s="30">
        <f>+'TablasInformes (1)'!C71</f>
        <v>24</v>
      </c>
      <c r="D33" s="30">
        <f>+'TablasInformes (1)'!D71</f>
        <v>0</v>
      </c>
      <c r="E33" s="30">
        <f>+'TablasInformes (1)'!E71</f>
        <v>0</v>
      </c>
    </row>
    <row r="34" spans="1:5" x14ac:dyDescent="0.35">
      <c r="A34" s="108"/>
      <c r="B34" s="28" t="s">
        <v>54</v>
      </c>
      <c r="C34" s="30">
        <f>+'TablasInformes (1)'!C72</f>
        <v>36</v>
      </c>
      <c r="D34" s="30">
        <f>+'TablasInformes (1)'!D72</f>
        <v>0</v>
      </c>
      <c r="E34" s="30">
        <f>+'TablasInformes (1)'!E72</f>
        <v>0</v>
      </c>
    </row>
    <row r="35" spans="1:5" x14ac:dyDescent="0.35">
      <c r="A35" s="108"/>
      <c r="B35" s="28" t="s">
        <v>51</v>
      </c>
      <c r="C35" s="30">
        <f>+'TablasInformes (1)'!C73</f>
        <v>52</v>
      </c>
      <c r="D35" s="30">
        <f>+'TablasInformes (1)'!D73</f>
        <v>0</v>
      </c>
      <c r="E35" s="30">
        <f>+'TablasInformes (1)'!E73</f>
        <v>0</v>
      </c>
    </row>
    <row r="36" spans="1:5" x14ac:dyDescent="0.35">
      <c r="A36" s="108"/>
      <c r="B36" s="28" t="s">
        <v>55</v>
      </c>
      <c r="C36" s="30">
        <f>+'TablasInformes (1)'!C74</f>
        <v>55</v>
      </c>
      <c r="D36" s="30">
        <f>+'TablasInformes (1)'!D74</f>
        <v>0</v>
      </c>
      <c r="E36" s="30">
        <f>+'TablasInformes (1)'!E74</f>
        <v>0</v>
      </c>
    </row>
  </sheetData>
  <mergeCells count="5">
    <mergeCell ref="A33:A36"/>
    <mergeCell ref="A2:E2"/>
    <mergeCell ref="A3:B3"/>
    <mergeCell ref="A4:A10"/>
    <mergeCell ref="A17:A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topLeftCell="A15" zoomScale="115" zoomScaleNormal="115" workbookViewId="0">
      <selection activeCell="A15" sqref="A15"/>
    </sheetView>
  </sheetViews>
  <sheetFormatPr baseColWidth="10" defaultRowHeight="14.5" x14ac:dyDescent="0.35"/>
  <cols>
    <col min="1" max="1" width="37" bestFit="1" customWidth="1"/>
    <col min="2" max="5" width="15.453125" customWidth="1"/>
  </cols>
  <sheetData>
    <row r="1" spans="1:7" x14ac:dyDescent="0.35">
      <c r="A1">
        <v>5</v>
      </c>
    </row>
    <row r="2" spans="1:7" x14ac:dyDescent="0.35">
      <c r="A2" s="115" t="s">
        <v>56</v>
      </c>
      <c r="B2" s="115"/>
      <c r="C2" s="115"/>
      <c r="D2" s="115"/>
      <c r="E2" s="115"/>
    </row>
    <row r="3" spans="1:7" x14ac:dyDescent="0.35">
      <c r="A3" s="35"/>
      <c r="B3" s="27" t="s">
        <v>57</v>
      </c>
      <c r="C3" s="27" t="s">
        <v>58</v>
      </c>
      <c r="D3" s="27" t="s">
        <v>3</v>
      </c>
      <c r="E3" s="27" t="s">
        <v>2</v>
      </c>
    </row>
    <row r="4" spans="1:7" x14ac:dyDescent="0.35">
      <c r="A4" s="28" t="s">
        <v>59</v>
      </c>
      <c r="B4" s="29">
        <f>+'TablasInformes (1)'!C79</f>
        <v>10555331</v>
      </c>
      <c r="C4" s="29">
        <f>+'TablasInformes (1)'!D79</f>
        <v>10146898</v>
      </c>
      <c r="D4" s="29">
        <f>+'TablasInformes (1)'!E79</f>
        <v>408433</v>
      </c>
      <c r="E4" s="33">
        <f>+'TablasInformes (1)'!F79</f>
        <v>0.4</v>
      </c>
    </row>
    <row r="5" spans="1:7" hidden="1" x14ac:dyDescent="0.35">
      <c r="A5" s="28" t="s">
        <v>22</v>
      </c>
      <c r="B5" s="34">
        <f>+'TablasInformes (1)'!C80</f>
        <v>1.68</v>
      </c>
      <c r="C5" s="34">
        <f>+'TablasInformes (1)'!D80</f>
        <v>1.65</v>
      </c>
      <c r="D5" s="29">
        <f>+'TablasInformes (1)'!E80</f>
        <v>0</v>
      </c>
      <c r="E5" s="33">
        <f>+'TablasInformes (1)'!F80</f>
        <v>0.18</v>
      </c>
    </row>
    <row r="6" spans="1:7" x14ac:dyDescent="0.35">
      <c r="A6" s="28" t="s">
        <v>60</v>
      </c>
      <c r="B6" s="29">
        <f>+'TablasInformes (1)'!C81</f>
        <v>21517990</v>
      </c>
      <c r="C6" s="29">
        <f>+'TablasInformes (1)'!D81</f>
        <v>19829118</v>
      </c>
      <c r="D6" s="29">
        <f>+'TablasInformes (1)'!E81</f>
        <v>1688872</v>
      </c>
      <c r="E6" s="33">
        <f>+'TablasInformes (1)'!F81</f>
        <v>0.85</v>
      </c>
    </row>
    <row r="7" spans="1:7" x14ac:dyDescent="0.35">
      <c r="A7" s="28" t="s">
        <v>61</v>
      </c>
      <c r="B7" s="29">
        <f>+'TablasInformes (1)'!C82</f>
        <v>-188802</v>
      </c>
      <c r="C7" s="29">
        <f>+'TablasInformes (1)'!D82</f>
        <v>2403283</v>
      </c>
      <c r="D7" s="29">
        <f>+'TablasInformes (1)'!E82</f>
        <v>-2592084</v>
      </c>
      <c r="E7" s="33">
        <f>+'TablasInformes (1)'!F82</f>
        <v>-10.79</v>
      </c>
    </row>
    <row r="8" spans="1:7" x14ac:dyDescent="0.35">
      <c r="A8" s="28" t="s">
        <v>62</v>
      </c>
      <c r="B8" s="33">
        <f>+'TablasInformes (1)'!C83</f>
        <v>-0.09</v>
      </c>
      <c r="C8" s="33">
        <f>+'TablasInformes (1)'!D83</f>
        <v>1.21</v>
      </c>
      <c r="D8" s="29">
        <f>+'TablasInformes (1)'!E83</f>
        <v>-130</v>
      </c>
      <c r="E8" s="33">
        <f>+'TablasInformes (1)'!F83</f>
        <v>-10.73</v>
      </c>
      <c r="G8" s="51"/>
    </row>
    <row r="9" spans="1:7" x14ac:dyDescent="0.35">
      <c r="A9" s="28" t="s">
        <v>63</v>
      </c>
      <c r="B9" s="29">
        <f>+'TablasInformes (1)'!C84</f>
        <v>-1479023</v>
      </c>
      <c r="C9" s="29">
        <f>+'TablasInformes (1)'!D84</f>
        <v>1244268</v>
      </c>
      <c r="D9" s="29">
        <f>+'TablasInformes (1)'!E84</f>
        <v>-2723291</v>
      </c>
      <c r="E9" s="33">
        <f>+'TablasInformes (1)'!F84</f>
        <v>-21.89</v>
      </c>
    </row>
    <row r="10" spans="1:7" x14ac:dyDescent="0.35">
      <c r="A10" s="28" t="s">
        <v>64</v>
      </c>
      <c r="B10" s="33">
        <f>+'TablasInformes (1)'!C85</f>
        <v>-0.78</v>
      </c>
      <c r="C10" s="33">
        <f>+'TablasInformes (1)'!D85</f>
        <v>0.45</v>
      </c>
      <c r="D10" s="29">
        <f>+'TablasInformes (1)'!E85</f>
        <v>-123</v>
      </c>
      <c r="E10" s="33">
        <f>+'TablasInformes (1)'!F85</f>
        <v>-27.35</v>
      </c>
    </row>
    <row r="11" spans="1:7" x14ac:dyDescent="0.35">
      <c r="A11" s="28" t="s">
        <v>65</v>
      </c>
      <c r="B11" s="33">
        <f>+'TablasInformes (1)'!C86</f>
        <v>-7.0000000000000007E-2</v>
      </c>
      <c r="C11" s="33">
        <f>+'TablasInformes (1)'!D86</f>
        <v>0.83</v>
      </c>
      <c r="D11" s="29">
        <f>+'TablasInformes (1)'!E86</f>
        <v>-89</v>
      </c>
      <c r="E11" s="33">
        <f>+'TablasInformes (1)'!F86</f>
        <v>-10.79</v>
      </c>
    </row>
    <row r="12" spans="1:7" x14ac:dyDescent="0.35">
      <c r="A12" s="28" t="s">
        <v>66</v>
      </c>
      <c r="B12" s="33">
        <f>+'TablasInformes (1)'!C87</f>
        <v>0.05</v>
      </c>
      <c r="C12" s="33">
        <f>+'TablasInformes (1)'!D87</f>
        <v>0.04</v>
      </c>
      <c r="D12" s="29">
        <f>+'TablasInformes (1)'!E87</f>
        <v>1</v>
      </c>
      <c r="E12" s="33">
        <f>+'TablasInformes (1)'!F87</f>
        <v>3.25</v>
      </c>
    </row>
    <row r="13" spans="1:7" x14ac:dyDescent="0.35">
      <c r="A13" s="28" t="s">
        <v>67</v>
      </c>
      <c r="B13" s="29">
        <f>+'TablasInformes (1)'!C88</f>
        <v>10785200</v>
      </c>
      <c r="C13" s="29">
        <f>+'TablasInformes (1)'!D88</f>
        <v>10511000</v>
      </c>
      <c r="D13" s="29">
        <f>+'TablasInformes (1)'!E88</f>
        <v>274200</v>
      </c>
      <c r="E13" s="33">
        <f>+'TablasInformes (1)'!F88</f>
        <v>0.26</v>
      </c>
    </row>
    <row r="14" spans="1:7" x14ac:dyDescent="0.35">
      <c r="A14" s="28" t="s">
        <v>68</v>
      </c>
      <c r="B14" s="33">
        <f>+'TablasInformes (1)'!C89</f>
        <v>9.9</v>
      </c>
      <c r="C14" s="33">
        <f>+'TablasInformes (1)'!D89</f>
        <v>9.77</v>
      </c>
      <c r="D14" s="29">
        <f>+'TablasInformes (1)'!E89</f>
        <v>13</v>
      </c>
      <c r="E14" s="33">
        <f>+'TablasInformes (1)'!F89</f>
        <v>0.13</v>
      </c>
    </row>
    <row r="15" spans="1:7" x14ac:dyDescent="0.35">
      <c r="A15" s="28" t="s">
        <v>69</v>
      </c>
      <c r="B15" s="33">
        <f>+'TablasInformes (1)'!C90</f>
        <v>1.2</v>
      </c>
      <c r="C15" s="33">
        <f>+'TablasInformes (1)'!D90</f>
        <v>1.1100000000000001</v>
      </c>
      <c r="D15" s="29">
        <f>+'TablasInformes (1)'!E90</f>
        <v>8</v>
      </c>
      <c r="E15" s="33">
        <f>+'TablasInformes (1)'!F90</f>
        <v>0.76</v>
      </c>
    </row>
    <row r="16" spans="1:7" x14ac:dyDescent="0.35">
      <c r="A16" s="28" t="s">
        <v>70</v>
      </c>
      <c r="B16" s="29">
        <f>+'TablasInformes (1)'!C91</f>
        <v>49</v>
      </c>
      <c r="C16" s="29">
        <f>+'TablasInformes (1)'!D91</f>
        <v>30</v>
      </c>
      <c r="D16" s="29">
        <f>+'TablasInformes (1)'!E91</f>
        <v>19</v>
      </c>
      <c r="E16" s="33">
        <f>+'TablasInformes (1)'!F91</f>
        <v>6.34</v>
      </c>
    </row>
    <row r="17" spans="1:5" x14ac:dyDescent="0.35">
      <c r="A17" s="28" t="s">
        <v>71</v>
      </c>
      <c r="B17" s="29">
        <f>+'TablasInformes (1)'!C92</f>
        <v>79</v>
      </c>
      <c r="C17" s="29">
        <f>+'TablasInformes (1)'!D92</f>
        <v>79</v>
      </c>
      <c r="D17" s="29">
        <f>+'TablasInformes (1)'!E92</f>
        <v>0</v>
      </c>
      <c r="E17" s="33">
        <f>+'TablasInformes (1)'!F92</f>
        <v>0</v>
      </c>
    </row>
    <row r="18" spans="1:5" x14ac:dyDescent="0.35">
      <c r="A18" s="28" t="s">
        <v>72</v>
      </c>
      <c r="B18" s="29">
        <f>+'TablasInformes (1)'!C93</f>
        <v>90</v>
      </c>
      <c r="C18" s="29">
        <f>+'TablasInformes (1)'!D93</f>
        <v>80</v>
      </c>
      <c r="D18" s="29">
        <f>+'TablasInformes (1)'!E93</f>
        <v>1</v>
      </c>
      <c r="E18" s="33">
        <f>+'TablasInformes (1)'!F93</f>
        <v>1.25</v>
      </c>
    </row>
    <row r="19" spans="1:5" x14ac:dyDescent="0.35">
      <c r="A19" s="28" t="s">
        <v>73</v>
      </c>
      <c r="B19" s="33">
        <f>+'TablasInformes (1)'!C94</f>
        <v>4.1100000000000003</v>
      </c>
      <c r="C19" s="33">
        <f>+'TablasInformes (1)'!D94</f>
        <v>4.12</v>
      </c>
      <c r="D19" s="33">
        <f>+'TablasInformes (1)'!E94</f>
        <v>0</v>
      </c>
      <c r="E19" s="53">
        <f>+'TablasInformes (1)'!F94</f>
        <v>-0.02</v>
      </c>
    </row>
  </sheetData>
  <mergeCells count="1">
    <mergeCell ref="A2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workbookViewId="0">
      <selection activeCell="A43" sqref="A43"/>
    </sheetView>
  </sheetViews>
  <sheetFormatPr baseColWidth="10" defaultRowHeight="14.5" x14ac:dyDescent="0.35"/>
  <cols>
    <col min="1" max="1" width="35.54296875" bestFit="1" customWidth="1"/>
    <col min="2" max="6" width="16.1796875" customWidth="1"/>
  </cols>
  <sheetData>
    <row r="1" spans="1:11" ht="26" x14ac:dyDescent="0.6">
      <c r="A1" s="85">
        <v>6</v>
      </c>
    </row>
    <row r="2" spans="1:11" x14ac:dyDescent="0.35">
      <c r="A2" s="115" t="s">
        <v>74</v>
      </c>
      <c r="B2" s="115"/>
      <c r="C2" s="115"/>
      <c r="D2" s="115"/>
      <c r="E2" s="115"/>
      <c r="F2" s="115"/>
    </row>
    <row r="3" spans="1:11" x14ac:dyDescent="0.35">
      <c r="A3" s="28"/>
      <c r="B3" s="27" t="s">
        <v>34</v>
      </c>
      <c r="C3" s="27" t="s">
        <v>13</v>
      </c>
      <c r="D3" s="27" t="s">
        <v>14</v>
      </c>
      <c r="E3" s="27" t="s">
        <v>15</v>
      </c>
      <c r="F3" s="27" t="s">
        <v>35</v>
      </c>
    </row>
    <row r="4" spans="1:11" x14ac:dyDescent="0.35">
      <c r="A4" s="28" t="s">
        <v>59</v>
      </c>
      <c r="B4" s="29">
        <f>+'TablasInformes (1)'!B99</f>
        <v>13710419</v>
      </c>
      <c r="C4" s="29">
        <f>+'TablasInformes (1)'!C99</f>
        <v>14426726</v>
      </c>
      <c r="D4" s="29">
        <f>+'TablasInformes (1)'!D99</f>
        <v>13502462</v>
      </c>
      <c r="E4" s="29">
        <f>+'TablasInformes (1)'!E99</f>
        <v>10643463</v>
      </c>
      <c r="F4" s="29">
        <f>+'TablasInformes (1)'!F99</f>
        <v>10555331</v>
      </c>
    </row>
    <row r="5" spans="1:11" x14ac:dyDescent="0.35">
      <c r="A5" s="28" t="s">
        <v>75</v>
      </c>
      <c r="B5" s="33">
        <f>+'TablasInformes (1)'!B100</f>
        <v>2.1800000000000002</v>
      </c>
      <c r="C5" s="33">
        <f>+'TablasInformes (1)'!C100</f>
        <v>2.2999999999999998</v>
      </c>
      <c r="D5" s="33">
        <f>+'TablasInformes (1)'!D100</f>
        <v>2.15</v>
      </c>
      <c r="E5" s="33">
        <f>+'TablasInformes (1)'!E100</f>
        <v>1.69</v>
      </c>
      <c r="F5" s="33">
        <f>+'TablasInformes (1)'!F100</f>
        <v>1.68</v>
      </c>
    </row>
    <row r="6" spans="1:11" x14ac:dyDescent="0.35">
      <c r="A6" s="28" t="s">
        <v>60</v>
      </c>
      <c r="B6" s="29">
        <f>+'TablasInformes (1)'!B101</f>
        <v>27027948</v>
      </c>
      <c r="C6" s="29">
        <f>+'TablasInformes (1)'!C101</f>
        <v>23052926</v>
      </c>
      <c r="D6" s="29">
        <f>+'TablasInformes (1)'!D101</f>
        <v>20193200</v>
      </c>
      <c r="E6" s="29">
        <f>+'TablasInformes (1)'!E101</f>
        <v>20913542</v>
      </c>
      <c r="F6" s="29">
        <f>+'TablasInformes (1)'!F101</f>
        <v>21517990</v>
      </c>
    </row>
    <row r="7" spans="1:11" x14ac:dyDescent="0.35">
      <c r="A7" s="28" t="s">
        <v>61</v>
      </c>
      <c r="B7" s="29">
        <f>+'TablasInformes (1)'!B102</f>
        <v>8648527</v>
      </c>
      <c r="C7" s="29">
        <f>+'TablasInformes (1)'!C102</f>
        <v>6561048</v>
      </c>
      <c r="D7" s="29">
        <f>+'TablasInformes (1)'!D102</f>
        <v>5140601</v>
      </c>
      <c r="E7" s="29">
        <f>+'TablasInformes (1)'!E102</f>
        <v>7171972</v>
      </c>
      <c r="F7" s="29">
        <f>+'TablasInformes (1)'!F102</f>
        <v>-188802</v>
      </c>
    </row>
    <row r="8" spans="1:11" x14ac:dyDescent="0.35">
      <c r="A8" s="28" t="s">
        <v>76</v>
      </c>
      <c r="B8" s="33">
        <f>+'TablasInformes (1)'!B103</f>
        <v>3.2</v>
      </c>
      <c r="C8" s="33">
        <f>+'TablasInformes (1)'!C103</f>
        <v>2.85</v>
      </c>
      <c r="D8" s="33">
        <f>+'TablasInformes (1)'!D103</f>
        <v>2.5499999999999998</v>
      </c>
      <c r="E8" s="33">
        <f>+'TablasInformes (1)'!E103</f>
        <v>3.43</v>
      </c>
      <c r="F8" s="33">
        <f>+'TablasInformes (1)'!F103</f>
        <v>-0.09</v>
      </c>
    </row>
    <row r="9" spans="1:11" x14ac:dyDescent="0.35">
      <c r="A9" s="28" t="s">
        <v>63</v>
      </c>
      <c r="B9" s="29">
        <f>+'TablasInformes (1)'!B104</f>
        <v>6991802</v>
      </c>
      <c r="C9" s="29">
        <f>+'TablasInformes (1)'!C104</f>
        <v>4827083</v>
      </c>
      <c r="D9" s="29">
        <f>+'TablasInformes (1)'!D104</f>
        <v>3309868</v>
      </c>
      <c r="E9" s="29">
        <f>+'TablasInformes (1)'!E104</f>
        <v>6033841</v>
      </c>
      <c r="F9" s="29">
        <f>+'TablasInformes (1)'!F104</f>
        <v>-1479023</v>
      </c>
    </row>
    <row r="10" spans="1:11" x14ac:dyDescent="0.35">
      <c r="A10" s="28" t="s">
        <v>64</v>
      </c>
      <c r="B10" s="33">
        <f>+'TablasInformes (1)'!B105</f>
        <v>1.7</v>
      </c>
      <c r="C10" s="33">
        <f>+'TablasInformes (1)'!C105</f>
        <v>1.19</v>
      </c>
      <c r="D10" s="33">
        <f>+'TablasInformes (1)'!D105</f>
        <v>1.26</v>
      </c>
      <c r="E10" s="33">
        <f>+'TablasInformes (1)'!E105</f>
        <v>1.49</v>
      </c>
      <c r="F10" s="33">
        <f>+'TablasInformes (1)'!F105</f>
        <v>-0.78</v>
      </c>
    </row>
    <row r="11" spans="1:11" x14ac:dyDescent="0.35">
      <c r="A11" s="28" t="s">
        <v>65</v>
      </c>
      <c r="B11" s="33">
        <f>+'TablasInformes (1)'!B106</f>
        <v>1.91</v>
      </c>
      <c r="C11" s="33">
        <f>+'TablasInformes (1)'!C106</f>
        <v>1.46</v>
      </c>
      <c r="D11" s="33">
        <f>+'TablasInformes (1)'!D106</f>
        <v>1.43</v>
      </c>
      <c r="E11" s="33">
        <f>+'TablasInformes (1)'!E106</f>
        <v>1.87</v>
      </c>
      <c r="F11" s="33">
        <f>+'TablasInformes (1)'!F106</f>
        <v>-7.0000000000000007E-2</v>
      </c>
    </row>
    <row r="12" spans="1:11" x14ac:dyDescent="0.35">
      <c r="A12" s="28" t="s">
        <v>66</v>
      </c>
      <c r="B12" s="29">
        <f>+'TablasInformes (1)'!B107</f>
        <v>5</v>
      </c>
      <c r="C12" s="29">
        <f>+'TablasInformes (1)'!C107</f>
        <v>5</v>
      </c>
      <c r="D12" s="29">
        <f>+'TablasInformes (1)'!D107</f>
        <v>8</v>
      </c>
      <c r="E12" s="29">
        <f>+'TablasInformes (1)'!E107</f>
        <v>3</v>
      </c>
      <c r="F12" s="29">
        <f>+'TablasInformes (1)'!F107</f>
        <v>5</v>
      </c>
    </row>
    <row r="13" spans="1:11" x14ac:dyDescent="0.35">
      <c r="A13" s="28" t="s">
        <v>77</v>
      </c>
      <c r="B13" s="29">
        <f>+'TablasInformes (1)'!B108</f>
        <v>13481500</v>
      </c>
      <c r="C13" s="29">
        <f>+'TablasInformes (1)'!C108</f>
        <v>16177800</v>
      </c>
      <c r="D13" s="29">
        <f>+'TablasInformes (1)'!D108</f>
        <v>13481500</v>
      </c>
      <c r="E13" s="29">
        <f>+'TablasInformes (1)'!E108</f>
        <v>10785200</v>
      </c>
      <c r="F13" s="29">
        <f>+'TablasInformes (1)'!F108</f>
        <v>10785200</v>
      </c>
    </row>
    <row r="14" spans="1:11" x14ac:dyDescent="0.35">
      <c r="A14" s="28" t="s">
        <v>68</v>
      </c>
      <c r="B14" s="33">
        <f>+'TablasInformes (1)'!B109</f>
        <v>10</v>
      </c>
      <c r="C14" s="33">
        <f>+'TablasInformes (1)'!C109</f>
        <v>8.9700000000000006</v>
      </c>
      <c r="D14" s="33">
        <f>+'TablasInformes (1)'!D109</f>
        <v>10</v>
      </c>
      <c r="E14" s="33">
        <f>+'TablasInformes (1)'!E109</f>
        <v>9.91</v>
      </c>
      <c r="F14" s="33">
        <f>+'TablasInformes (1)'!F109</f>
        <v>9.9</v>
      </c>
    </row>
    <row r="15" spans="1:11" x14ac:dyDescent="0.35">
      <c r="A15" s="28" t="s">
        <v>69</v>
      </c>
      <c r="B15" s="33">
        <v>7.0999999999999994E-2</v>
      </c>
      <c r="C15" s="33">
        <v>0.08</v>
      </c>
      <c r="D15" s="33">
        <v>7.0999999999999994E-2</v>
      </c>
      <c r="E15" s="33">
        <v>7.9000000000000001E-2</v>
      </c>
      <c r="F15" s="33">
        <v>0.12</v>
      </c>
      <c r="G15" s="51">
        <f>B15/10</f>
        <v>7.0999999999999995E-3</v>
      </c>
      <c r="H15" s="51">
        <f t="shared" ref="H15:K15" si="0">C15/10</f>
        <v>8.0000000000000002E-3</v>
      </c>
      <c r="I15" s="51">
        <f t="shared" si="0"/>
        <v>7.0999999999999995E-3</v>
      </c>
      <c r="J15" s="51">
        <f t="shared" si="0"/>
        <v>7.9000000000000008E-3</v>
      </c>
      <c r="K15" s="51">
        <f t="shared" si="0"/>
        <v>1.2E-2</v>
      </c>
    </row>
    <row r="16" spans="1:11" x14ac:dyDescent="0.35">
      <c r="A16" s="28" t="s">
        <v>70</v>
      </c>
      <c r="B16" s="29">
        <f>+'TablasInformes (1)'!B111</f>
        <v>40</v>
      </c>
      <c r="C16" s="29">
        <f>+'TablasInformes (1)'!C111</f>
        <v>49</v>
      </c>
      <c r="D16" s="29">
        <f>+'TablasInformes (1)'!D111</f>
        <v>28</v>
      </c>
      <c r="E16" s="29">
        <f>+'TablasInformes (1)'!E111</f>
        <v>28</v>
      </c>
      <c r="F16" s="29">
        <f>+'TablasInformes (1)'!F111</f>
        <v>49</v>
      </c>
    </row>
    <row r="17" spans="1:6" x14ac:dyDescent="0.35">
      <c r="A17" s="28" t="s">
        <v>71</v>
      </c>
      <c r="B17" s="29">
        <f>+'TablasInformes (1)'!B112</f>
        <v>81</v>
      </c>
      <c r="C17" s="29">
        <f>+'TablasInformes (1)'!C112</f>
        <v>79</v>
      </c>
      <c r="D17" s="29">
        <f>+'TablasInformes (1)'!D112</f>
        <v>78</v>
      </c>
      <c r="E17" s="29">
        <f>+'TablasInformes (1)'!E112</f>
        <v>79</v>
      </c>
      <c r="F17" s="29">
        <f>+'TablasInformes (1)'!F112</f>
        <v>79</v>
      </c>
    </row>
    <row r="18" spans="1:6" x14ac:dyDescent="0.35">
      <c r="A18" s="28" t="s">
        <v>72</v>
      </c>
      <c r="B18" s="29">
        <f>+'TablasInformes (1)'!B113</f>
        <v>9</v>
      </c>
      <c r="C18" s="29">
        <f>+'TablasInformes (1)'!C113</f>
        <v>9</v>
      </c>
      <c r="D18" s="29">
        <f>+'TablasInformes (1)'!D113</f>
        <v>9</v>
      </c>
      <c r="E18" s="29">
        <f>+'TablasInformes (1)'!E113</f>
        <v>9</v>
      </c>
      <c r="F18" s="29">
        <f>+'TablasInformes (1)'!F113</f>
        <v>9</v>
      </c>
    </row>
    <row r="19" spans="1:6" x14ac:dyDescent="0.35">
      <c r="A19" s="28" t="s">
        <v>73</v>
      </c>
      <c r="B19" s="33">
        <f>+'TablasInformes (1)'!B114</f>
        <v>2.59</v>
      </c>
      <c r="C19" s="33">
        <f>+'TablasInformes (1)'!C114</f>
        <v>3.17</v>
      </c>
      <c r="D19" s="33">
        <f>+'TablasInformes (1)'!D114</f>
        <v>3.78</v>
      </c>
      <c r="E19" s="33">
        <f>+'TablasInformes (1)'!E114</f>
        <v>1.92</v>
      </c>
      <c r="F19" s="33">
        <f>+'TablasInformes (1)'!F114</f>
        <v>4.1100000000000003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6"/>
  <sheetViews>
    <sheetView topLeftCell="A5" zoomScale="85" zoomScaleNormal="100" workbookViewId="0">
      <selection activeCell="H13" sqref="H13"/>
    </sheetView>
  </sheetViews>
  <sheetFormatPr baseColWidth="10" defaultRowHeight="14.5" x14ac:dyDescent="0.35"/>
  <cols>
    <col min="1" max="1" width="34.54296875" bestFit="1" customWidth="1"/>
    <col min="2" max="7" width="14.7265625" customWidth="1"/>
  </cols>
  <sheetData>
    <row r="1" spans="1:11" ht="26" x14ac:dyDescent="0.6">
      <c r="A1" s="85">
        <v>7</v>
      </c>
    </row>
    <row r="2" spans="1:11" ht="15" customHeight="1" x14ac:dyDescent="0.35">
      <c r="A2" s="115" t="s">
        <v>56</v>
      </c>
      <c r="B2" s="115"/>
      <c r="C2" s="115"/>
      <c r="D2" s="115"/>
      <c r="E2" s="115"/>
      <c r="F2" s="115"/>
      <c r="G2" s="115"/>
    </row>
    <row r="3" spans="1:11" x14ac:dyDescent="0.35">
      <c r="A3" s="27"/>
      <c r="B3" s="27">
        <f>+'TablasInformes (1)'!B118</f>
        <v>2023</v>
      </c>
      <c r="C3" s="27">
        <f>+'TablasInformes (1)'!C118</f>
        <v>2024</v>
      </c>
      <c r="D3" s="27">
        <f>+'TablasInformes (1)'!D118</f>
        <v>2025</v>
      </c>
      <c r="E3" s="27">
        <f>+'TablasInformes (1)'!E118</f>
        <v>2026</v>
      </c>
      <c r="F3" s="27">
        <f>+'TablasInformes (1)'!F118</f>
        <v>2027</v>
      </c>
      <c r="G3" s="27">
        <f>+'TablasInformes (1)'!G118</f>
        <v>2028</v>
      </c>
    </row>
    <row r="4" spans="1:11" x14ac:dyDescent="0.35">
      <c r="A4" s="36" t="s">
        <v>78</v>
      </c>
      <c r="B4" s="37">
        <f>+'TablasInformes (1)'!B120</f>
        <v>6641121</v>
      </c>
      <c r="C4" s="37">
        <f>+'TablasInformes (1)'!C120</f>
        <v>6841045</v>
      </c>
      <c r="D4" s="37">
        <f>+'TablasInformes (1)'!D120</f>
        <v>8078565</v>
      </c>
      <c r="E4" s="37">
        <f>+'TablasInformes (1)'!E120</f>
        <v>8686200</v>
      </c>
      <c r="F4" s="37">
        <f>+'TablasInformes (1)'!F120</f>
        <v>10146898</v>
      </c>
      <c r="G4" s="37">
        <f>+'TablasInformes (1)'!G120</f>
        <v>10555331</v>
      </c>
      <c r="J4" t="s">
        <v>379</v>
      </c>
    </row>
    <row r="5" spans="1:11" x14ac:dyDescent="0.35">
      <c r="A5" s="38" t="s">
        <v>79</v>
      </c>
      <c r="B5" s="39">
        <f>+'TablasInformes (1)'!B121</f>
        <v>0.2</v>
      </c>
      <c r="C5" s="39">
        <f>+'TablasInformes (1)'!C121</f>
        <v>0.187</v>
      </c>
      <c r="D5" s="39">
        <f>+'TablasInformes (1)'!D121</f>
        <v>0.17</v>
      </c>
      <c r="E5" s="39">
        <f>+'TablasInformes (1)'!E121</f>
        <v>0.155</v>
      </c>
      <c r="F5" s="39">
        <f>+'TablasInformes (1)'!F121</f>
        <v>0.16500000000000001</v>
      </c>
      <c r="G5" s="39">
        <f>+'TablasInformes (1)'!G121</f>
        <v>0.16800000000000001</v>
      </c>
    </row>
    <row r="6" spans="1:11" x14ac:dyDescent="0.35">
      <c r="A6" s="36" t="s">
        <v>80</v>
      </c>
      <c r="B6" s="37">
        <f>+'TablasInformes (1)'!B122</f>
        <v>7976033</v>
      </c>
      <c r="C6" s="37">
        <f>+'TablasInformes (1)'!C122</f>
        <v>10787901</v>
      </c>
      <c r="D6" s="37">
        <f>+'TablasInformes (1)'!D122</f>
        <v>16607629</v>
      </c>
      <c r="E6" s="37">
        <f>+'TablasInformes (1)'!E122</f>
        <v>19958018</v>
      </c>
      <c r="F6" s="37">
        <f>+'TablasInformes (1)'!F122</f>
        <v>19829118</v>
      </c>
      <c r="G6" s="37">
        <f>+'TablasInformes (1)'!G122</f>
        <v>21517990</v>
      </c>
    </row>
    <row r="7" spans="1:11" x14ac:dyDescent="0.35">
      <c r="A7" s="36" t="s">
        <v>81</v>
      </c>
      <c r="B7" s="37">
        <f>+'TablasInformes (1)'!B123</f>
        <v>847700</v>
      </c>
      <c r="C7" s="37">
        <f>+'TablasInformes (1)'!C123</f>
        <v>3100303</v>
      </c>
      <c r="D7" s="37">
        <f>+'TablasInformes (1)'!D123</f>
        <v>3422755</v>
      </c>
      <c r="E7" s="37">
        <f>+'TablasInformes (1)'!E123</f>
        <v>4903309</v>
      </c>
      <c r="F7" s="37">
        <f>+'TablasInformes (1)'!F123</f>
        <v>2403283</v>
      </c>
      <c r="G7" s="37">
        <f>+'TablasInformes (1)'!G123</f>
        <v>-188802</v>
      </c>
    </row>
    <row r="8" spans="1:11" x14ac:dyDescent="0.35">
      <c r="A8" s="36" t="s">
        <v>76</v>
      </c>
      <c r="B8" s="40">
        <f>+'TablasInformes (1)'!B124</f>
        <v>1.06</v>
      </c>
      <c r="C8" s="40">
        <f>+'TablasInformes (1)'!C124</f>
        <v>2.87</v>
      </c>
      <c r="D8" s="40">
        <f>+'TablasInformes (1)'!D124</f>
        <v>2.06</v>
      </c>
      <c r="E8" s="40">
        <f>+'TablasInformes (1)'!E124</f>
        <v>2.46</v>
      </c>
      <c r="F8" s="40">
        <f>+'TablasInformes (1)'!F124</f>
        <v>1.21</v>
      </c>
      <c r="G8" s="40">
        <f>+'TablasInformes (1)'!G124</f>
        <v>-0.09</v>
      </c>
      <c r="J8" t="s">
        <v>371</v>
      </c>
      <c r="K8" t="s">
        <v>372</v>
      </c>
    </row>
    <row r="9" spans="1:11" x14ac:dyDescent="0.35">
      <c r="A9" s="36" t="s">
        <v>82</v>
      </c>
      <c r="B9" s="37">
        <f>+'TablasInformes (1)'!B125</f>
        <v>184751</v>
      </c>
      <c r="C9" s="37">
        <f>+'TablasInformes (1)'!C125</f>
        <v>2217466</v>
      </c>
      <c r="D9" s="37">
        <f>+'TablasInformes (1)'!D125</f>
        <v>2182566</v>
      </c>
      <c r="E9" s="37">
        <f>+'TablasInformes (1)'!E125</f>
        <v>3699908</v>
      </c>
      <c r="F9" s="37">
        <f>+'TablasInformes (1)'!F125</f>
        <v>1244268</v>
      </c>
      <c r="G9" s="37">
        <f>+'TablasInformes (1)'!G125</f>
        <v>-1479023</v>
      </c>
      <c r="J9" t="s">
        <v>374</v>
      </c>
      <c r="K9" t="s">
        <v>375</v>
      </c>
    </row>
    <row r="10" spans="1:11" x14ac:dyDescent="0.35">
      <c r="A10" s="36" t="s">
        <v>64</v>
      </c>
      <c r="B10" s="40">
        <f>+'TablasInformes (1)'!B126</f>
        <v>0.01</v>
      </c>
      <c r="C10" s="40">
        <f>+'TablasInformes (1)'!C126</f>
        <v>0.1</v>
      </c>
      <c r="D10" s="40">
        <f>+'TablasInformes (1)'!D126</f>
        <v>9.5000000000000001E-2</v>
      </c>
      <c r="E10" s="40">
        <f>+'TablasInformes (1)'!E126</f>
        <v>0.13600000000000001</v>
      </c>
      <c r="F10" s="40">
        <f>+'TablasInformes (1)'!F126</f>
        <v>4.4999999999999998E-2</v>
      </c>
      <c r="G10" s="40">
        <f>+'TablasInformes (1)'!G126</f>
        <v>-7.8E-2</v>
      </c>
      <c r="J10" t="s">
        <v>376</v>
      </c>
      <c r="K10" t="s">
        <v>377</v>
      </c>
    </row>
    <row r="11" spans="1:11" x14ac:dyDescent="0.35">
      <c r="A11" s="36" t="s">
        <v>83</v>
      </c>
      <c r="B11" s="40">
        <f>+'TablasInformes (1)'!B127</f>
        <v>4.4999999999999998E-2</v>
      </c>
      <c r="C11" s="40">
        <f>+'TablasInformes (1)'!C127</f>
        <v>0.126</v>
      </c>
      <c r="D11" s="40">
        <f>+'TablasInformes (1)'!D127</f>
        <v>0.11899999999999999</v>
      </c>
      <c r="E11" s="40">
        <f>+'TablasInformes (1)'!E127</f>
        <v>0.16200000000000001</v>
      </c>
      <c r="F11" s="40">
        <f>+'TablasInformes (1)'!F127</f>
        <v>8.3000000000000004E-2</v>
      </c>
      <c r="G11" s="40">
        <f>+'TablasInformes (1)'!G127</f>
        <v>-7.0000000000000001E-3</v>
      </c>
    </row>
    <row r="12" spans="1:11" x14ac:dyDescent="0.35">
      <c r="A12" s="36" t="s">
        <v>84</v>
      </c>
      <c r="B12" s="37">
        <f>+'TablasInformes (1)'!B128</f>
        <v>3</v>
      </c>
      <c r="C12" s="37">
        <f>+'TablasInformes (1)'!C128</f>
        <v>5</v>
      </c>
      <c r="D12" s="37">
        <f>+'TablasInformes (1)'!D128</f>
        <v>7</v>
      </c>
      <c r="E12" s="37">
        <f>+'TablasInformes (1)'!E128</f>
        <v>5</v>
      </c>
      <c r="F12" s="37">
        <f>+'TablasInformes (1)'!F128</f>
        <v>4</v>
      </c>
      <c r="G12" s="37">
        <f>+'TablasInformes (1)'!G128</f>
        <v>5</v>
      </c>
    </row>
    <row r="13" spans="1:11" x14ac:dyDescent="0.35">
      <c r="A13" s="41" t="s">
        <v>85</v>
      </c>
      <c r="B13" s="42">
        <f>+'TablasInformes (1)'!B129</f>
        <v>7334850</v>
      </c>
      <c r="C13" s="42">
        <f>+'TablasInformes (1)'!C129</f>
        <v>7471950</v>
      </c>
      <c r="D13" s="42">
        <f>+'TablasInformes (1)'!D129</f>
        <v>10145400</v>
      </c>
      <c r="E13" s="42">
        <f>+'TablasInformes (1)'!E129</f>
        <v>10328200</v>
      </c>
      <c r="F13" s="42">
        <f>+'TablasInformes (1)'!F129</f>
        <v>10511000</v>
      </c>
      <c r="G13" s="42">
        <f>+'TablasInformes (1)'!G129</f>
        <v>10785200</v>
      </c>
      <c r="I13">
        <f>(G13-B13)/B13</f>
        <v>0.47040498442367601</v>
      </c>
    </row>
    <row r="14" spans="1:11" x14ac:dyDescent="0.35">
      <c r="A14" s="41" t="s">
        <v>86</v>
      </c>
      <c r="B14" s="99">
        <f>+'TablasInformes (1)'!B130</f>
        <v>0.88700000000000001</v>
      </c>
      <c r="C14" s="99">
        <f>+'TablasInformes (1)'!C130</f>
        <v>0.96299999999999997</v>
      </c>
      <c r="D14" s="99">
        <f>+'TablasInformes (1)'!D130</f>
        <v>0.82099999999999995</v>
      </c>
      <c r="E14" s="99">
        <f>+'TablasInformes (1)'!E130</f>
        <v>0.86599999999999999</v>
      </c>
      <c r="F14" s="99">
        <f>+'TablasInformes (1)'!F130</f>
        <v>0.97699999999999998</v>
      </c>
      <c r="G14" s="99">
        <f>+'TablasInformes (1)'!G130</f>
        <v>0.99</v>
      </c>
    </row>
    <row r="15" spans="1:11" x14ac:dyDescent="0.35">
      <c r="A15" s="41" t="s">
        <v>69</v>
      </c>
      <c r="B15" s="99">
        <f>+'TablasInformes (1)'!B131</f>
        <v>2.1999999999999999E-2</v>
      </c>
      <c r="C15" s="99">
        <f>+'TablasInformes (1)'!C131</f>
        <v>7.2999999999999995E-2</v>
      </c>
      <c r="D15" s="99">
        <f>+'TablasInformes (1)'!D131</f>
        <v>9.2999999999999999E-2</v>
      </c>
      <c r="E15" s="99">
        <f>+'TablasInformes (1)'!E131</f>
        <v>0.11599999999999999</v>
      </c>
      <c r="F15" s="99">
        <f>+'TablasInformes (1)'!F131</f>
        <v>0.11100000000000002</v>
      </c>
      <c r="G15" s="99">
        <f>+'TablasInformes (1)'!G131</f>
        <v>0.12</v>
      </c>
    </row>
    <row r="16" spans="1:11" x14ac:dyDescent="0.35">
      <c r="A16" s="38" t="s">
        <v>70</v>
      </c>
      <c r="B16" s="43">
        <f>+'TablasInformes (1)'!B132</f>
        <v>35</v>
      </c>
      <c r="C16" s="43">
        <f>+'TablasInformes (1)'!C132</f>
        <v>28</v>
      </c>
      <c r="D16" s="43">
        <f>+'TablasInformes (1)'!D132</f>
        <v>49</v>
      </c>
      <c r="E16" s="43">
        <f>+'TablasInformes (1)'!E132</f>
        <v>36</v>
      </c>
      <c r="F16" s="43">
        <f>+'TablasInformes (1)'!F132</f>
        <v>30</v>
      </c>
      <c r="G16" s="43">
        <f>+'TablasInformes (1)'!G132</f>
        <v>49</v>
      </c>
    </row>
    <row r="17" spans="1:7" x14ac:dyDescent="0.35">
      <c r="A17" s="38" t="s">
        <v>71</v>
      </c>
      <c r="B17" s="43">
        <f>+'TablasInformes (1)'!B133</f>
        <v>7.4</v>
      </c>
      <c r="C17" s="43">
        <f>+'TablasInformes (1)'!C133</f>
        <v>7.4</v>
      </c>
      <c r="D17" s="43">
        <f>+'TablasInformes (1)'!D133</f>
        <v>7.6</v>
      </c>
      <c r="E17" s="43">
        <f>+'TablasInformes (1)'!E133</f>
        <v>7.8</v>
      </c>
      <c r="F17" s="43">
        <f>+'TablasInformes (1)'!F133</f>
        <v>7.9</v>
      </c>
      <c r="G17" s="43">
        <f>+'TablasInformes (1)'!G133</f>
        <v>7.9</v>
      </c>
    </row>
    <row r="18" spans="1:7" x14ac:dyDescent="0.35">
      <c r="A18" s="41" t="s">
        <v>72</v>
      </c>
      <c r="B18" s="42">
        <f>+'TablasInformes (1)'!B134</f>
        <v>4</v>
      </c>
      <c r="C18" s="42">
        <f>+'TablasInformes (1)'!C134</f>
        <v>5</v>
      </c>
      <c r="D18" s="42">
        <f>+'TablasInformes (1)'!D134</f>
        <v>6</v>
      </c>
      <c r="E18" s="42">
        <f>+'TablasInformes (1)'!E134</f>
        <v>7</v>
      </c>
      <c r="F18" s="42">
        <f>+'TablasInformes (1)'!F134</f>
        <v>8</v>
      </c>
      <c r="G18" s="42">
        <f>+'TablasInformes (1)'!G134</f>
        <v>9</v>
      </c>
    </row>
    <row r="19" spans="1:7" x14ac:dyDescent="0.35">
      <c r="A19" s="38" t="s">
        <v>373</v>
      </c>
      <c r="B19" s="39">
        <f>+'TablasInformes (1)'!B135</f>
        <v>0.439</v>
      </c>
      <c r="C19" s="39">
        <f>+'TablasInformes (1)'!C135</f>
        <v>0.40799999999999997</v>
      </c>
      <c r="D19" s="39">
        <f>+'TablasInformes (1)'!D135</f>
        <v>0.39700000000000002</v>
      </c>
      <c r="E19" s="39">
        <f>+'TablasInformes (1)'!E135</f>
        <v>0.40899999999999997</v>
      </c>
      <c r="F19" s="39">
        <f>+'TablasInformes (1)'!F135</f>
        <v>0.41199999999999998</v>
      </c>
      <c r="G19" s="39">
        <f>+'TablasInformes (1)'!G135</f>
        <v>0.41099999999999998</v>
      </c>
    </row>
    <row r="21" spans="1:7" x14ac:dyDescent="0.35">
      <c r="B21" s="51">
        <f>B15/10</f>
        <v>2.1999999999999997E-3</v>
      </c>
      <c r="C21" s="51">
        <f t="shared" ref="C21:G21" si="0">C15/10</f>
        <v>7.2999999999999992E-3</v>
      </c>
      <c r="D21" s="51">
        <f t="shared" si="0"/>
        <v>9.2999999999999992E-3</v>
      </c>
      <c r="E21" s="51">
        <f t="shared" si="0"/>
        <v>1.1599999999999999E-2</v>
      </c>
      <c r="F21" s="51">
        <f t="shared" si="0"/>
        <v>1.1100000000000002E-2</v>
      </c>
      <c r="G21" s="51">
        <f t="shared" si="0"/>
        <v>1.2E-2</v>
      </c>
    </row>
    <row r="70" spans="1:7" x14ac:dyDescent="0.35">
      <c r="B70">
        <v>2023</v>
      </c>
      <c r="C70">
        <v>2024</v>
      </c>
      <c r="D70">
        <v>2025</v>
      </c>
      <c r="E70">
        <v>2026</v>
      </c>
      <c r="F70">
        <v>2027</v>
      </c>
      <c r="G70">
        <v>2028</v>
      </c>
    </row>
    <row r="71" spans="1:7" x14ac:dyDescent="0.35">
      <c r="A71" t="s">
        <v>78</v>
      </c>
      <c r="B71" s="97">
        <v>6641121</v>
      </c>
      <c r="C71" s="97">
        <v>6841045</v>
      </c>
      <c r="D71" s="97">
        <v>8078565</v>
      </c>
      <c r="E71" s="97">
        <v>8686200</v>
      </c>
      <c r="F71" s="97">
        <v>10146898</v>
      </c>
      <c r="G71" s="97">
        <v>10555331</v>
      </c>
    </row>
    <row r="72" spans="1:7" x14ac:dyDescent="0.35">
      <c r="A72" t="s">
        <v>398</v>
      </c>
      <c r="C72" s="94">
        <f>(C71-B71)/C71</f>
        <v>2.9224190163929634E-2</v>
      </c>
      <c r="D72" s="94">
        <f t="shared" ref="D72:G72" si="1">(D71-C71)/D71</f>
        <v>0.15318562145628586</v>
      </c>
      <c r="E72" s="94">
        <f t="shared" si="1"/>
        <v>6.9954065068729712E-2</v>
      </c>
      <c r="F72" s="94">
        <f t="shared" si="1"/>
        <v>0.14395512796127446</v>
      </c>
      <c r="G72" s="94">
        <f t="shared" si="1"/>
        <v>3.869447580563793E-2</v>
      </c>
    </row>
    <row r="73" spans="1:7" x14ac:dyDescent="0.35">
      <c r="E73" s="95"/>
    </row>
    <row r="75" spans="1:7" x14ac:dyDescent="0.35">
      <c r="A75" s="38" t="s">
        <v>70</v>
      </c>
      <c r="B75" s="43">
        <v>35</v>
      </c>
      <c r="C75" s="43">
        <v>28</v>
      </c>
      <c r="D75" s="43">
        <v>49</v>
      </c>
      <c r="E75" s="43">
        <v>36</v>
      </c>
      <c r="F75" s="43">
        <v>30</v>
      </c>
      <c r="G75" s="43">
        <v>49</v>
      </c>
    </row>
    <row r="76" spans="1:7" x14ac:dyDescent="0.35">
      <c r="C76" s="94">
        <f>(C75-B75)/C75</f>
        <v>-0.25</v>
      </c>
      <c r="D76" s="94">
        <f t="shared" ref="D76:F76" si="2">(D75-C75)/D75</f>
        <v>0.42857142857142855</v>
      </c>
      <c r="E76" s="94">
        <f t="shared" si="2"/>
        <v>-0.3611111111111111</v>
      </c>
      <c r="F76" s="94">
        <f t="shared" si="2"/>
        <v>-0.2</v>
      </c>
      <c r="G76" s="94">
        <f>(G75-B75)/G75</f>
        <v>0.2857142857142857</v>
      </c>
    </row>
  </sheetData>
  <mergeCells count="1">
    <mergeCell ref="A2:G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topLeftCell="A27" workbookViewId="0">
      <selection activeCell="E30" sqref="E30"/>
    </sheetView>
  </sheetViews>
  <sheetFormatPr baseColWidth="10" defaultRowHeight="14.5" x14ac:dyDescent="0.35"/>
  <cols>
    <col min="1" max="1" width="13.54296875" bestFit="1" customWidth="1"/>
    <col min="2" max="2" width="10.81640625" bestFit="1" customWidth="1"/>
  </cols>
  <sheetData>
    <row r="1" spans="1:8" ht="26" x14ac:dyDescent="0.6">
      <c r="A1" s="85">
        <v>8</v>
      </c>
    </row>
    <row r="2" spans="1:8" x14ac:dyDescent="0.35">
      <c r="A2" s="115" t="s">
        <v>394</v>
      </c>
      <c r="B2" s="115"/>
      <c r="C2" s="115"/>
      <c r="D2" s="115"/>
      <c r="E2" s="115"/>
      <c r="F2" s="115"/>
      <c r="G2" s="115"/>
      <c r="H2" s="115"/>
    </row>
    <row r="3" spans="1:8" x14ac:dyDescent="0.35">
      <c r="A3" s="35"/>
      <c r="B3" s="35"/>
      <c r="C3" s="27">
        <f>+'TablasInformes (1)'!C139</f>
        <v>2023</v>
      </c>
      <c r="D3" s="27">
        <f>+'TablasInformes (1)'!D139</f>
        <v>2024</v>
      </c>
      <c r="E3" s="27">
        <f>+'TablasInformes (1)'!E139</f>
        <v>2025</v>
      </c>
      <c r="F3" s="27">
        <f>+'TablasInformes (1)'!F139</f>
        <v>2026</v>
      </c>
      <c r="G3" s="27">
        <f>+'TablasInformes (1)'!G139</f>
        <v>2027</v>
      </c>
      <c r="H3" s="27">
        <f>+'TablasInformes (1)'!H139</f>
        <v>2028</v>
      </c>
    </row>
    <row r="4" spans="1:8" x14ac:dyDescent="0.35">
      <c r="A4" s="123" t="s">
        <v>88</v>
      </c>
      <c r="B4" s="28" t="s">
        <v>89</v>
      </c>
      <c r="C4" s="30">
        <f>+'TablasInformes (1)'!C141</f>
        <v>12</v>
      </c>
      <c r="D4" s="30">
        <f>+'TablasInformes (1)'!D141</f>
        <v>16</v>
      </c>
      <c r="E4" s="30">
        <f>+'TablasInformes (1)'!E141</f>
        <v>20</v>
      </c>
      <c r="F4" s="30">
        <f>+'TablasInformes (1)'!F141</f>
        <v>20</v>
      </c>
      <c r="G4" s="30">
        <f>+'TablasInformes (1)'!G141</f>
        <v>20</v>
      </c>
      <c r="H4" s="30">
        <f>+'TablasInformes (1)'!H141</f>
        <v>25</v>
      </c>
    </row>
    <row r="5" spans="1:8" x14ac:dyDescent="0.35">
      <c r="A5" s="123"/>
      <c r="B5" s="28" t="s">
        <v>90</v>
      </c>
      <c r="C5" s="30">
        <f>+'TablasInformes (1)'!C142</f>
        <v>18</v>
      </c>
      <c r="D5" s="30">
        <f>+'TablasInformes (1)'!D142</f>
        <v>24</v>
      </c>
      <c r="E5" s="30">
        <f>+'TablasInformes (1)'!E142</f>
        <v>28</v>
      </c>
      <c r="F5" s="30">
        <f>+'TablasInformes (1)'!F142</f>
        <v>28</v>
      </c>
      <c r="G5" s="30">
        <f>+'TablasInformes (1)'!G142</f>
        <v>28</v>
      </c>
      <c r="H5" s="30">
        <f>+'TablasInformes (1)'!H142</f>
        <v>28</v>
      </c>
    </row>
    <row r="6" spans="1:8" x14ac:dyDescent="0.35">
      <c r="A6" s="123"/>
      <c r="B6" s="28" t="s">
        <v>91</v>
      </c>
      <c r="C6" s="30">
        <f>+'TablasInformes (1)'!C143</f>
        <v>22</v>
      </c>
      <c r="D6" s="30">
        <f>+'TablasInformes (1)'!D143</f>
        <v>30</v>
      </c>
      <c r="E6" s="30">
        <f>+'TablasInformes (1)'!E143</f>
        <v>35</v>
      </c>
      <c r="F6" s="30">
        <f>+'TablasInformes (1)'!F143</f>
        <v>35</v>
      </c>
      <c r="G6" s="30">
        <f>+'TablasInformes (1)'!G143</f>
        <v>30</v>
      </c>
      <c r="H6" s="30">
        <f>+'TablasInformes (1)'!H143</f>
        <v>29</v>
      </c>
    </row>
    <row r="7" spans="1:8" x14ac:dyDescent="0.35">
      <c r="A7" s="123" t="s">
        <v>92</v>
      </c>
      <c r="B7" s="28" t="s">
        <v>89</v>
      </c>
      <c r="C7" s="30">
        <f>+'TablasInformes (1)'!C144</f>
        <v>11</v>
      </c>
      <c r="D7" s="30">
        <f>+'TablasInformes (1)'!D144</f>
        <v>16</v>
      </c>
      <c r="E7" s="30">
        <f>+'TablasInformes (1)'!E144</f>
        <v>20</v>
      </c>
      <c r="F7" s="30">
        <f>+'TablasInformes (1)'!F144</f>
        <v>20</v>
      </c>
      <c r="G7" s="30">
        <f>+'TablasInformes (1)'!G144</f>
        <v>20</v>
      </c>
      <c r="H7" s="30">
        <f>+'TablasInformes (1)'!H144</f>
        <v>24</v>
      </c>
    </row>
    <row r="8" spans="1:8" x14ac:dyDescent="0.35">
      <c r="A8" s="123"/>
      <c r="B8" s="28" t="s">
        <v>90</v>
      </c>
      <c r="C8" s="30">
        <f>+'TablasInformes (1)'!C145</f>
        <v>17</v>
      </c>
      <c r="D8" s="30">
        <f>+'TablasInformes (1)'!D145</f>
        <v>23</v>
      </c>
      <c r="E8" s="30">
        <f>+'TablasInformes (1)'!E145</f>
        <v>28</v>
      </c>
      <c r="F8" s="30">
        <f>+'TablasInformes (1)'!F145</f>
        <v>28</v>
      </c>
      <c r="G8" s="30">
        <f>+'TablasInformes (1)'!G145</f>
        <v>28</v>
      </c>
      <c r="H8" s="30">
        <f>+'TablasInformes (1)'!H145</f>
        <v>28</v>
      </c>
    </row>
    <row r="9" spans="1:8" x14ac:dyDescent="0.35">
      <c r="A9" s="123"/>
      <c r="B9" s="28" t="s">
        <v>91</v>
      </c>
      <c r="C9" s="30">
        <f>+'TablasInformes (1)'!C146</f>
        <v>23</v>
      </c>
      <c r="D9" s="30">
        <f>+'TablasInformes (1)'!D146</f>
        <v>31</v>
      </c>
      <c r="E9" s="30">
        <f>+'TablasInformes (1)'!E146</f>
        <v>36</v>
      </c>
      <c r="F9" s="30">
        <f>+'TablasInformes (1)'!F146</f>
        <v>36</v>
      </c>
      <c r="G9" s="30">
        <f>+'TablasInformes (1)'!G146</f>
        <v>3</v>
      </c>
      <c r="H9" s="30">
        <f>+'TablasInformes (1)'!H146</f>
        <v>29</v>
      </c>
    </row>
    <row r="10" spans="1:8" x14ac:dyDescent="0.35">
      <c r="A10" s="120" t="s">
        <v>93</v>
      </c>
      <c r="B10" s="28" t="s">
        <v>89</v>
      </c>
      <c r="C10" s="30">
        <f>+'TablasInformes (1)'!C147</f>
        <v>13</v>
      </c>
      <c r="D10" s="30">
        <f>+'TablasInformes (1)'!D147</f>
        <v>18</v>
      </c>
      <c r="E10" s="30">
        <f>+'TablasInformes (1)'!E147</f>
        <v>25</v>
      </c>
      <c r="F10" s="30">
        <f>+'TablasInformes (1)'!F147</f>
        <v>25</v>
      </c>
      <c r="G10" s="30">
        <f>+'TablasInformes (1)'!G147</f>
        <v>23</v>
      </c>
      <c r="H10" s="30">
        <f>+'TablasInformes (1)'!H147</f>
        <v>27</v>
      </c>
    </row>
    <row r="11" spans="1:8" x14ac:dyDescent="0.35">
      <c r="A11" s="121"/>
      <c r="B11" s="28" t="s">
        <v>90</v>
      </c>
      <c r="C11" s="30">
        <f>+'TablasInformes (1)'!C148</f>
        <v>19</v>
      </c>
      <c r="D11" s="30">
        <f>+'TablasInformes (1)'!D148</f>
        <v>26</v>
      </c>
      <c r="E11" s="30">
        <f>+'TablasInformes (1)'!E148</f>
        <v>30</v>
      </c>
      <c r="F11" s="30">
        <f>+'TablasInformes (1)'!F148</f>
        <v>30</v>
      </c>
      <c r="G11" s="30">
        <f>+'TablasInformes (1)'!G148</f>
        <v>28</v>
      </c>
      <c r="H11" s="30">
        <f>+'TablasInformes (1)'!H148</f>
        <v>28</v>
      </c>
    </row>
    <row r="12" spans="1:8" x14ac:dyDescent="0.35">
      <c r="A12" s="122"/>
      <c r="B12" s="28" t="s">
        <v>91</v>
      </c>
      <c r="C12" s="30">
        <f>+'TablasInformes (1)'!C149</f>
        <v>25</v>
      </c>
      <c r="D12" s="30">
        <f>+'TablasInformes (1)'!D149</f>
        <v>34</v>
      </c>
      <c r="E12" s="30">
        <f>+'TablasInformes (1)'!E149</f>
        <v>38</v>
      </c>
      <c r="F12" s="30">
        <f>+'TablasInformes (1)'!F149</f>
        <v>38</v>
      </c>
      <c r="G12" s="30">
        <f>+'TablasInformes (1)'!G149</f>
        <v>32</v>
      </c>
      <c r="H12" s="30">
        <f>+'TablasInformes (1)'!H149</f>
        <v>3</v>
      </c>
    </row>
    <row r="13" spans="1:8" x14ac:dyDescent="0.35">
      <c r="A13" s="120" t="s">
        <v>94</v>
      </c>
      <c r="B13" s="28" t="s">
        <v>89</v>
      </c>
      <c r="C13" s="30">
        <f>+'TablasInformes (1)'!C150</f>
        <v>0</v>
      </c>
      <c r="D13" s="30">
        <f>+'TablasInformes (1)'!D150</f>
        <v>16</v>
      </c>
      <c r="E13" s="30">
        <f>+'TablasInformes (1)'!E150</f>
        <v>24</v>
      </c>
      <c r="F13" s="30">
        <f>+'TablasInformes (1)'!F150</f>
        <v>3</v>
      </c>
      <c r="G13" s="30">
        <f>+'TablasInformes (1)'!G150</f>
        <v>24</v>
      </c>
      <c r="H13" s="30">
        <f>+'TablasInformes (1)'!H150</f>
        <v>28</v>
      </c>
    </row>
    <row r="14" spans="1:8" x14ac:dyDescent="0.35">
      <c r="A14" s="121"/>
      <c r="B14" s="28" t="s">
        <v>90</v>
      </c>
      <c r="C14" s="30">
        <f>+'TablasInformes (1)'!C151</f>
        <v>0</v>
      </c>
      <c r="D14" s="30">
        <f>+'TablasInformes (1)'!D151</f>
        <v>24</v>
      </c>
      <c r="E14" s="30">
        <f>+'TablasInformes (1)'!E151</f>
        <v>36</v>
      </c>
      <c r="F14" s="30">
        <f>+'TablasInformes (1)'!F151</f>
        <v>40</v>
      </c>
      <c r="G14" s="30">
        <f>+'TablasInformes (1)'!G151</f>
        <v>30</v>
      </c>
      <c r="H14" s="30">
        <f>+'TablasInformes (1)'!H151</f>
        <v>31</v>
      </c>
    </row>
    <row r="15" spans="1:8" x14ac:dyDescent="0.35">
      <c r="A15" s="122"/>
      <c r="B15" s="28" t="s">
        <v>91</v>
      </c>
      <c r="C15" s="30">
        <f>+'TablasInformes (1)'!C152</f>
        <v>0</v>
      </c>
      <c r="D15" s="30">
        <f>+'TablasInformes (1)'!D152</f>
        <v>30</v>
      </c>
      <c r="E15" s="30">
        <f>+'TablasInformes (1)'!E152</f>
        <v>45</v>
      </c>
      <c r="F15" s="30">
        <f>+'TablasInformes (1)'!F152</f>
        <v>56</v>
      </c>
      <c r="G15" s="30">
        <f>+'TablasInformes (1)'!G152</f>
        <v>34</v>
      </c>
      <c r="H15" s="30">
        <f>+'TablasInformes (1)'!H152</f>
        <v>34</v>
      </c>
    </row>
    <row r="16" spans="1:8" x14ac:dyDescent="0.35">
      <c r="A16" s="120" t="s">
        <v>95</v>
      </c>
      <c r="B16" s="28" t="s">
        <v>89</v>
      </c>
      <c r="C16" s="30">
        <f>+'TablasInformes (1)'!C153</f>
        <v>0</v>
      </c>
      <c r="D16" s="30">
        <f>+'TablasInformes (1)'!D153</f>
        <v>0</v>
      </c>
      <c r="E16" s="30">
        <f>+'TablasInformes (1)'!E153</f>
        <v>0</v>
      </c>
      <c r="F16" s="30">
        <f>+'TablasInformes (1)'!F153</f>
        <v>0</v>
      </c>
      <c r="G16" s="30">
        <f>+'TablasInformes (1)'!G153</f>
        <v>28</v>
      </c>
      <c r="H16" s="30">
        <f>+'TablasInformes (1)'!H153</f>
        <v>28</v>
      </c>
    </row>
    <row r="17" spans="1:8" x14ac:dyDescent="0.35">
      <c r="A17" s="121"/>
      <c r="B17" s="28" t="s">
        <v>90</v>
      </c>
      <c r="C17" s="30">
        <f>+'TablasInformes (1)'!C154</f>
        <v>0</v>
      </c>
      <c r="D17" s="30">
        <f>+'TablasInformes (1)'!D154</f>
        <v>0</v>
      </c>
      <c r="E17" s="30">
        <f>+'TablasInformes (1)'!E154</f>
        <v>0</v>
      </c>
      <c r="F17" s="30">
        <f>+'TablasInformes (1)'!F154</f>
        <v>0</v>
      </c>
      <c r="G17" s="30">
        <f>+'TablasInformes (1)'!G154</f>
        <v>34</v>
      </c>
      <c r="H17" s="30">
        <f>+'TablasInformes (1)'!H154</f>
        <v>32</v>
      </c>
    </row>
    <row r="18" spans="1:8" x14ac:dyDescent="0.35">
      <c r="A18" s="122"/>
      <c r="B18" s="28" t="s">
        <v>91</v>
      </c>
      <c r="C18" s="30">
        <f>+'TablasInformes (1)'!C155</f>
        <v>0</v>
      </c>
      <c r="D18" s="30">
        <f>+'TablasInformes (1)'!D155</f>
        <v>0</v>
      </c>
      <c r="E18" s="30">
        <f>+'TablasInformes (1)'!E155</f>
        <v>0</v>
      </c>
      <c r="F18" s="30">
        <f>+'TablasInformes (1)'!F155</f>
        <v>0</v>
      </c>
      <c r="G18" s="30">
        <f>+'TablasInformes (1)'!G155</f>
        <v>35</v>
      </c>
      <c r="H18" s="30">
        <f>+'TablasInformes (1)'!H155</f>
        <v>32</v>
      </c>
    </row>
    <row r="19" spans="1:8" x14ac:dyDescent="0.35">
      <c r="A19" s="120" t="s">
        <v>96</v>
      </c>
      <c r="B19" s="28" t="s">
        <v>89</v>
      </c>
      <c r="C19" s="30">
        <f>+'TablasInformes (1)'!C156</f>
        <v>0</v>
      </c>
      <c r="D19" s="30">
        <f>+'TablasInformes (1)'!D156</f>
        <v>0</v>
      </c>
      <c r="E19" s="30">
        <f>+'TablasInformes (1)'!E156</f>
        <v>0</v>
      </c>
      <c r="F19" s="30">
        <f>+'TablasInformes (1)'!F156</f>
        <v>24</v>
      </c>
      <c r="G19" s="30">
        <f>+'TablasInformes (1)'!G156</f>
        <v>26</v>
      </c>
      <c r="H19" s="30">
        <f>+'TablasInformes (1)'!H156</f>
        <v>27</v>
      </c>
    </row>
    <row r="20" spans="1:8" x14ac:dyDescent="0.35">
      <c r="A20" s="121"/>
      <c r="B20" s="28" t="s">
        <v>90</v>
      </c>
      <c r="C20" s="30">
        <f>+'TablasInformes (1)'!C157</f>
        <v>0</v>
      </c>
      <c r="D20" s="30">
        <f>+'TablasInformes (1)'!D157</f>
        <v>0</v>
      </c>
      <c r="E20" s="30">
        <f>+'TablasInformes (1)'!E157</f>
        <v>0</v>
      </c>
      <c r="F20" s="30">
        <f>+'TablasInformes (1)'!F157</f>
        <v>28</v>
      </c>
      <c r="G20" s="30">
        <f>+'TablasInformes (1)'!G157</f>
        <v>32</v>
      </c>
      <c r="H20" s="30">
        <f>+'TablasInformes (1)'!H157</f>
        <v>32</v>
      </c>
    </row>
    <row r="21" spans="1:8" x14ac:dyDescent="0.35">
      <c r="A21" s="122"/>
      <c r="B21" s="28" t="s">
        <v>91</v>
      </c>
      <c r="C21" s="30">
        <f>+'TablasInformes (1)'!C158</f>
        <v>0</v>
      </c>
      <c r="D21" s="30">
        <f>+'TablasInformes (1)'!D158</f>
        <v>0</v>
      </c>
      <c r="E21" s="30">
        <f>+'TablasInformes (1)'!E158</f>
        <v>0</v>
      </c>
      <c r="F21" s="30">
        <f>+'TablasInformes (1)'!F158</f>
        <v>35</v>
      </c>
      <c r="G21" s="30">
        <f>+'TablasInformes (1)'!G158</f>
        <v>38</v>
      </c>
      <c r="H21" s="30">
        <f>+'TablasInformes (1)'!H158</f>
        <v>35</v>
      </c>
    </row>
    <row r="22" spans="1:8" x14ac:dyDescent="0.35">
      <c r="A22" s="120" t="s">
        <v>97</v>
      </c>
      <c r="B22" s="28" t="s">
        <v>89</v>
      </c>
      <c r="C22" s="30">
        <f>+'TablasInformes (1)'!C159</f>
        <v>0</v>
      </c>
      <c r="D22" s="30">
        <f>+'TablasInformes (1)'!D159</f>
        <v>0</v>
      </c>
      <c r="E22" s="30">
        <f>+'TablasInformes (1)'!E159</f>
        <v>24</v>
      </c>
      <c r="F22" s="30">
        <f>+'TablasInformes (1)'!F159</f>
        <v>3</v>
      </c>
      <c r="G22" s="30">
        <f>+'TablasInformes (1)'!G159</f>
        <v>3</v>
      </c>
      <c r="H22" s="30">
        <f>+'TablasInformes (1)'!H159</f>
        <v>32</v>
      </c>
    </row>
    <row r="23" spans="1:8" x14ac:dyDescent="0.35">
      <c r="A23" s="121"/>
      <c r="B23" s="28" t="s">
        <v>90</v>
      </c>
      <c r="C23" s="30">
        <f>+'TablasInformes (1)'!C160</f>
        <v>0</v>
      </c>
      <c r="D23" s="30">
        <f>+'TablasInformes (1)'!D160</f>
        <v>0</v>
      </c>
      <c r="E23" s="30">
        <f>+'TablasInformes (1)'!E160</f>
        <v>36</v>
      </c>
      <c r="F23" s="30">
        <f>+'TablasInformes (1)'!F160</f>
        <v>4</v>
      </c>
      <c r="G23" s="30">
        <f>+'TablasInformes (1)'!G160</f>
        <v>29</v>
      </c>
      <c r="H23" s="30">
        <f>+'TablasInformes (1)'!H160</f>
        <v>33</v>
      </c>
    </row>
    <row r="24" spans="1:8" x14ac:dyDescent="0.35">
      <c r="A24" s="122"/>
      <c r="B24" s="28" t="s">
        <v>91</v>
      </c>
      <c r="C24" s="30">
        <f>+'TablasInformes (1)'!C161</f>
        <v>0</v>
      </c>
      <c r="D24" s="30">
        <f>+'TablasInformes (1)'!D161</f>
        <v>0</v>
      </c>
      <c r="E24" s="30">
        <f>+'TablasInformes (1)'!E161</f>
        <v>45</v>
      </c>
      <c r="F24" s="30">
        <f>+'TablasInformes (1)'!F161</f>
        <v>5</v>
      </c>
      <c r="G24" s="30">
        <f>+'TablasInformes (1)'!G161</f>
        <v>5</v>
      </c>
      <c r="H24" s="30">
        <f>+'TablasInformes (1)'!H161</f>
        <v>38</v>
      </c>
    </row>
  </sheetData>
  <mergeCells count="8">
    <mergeCell ref="A16:A18"/>
    <mergeCell ref="A19:A21"/>
    <mergeCell ref="A22:A24"/>
    <mergeCell ref="A2:H2"/>
    <mergeCell ref="A4:A6"/>
    <mergeCell ref="A7:A9"/>
    <mergeCell ref="A10:A12"/>
    <mergeCell ref="A13:A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4"/>
  <sheetViews>
    <sheetView workbookViewId="0">
      <selection activeCell="C9" sqref="C9"/>
    </sheetView>
  </sheetViews>
  <sheetFormatPr baseColWidth="10" defaultRowHeight="14.5" x14ac:dyDescent="0.35"/>
  <cols>
    <col min="1" max="1" width="13.54296875" bestFit="1" customWidth="1"/>
    <col min="2" max="2" width="12.1796875" customWidth="1"/>
    <col min="3" max="7" width="14.54296875" customWidth="1"/>
  </cols>
  <sheetData>
    <row r="1" spans="1:7" ht="26" x14ac:dyDescent="0.6">
      <c r="A1" s="85">
        <v>9</v>
      </c>
    </row>
    <row r="2" spans="1:7" x14ac:dyDescent="0.35">
      <c r="A2" s="115" t="s">
        <v>98</v>
      </c>
      <c r="B2" s="115"/>
      <c r="C2" s="115"/>
      <c r="D2" s="115"/>
      <c r="E2" s="115"/>
      <c r="F2" s="115"/>
      <c r="G2" s="115"/>
    </row>
    <row r="3" spans="1:7" x14ac:dyDescent="0.35">
      <c r="A3" s="35"/>
      <c r="B3" s="35"/>
      <c r="C3" s="27" t="s">
        <v>34</v>
      </c>
      <c r="D3" s="27" t="s">
        <v>13</v>
      </c>
      <c r="E3" s="27" t="s">
        <v>14</v>
      </c>
      <c r="F3" s="27" t="s">
        <v>15</v>
      </c>
      <c r="G3" s="27" t="s">
        <v>35</v>
      </c>
    </row>
    <row r="4" spans="1:7" x14ac:dyDescent="0.35">
      <c r="A4" s="124" t="s">
        <v>88</v>
      </c>
      <c r="B4" s="28" t="s">
        <v>89</v>
      </c>
      <c r="C4" s="30">
        <f>+'TablasInformes (1)'!C166</f>
        <v>19</v>
      </c>
      <c r="D4" s="30">
        <f>+'TablasInformes (1)'!D166</f>
        <v>17</v>
      </c>
      <c r="E4" s="30">
        <f>+'TablasInformes (1)'!E166</f>
        <v>17</v>
      </c>
      <c r="F4" s="30">
        <f>+'TablasInformes (1)'!F166</f>
        <v>20</v>
      </c>
      <c r="G4" s="30">
        <f>+'TablasInformes (1)'!G166</f>
        <v>25</v>
      </c>
    </row>
    <row r="5" spans="1:7" x14ac:dyDescent="0.35">
      <c r="A5" s="125"/>
      <c r="B5" s="28" t="s">
        <v>90</v>
      </c>
      <c r="C5" s="30">
        <f>+'TablasInformes (1)'!C167</f>
        <v>28</v>
      </c>
      <c r="D5" s="30">
        <f>+'TablasInformes (1)'!D167</f>
        <v>26</v>
      </c>
      <c r="E5" s="30">
        <f>+'TablasInformes (1)'!E167</f>
        <v>24</v>
      </c>
      <c r="F5" s="30">
        <f>+'TablasInformes (1)'!F167</f>
        <v>27</v>
      </c>
      <c r="G5" s="30">
        <f>+'TablasInformes (1)'!G167</f>
        <v>28</v>
      </c>
    </row>
    <row r="6" spans="1:7" x14ac:dyDescent="0.35">
      <c r="A6" s="126"/>
      <c r="B6" s="28" t="s">
        <v>91</v>
      </c>
      <c r="C6" s="30">
        <f>+'TablasInformes (1)'!C168</f>
        <v>31</v>
      </c>
      <c r="D6" s="30">
        <f>+'TablasInformes (1)'!D168</f>
        <v>3</v>
      </c>
      <c r="E6" s="30">
        <f>+'TablasInformes (1)'!E168</f>
        <v>27</v>
      </c>
      <c r="F6" s="30">
        <f>+'TablasInformes (1)'!F168</f>
        <v>32</v>
      </c>
      <c r="G6" s="30">
        <f>+'TablasInformes (1)'!G168</f>
        <v>29</v>
      </c>
    </row>
    <row r="7" spans="1:7" x14ac:dyDescent="0.35">
      <c r="A7" s="124" t="s">
        <v>92</v>
      </c>
      <c r="B7" s="28" t="s">
        <v>89</v>
      </c>
      <c r="C7" s="30">
        <f>+'TablasInformes (1)'!C169</f>
        <v>19</v>
      </c>
      <c r="D7" s="30">
        <f>+'TablasInformes (1)'!D169</f>
        <v>17</v>
      </c>
      <c r="E7" s="30">
        <f>+'TablasInformes (1)'!E169</f>
        <v>17</v>
      </c>
      <c r="F7" s="30">
        <f>+'TablasInformes (1)'!F169</f>
        <v>19</v>
      </c>
      <c r="G7" s="30">
        <f>+'TablasInformes (1)'!G169</f>
        <v>24</v>
      </c>
    </row>
    <row r="8" spans="1:7" x14ac:dyDescent="0.35">
      <c r="A8" s="125"/>
      <c r="B8" s="28" t="s">
        <v>90</v>
      </c>
      <c r="C8" s="30">
        <f>+'TablasInformes (1)'!C170</f>
        <v>26</v>
      </c>
      <c r="D8" s="30">
        <f>+'TablasInformes (1)'!D170</f>
        <v>25</v>
      </c>
      <c r="E8" s="30">
        <f>+'TablasInformes (1)'!E170</f>
        <v>23</v>
      </c>
      <c r="F8" s="30">
        <f>+'TablasInformes (1)'!F170</f>
        <v>27</v>
      </c>
      <c r="G8" s="30">
        <f>+'TablasInformes (1)'!G170</f>
        <v>28</v>
      </c>
    </row>
    <row r="9" spans="1:7" x14ac:dyDescent="0.35">
      <c r="A9" s="126"/>
      <c r="B9" s="28" t="s">
        <v>91</v>
      </c>
      <c r="C9" s="30">
        <f>+'TablasInformes (1)'!C171</f>
        <v>31</v>
      </c>
      <c r="D9" s="30">
        <f>+'TablasInformes (1)'!D171</f>
        <v>3</v>
      </c>
      <c r="E9" s="30">
        <f>+'TablasInformes (1)'!E171</f>
        <v>27</v>
      </c>
      <c r="F9" s="30">
        <f>+'TablasInformes (1)'!F171</f>
        <v>34</v>
      </c>
      <c r="G9" s="30">
        <f>+'TablasInformes (1)'!G171</f>
        <v>29</v>
      </c>
    </row>
    <row r="10" spans="1:7" x14ac:dyDescent="0.35">
      <c r="A10" s="124" t="s">
        <v>93</v>
      </c>
      <c r="B10" s="28" t="s">
        <v>89</v>
      </c>
      <c r="C10" s="30">
        <f>+'TablasInformes (1)'!C172</f>
        <v>20</v>
      </c>
      <c r="D10" s="30">
        <f>+'TablasInformes (1)'!D172</f>
        <v>20</v>
      </c>
      <c r="E10" s="30">
        <f>+'TablasInformes (1)'!E172</f>
        <v>18</v>
      </c>
      <c r="F10" s="30">
        <f>+'TablasInformes (1)'!F172</f>
        <v>21</v>
      </c>
      <c r="G10" s="30">
        <f>+'TablasInformes (1)'!G172</f>
        <v>27</v>
      </c>
    </row>
    <row r="11" spans="1:7" x14ac:dyDescent="0.35">
      <c r="A11" s="125"/>
      <c r="B11" s="28" t="s">
        <v>90</v>
      </c>
      <c r="C11" s="30">
        <f>+'TablasInformes (1)'!C173</f>
        <v>28</v>
      </c>
      <c r="D11" s="30">
        <f>+'TablasInformes (1)'!D173</f>
        <v>29</v>
      </c>
      <c r="E11" s="30">
        <f>+'TablasInformes (1)'!E173</f>
        <v>27</v>
      </c>
      <c r="F11" s="30">
        <f>+'TablasInformes (1)'!F173</f>
        <v>28</v>
      </c>
      <c r="G11" s="30">
        <f>+'TablasInformes (1)'!G173</f>
        <v>28</v>
      </c>
    </row>
    <row r="12" spans="1:7" x14ac:dyDescent="0.35">
      <c r="A12" s="126"/>
      <c r="B12" s="28" t="s">
        <v>91</v>
      </c>
      <c r="C12" s="30">
        <f>+'TablasInformes (1)'!C174</f>
        <v>32</v>
      </c>
      <c r="D12" s="30">
        <f>+'TablasInformes (1)'!D174</f>
        <v>35</v>
      </c>
      <c r="E12" s="30">
        <f>+'TablasInformes (1)'!E174</f>
        <v>32</v>
      </c>
      <c r="F12" s="30">
        <f>+'TablasInformes (1)'!F174</f>
        <v>33</v>
      </c>
      <c r="G12" s="30">
        <f>+'TablasInformes (1)'!G174</f>
        <v>3</v>
      </c>
    </row>
    <row r="13" spans="1:7" x14ac:dyDescent="0.35">
      <c r="A13" s="124" t="s">
        <v>94</v>
      </c>
      <c r="B13" s="28" t="s">
        <v>89</v>
      </c>
      <c r="C13" s="30">
        <f>+'TablasInformes (1)'!C175</f>
        <v>22</v>
      </c>
      <c r="D13" s="30">
        <f>+'TablasInformes (1)'!D175</f>
        <v>17</v>
      </c>
      <c r="E13" s="30">
        <f>+'TablasInformes (1)'!E175</f>
        <v>17</v>
      </c>
      <c r="F13" s="30">
        <f>+'TablasInformes (1)'!F175</f>
        <v>22</v>
      </c>
      <c r="G13" s="30">
        <f>+'TablasInformes (1)'!G175</f>
        <v>28</v>
      </c>
    </row>
    <row r="14" spans="1:7" x14ac:dyDescent="0.35">
      <c r="A14" s="125"/>
      <c r="B14" s="28" t="s">
        <v>90</v>
      </c>
      <c r="C14" s="30">
        <f>+'TablasInformes (1)'!C176</f>
        <v>29</v>
      </c>
      <c r="D14" s="30">
        <f>+'TablasInformes (1)'!D176</f>
        <v>26</v>
      </c>
      <c r="E14" s="30">
        <f>+'TablasInformes (1)'!E176</f>
        <v>24</v>
      </c>
      <c r="F14" s="30">
        <f>+'TablasInformes (1)'!F176</f>
        <v>27</v>
      </c>
      <c r="G14" s="30">
        <f>+'TablasInformes (1)'!G176</f>
        <v>31</v>
      </c>
    </row>
    <row r="15" spans="1:7" x14ac:dyDescent="0.35">
      <c r="A15" s="126"/>
      <c r="B15" s="28" t="s">
        <v>91</v>
      </c>
      <c r="C15" s="30">
        <f>+'TablasInformes (1)'!C177</f>
        <v>36</v>
      </c>
      <c r="D15" s="30">
        <f>+'TablasInformes (1)'!D177</f>
        <v>3</v>
      </c>
      <c r="E15" s="30">
        <f>+'TablasInformes (1)'!E177</f>
        <v>27</v>
      </c>
      <c r="F15" s="30">
        <f>+'TablasInformes (1)'!F177</f>
        <v>32</v>
      </c>
      <c r="G15" s="30">
        <f>+'TablasInformes (1)'!G177</f>
        <v>34</v>
      </c>
    </row>
    <row r="16" spans="1:7" x14ac:dyDescent="0.35">
      <c r="A16" s="124" t="s">
        <v>95</v>
      </c>
      <c r="B16" s="28" t="s">
        <v>89</v>
      </c>
      <c r="C16" s="30">
        <f>+'TablasInformes (1)'!C178</f>
        <v>23</v>
      </c>
      <c r="D16" s="30">
        <f>+'TablasInformes (1)'!D178</f>
        <v>17</v>
      </c>
      <c r="E16" s="30">
        <f>+'TablasInformes (1)'!E178</f>
        <v>16</v>
      </c>
      <c r="F16" s="30">
        <f>+'TablasInformes (1)'!F178</f>
        <v>25</v>
      </c>
      <c r="G16" s="30">
        <f>+'TablasInformes (1)'!G178</f>
        <v>28</v>
      </c>
    </row>
    <row r="17" spans="1:7" x14ac:dyDescent="0.35">
      <c r="A17" s="125"/>
      <c r="B17" s="28" t="s">
        <v>90</v>
      </c>
      <c r="C17" s="30">
        <f>+'TablasInformes (1)'!C179</f>
        <v>3</v>
      </c>
      <c r="D17" s="30">
        <f>+'TablasInformes (1)'!D179</f>
        <v>26</v>
      </c>
      <c r="E17" s="30">
        <f>+'TablasInformes (1)'!E179</f>
        <v>24</v>
      </c>
      <c r="F17" s="30">
        <f>+'TablasInformes (1)'!F179</f>
        <v>30</v>
      </c>
      <c r="G17" s="30">
        <f>+'TablasInformes (1)'!G179</f>
        <v>32</v>
      </c>
    </row>
    <row r="18" spans="1:7" x14ac:dyDescent="0.35">
      <c r="A18" s="126"/>
      <c r="B18" s="28" t="s">
        <v>91</v>
      </c>
      <c r="C18" s="30">
        <f>+'TablasInformes (1)'!C180</f>
        <v>35</v>
      </c>
      <c r="D18" s="30">
        <f>+'TablasInformes (1)'!D180</f>
        <v>3</v>
      </c>
      <c r="E18" s="30">
        <f>+'TablasInformes (1)'!E180</f>
        <v>27</v>
      </c>
      <c r="F18" s="30">
        <f>+'TablasInformes (1)'!F180</f>
        <v>35</v>
      </c>
      <c r="G18" s="30">
        <f>+'TablasInformes (1)'!G180</f>
        <v>32</v>
      </c>
    </row>
    <row r="19" spans="1:7" x14ac:dyDescent="0.35">
      <c r="A19" s="124" t="s">
        <v>96</v>
      </c>
      <c r="B19" s="28" t="s">
        <v>89</v>
      </c>
      <c r="C19" s="30">
        <f>+'TablasInformes (1)'!C181</f>
        <v>22</v>
      </c>
      <c r="D19" s="30">
        <f>+'TablasInformes (1)'!D181</f>
        <v>18</v>
      </c>
      <c r="E19" s="30">
        <f>+'TablasInformes (1)'!E181</f>
        <v>16</v>
      </c>
      <c r="F19" s="30">
        <f>+'TablasInformes (1)'!F181</f>
        <v>25</v>
      </c>
      <c r="G19" s="30">
        <f>+'TablasInformes (1)'!G181</f>
        <v>27</v>
      </c>
    </row>
    <row r="20" spans="1:7" x14ac:dyDescent="0.35">
      <c r="A20" s="125"/>
      <c r="B20" s="28" t="s">
        <v>90</v>
      </c>
      <c r="C20" s="30">
        <f>+'TablasInformes (1)'!C182</f>
        <v>31</v>
      </c>
      <c r="D20" s="30">
        <f>+'TablasInformes (1)'!D182</f>
        <v>27</v>
      </c>
      <c r="E20" s="30">
        <f>+'TablasInformes (1)'!E182</f>
        <v>25</v>
      </c>
      <c r="F20" s="30">
        <f>+'TablasInformes (1)'!F182</f>
        <v>30</v>
      </c>
      <c r="G20" s="30">
        <f>+'TablasInformes (1)'!G182</f>
        <v>32</v>
      </c>
    </row>
    <row r="21" spans="1:7" x14ac:dyDescent="0.35">
      <c r="A21" s="126"/>
      <c r="B21" s="28" t="s">
        <v>91</v>
      </c>
      <c r="C21" s="30">
        <f>+'TablasInformes (1)'!C183</f>
        <v>36</v>
      </c>
      <c r="D21" s="30">
        <f>+'TablasInformes (1)'!D183</f>
        <v>33</v>
      </c>
      <c r="E21" s="30">
        <f>+'TablasInformes (1)'!E183</f>
        <v>3</v>
      </c>
      <c r="F21" s="30">
        <f>+'TablasInformes (1)'!F183</f>
        <v>35</v>
      </c>
      <c r="G21" s="30">
        <f>+'TablasInformes (1)'!G183</f>
        <v>35</v>
      </c>
    </row>
    <row r="22" spans="1:7" x14ac:dyDescent="0.35">
      <c r="A22" s="124" t="s">
        <v>97</v>
      </c>
      <c r="B22" s="28" t="s">
        <v>89</v>
      </c>
      <c r="C22" s="30">
        <f>+'TablasInformes (1)'!C184</f>
        <v>23</v>
      </c>
      <c r="D22" s="30">
        <f>+'TablasInformes (1)'!D184</f>
        <v>17</v>
      </c>
      <c r="E22" s="30">
        <f>+'TablasInformes (1)'!E184</f>
        <v>16</v>
      </c>
      <c r="F22" s="30">
        <f>+'TablasInformes (1)'!F184</f>
        <v>23</v>
      </c>
      <c r="G22" s="30">
        <f>+'TablasInformes (1)'!G184</f>
        <v>32</v>
      </c>
    </row>
    <row r="23" spans="1:7" x14ac:dyDescent="0.35">
      <c r="A23" s="125"/>
      <c r="B23" s="28" t="s">
        <v>90</v>
      </c>
      <c r="C23" s="30">
        <f>+'TablasInformes (1)'!C185</f>
        <v>31</v>
      </c>
      <c r="D23" s="30">
        <f>+'TablasInformes (1)'!D185</f>
        <v>26</v>
      </c>
      <c r="E23" s="30">
        <f>+'TablasInformes (1)'!E185</f>
        <v>24</v>
      </c>
      <c r="F23" s="30">
        <f>+'TablasInformes (1)'!F185</f>
        <v>28</v>
      </c>
      <c r="G23" s="30">
        <f>+'TablasInformes (1)'!G185</f>
        <v>33</v>
      </c>
    </row>
    <row r="24" spans="1:7" x14ac:dyDescent="0.35">
      <c r="A24" s="126"/>
      <c r="B24" s="28" t="s">
        <v>91</v>
      </c>
      <c r="C24" s="30">
        <f>+'TablasInformes (1)'!C186</f>
        <v>36</v>
      </c>
      <c r="D24" s="30">
        <f>+'TablasInformes (1)'!D186</f>
        <v>30</v>
      </c>
      <c r="E24" s="30">
        <f>+'TablasInformes (1)'!E186</f>
        <v>27</v>
      </c>
      <c r="F24" s="30">
        <f>+'TablasInformes (1)'!F186</f>
        <v>33</v>
      </c>
      <c r="G24" s="30">
        <f>+'TablasInformes (1)'!G186</f>
        <v>38</v>
      </c>
    </row>
  </sheetData>
  <mergeCells count="8">
    <mergeCell ref="A16:A18"/>
    <mergeCell ref="A19:A21"/>
    <mergeCell ref="A22:A24"/>
    <mergeCell ref="A2:G2"/>
    <mergeCell ref="A4:A6"/>
    <mergeCell ref="A7:A9"/>
    <mergeCell ref="A10:A12"/>
    <mergeCell ref="A13:A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activeCell="E4" sqref="E4"/>
    </sheetView>
  </sheetViews>
  <sheetFormatPr baseColWidth="10" defaultRowHeight="14.5" x14ac:dyDescent="0.35"/>
  <cols>
    <col min="1" max="1" width="12" customWidth="1"/>
  </cols>
  <sheetData>
    <row r="1" spans="1:8" ht="26" x14ac:dyDescent="0.6">
      <c r="A1" s="85">
        <v>10</v>
      </c>
    </row>
    <row r="2" spans="1:8" ht="15" customHeight="1" x14ac:dyDescent="0.35">
      <c r="A2" s="107" t="s">
        <v>99</v>
      </c>
      <c r="B2" s="107"/>
      <c r="C2" s="107"/>
      <c r="D2" s="107"/>
      <c r="E2" s="107"/>
      <c r="F2" s="107"/>
      <c r="G2" s="107"/>
      <c r="H2" s="11"/>
    </row>
    <row r="3" spans="1:8" x14ac:dyDescent="0.35">
      <c r="A3" s="12"/>
      <c r="B3" s="12">
        <f>+'TablasInformes (1)'!B190</f>
        <v>2023</v>
      </c>
      <c r="C3" s="12">
        <f>+'TablasInformes (1)'!C190</f>
        <v>2024</v>
      </c>
      <c r="D3" s="12">
        <f>+'TablasInformes (1)'!D190</f>
        <v>2025</v>
      </c>
      <c r="E3" s="12">
        <f>+'TablasInformes (1)'!E190</f>
        <v>2026</v>
      </c>
      <c r="F3" s="12">
        <f>+'TablasInformes (1)'!F190</f>
        <v>2027</v>
      </c>
      <c r="G3" s="12">
        <f>+'TablasInformes (1)'!G190</f>
        <v>2028</v>
      </c>
    </row>
    <row r="4" spans="1:8" x14ac:dyDescent="0.35">
      <c r="A4" s="7" t="s">
        <v>89</v>
      </c>
      <c r="B4" s="44">
        <f>+'TablasInformes (1)'!B192</f>
        <v>8.3000000000000007</v>
      </c>
      <c r="C4" s="44">
        <f>+'TablasInformes (1)'!C192</f>
        <v>8.3000000000000007</v>
      </c>
      <c r="D4" s="44">
        <f>+'TablasInformes (1)'!D192</f>
        <v>8.3000000000000007</v>
      </c>
      <c r="E4" s="44">
        <f>+'TablasInformes (1)'!E192</f>
        <v>8.3000000000000007</v>
      </c>
      <c r="F4" s="44">
        <f>+'TablasInformes (1)'!F192</f>
        <v>8.3000000000000007</v>
      </c>
      <c r="G4" s="44">
        <f>+'TablasInformes (1)'!G192</f>
        <v>8.3000000000000007</v>
      </c>
    </row>
    <row r="5" spans="1:8" x14ac:dyDescent="0.35">
      <c r="A5" s="7" t="s">
        <v>90</v>
      </c>
      <c r="B5" s="44">
        <f>+'TablasInformes (1)'!B193</f>
        <v>6.5</v>
      </c>
      <c r="C5" s="44">
        <f>+'TablasInformes (1)'!C193</f>
        <v>6.3</v>
      </c>
      <c r="D5" s="44">
        <f>+'TablasInformes (1)'!D193</f>
        <v>6.5</v>
      </c>
      <c r="E5" s="44">
        <f>+'TablasInformes (1)'!E193</f>
        <v>6.8</v>
      </c>
      <c r="F5" s="44">
        <f>+'TablasInformes (1)'!F193</f>
        <v>7.1</v>
      </c>
      <c r="G5" s="44">
        <f>+'TablasInformes (1)'!G193</f>
        <v>7.1</v>
      </c>
    </row>
    <row r="6" spans="1:8" x14ac:dyDescent="0.35">
      <c r="A6" s="7" t="s">
        <v>91</v>
      </c>
      <c r="B6" s="44">
        <f>+'TablasInformes (1)'!B194</f>
        <v>7.4</v>
      </c>
      <c r="C6" s="44">
        <f>+'TablasInformes (1)'!C194</f>
        <v>7.7</v>
      </c>
      <c r="D6" s="44">
        <f>+'TablasInformes (1)'!D194</f>
        <v>8</v>
      </c>
      <c r="E6" s="44">
        <f>+'TablasInformes (1)'!E194</f>
        <v>8.3000000000000007</v>
      </c>
      <c r="F6" s="44">
        <f>+'TablasInformes (1)'!F194</f>
        <v>8.4</v>
      </c>
      <c r="G6" s="44">
        <f>+'TablasInformes (1)'!G194</f>
        <v>8.4</v>
      </c>
    </row>
  </sheetData>
  <mergeCells count="1">
    <mergeCell ref="A2:G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showGridLines="0" zoomScaleNormal="100" workbookViewId="0">
      <selection activeCell="A2" sqref="A2:I25"/>
    </sheetView>
  </sheetViews>
  <sheetFormatPr baseColWidth="10" defaultRowHeight="14.5" x14ac:dyDescent="0.35"/>
  <cols>
    <col min="2" max="2" width="12.54296875" customWidth="1"/>
  </cols>
  <sheetData>
    <row r="1" spans="1:9" ht="26" x14ac:dyDescent="0.6">
      <c r="A1" s="85">
        <v>11</v>
      </c>
    </row>
    <row r="2" spans="1:9" x14ac:dyDescent="0.35">
      <c r="A2" s="115" t="s">
        <v>100</v>
      </c>
      <c r="B2" s="115"/>
      <c r="C2" s="115"/>
      <c r="D2" s="115"/>
      <c r="E2" s="115"/>
      <c r="F2" s="115"/>
      <c r="G2" s="115"/>
      <c r="H2" s="115"/>
      <c r="I2" s="127" t="s">
        <v>399</v>
      </c>
    </row>
    <row r="3" spans="1:9" x14ac:dyDescent="0.35">
      <c r="A3" s="35"/>
      <c r="B3" s="35"/>
      <c r="C3" s="27">
        <f>+'TablasInformes (1)'!C198</f>
        <v>2023</v>
      </c>
      <c r="D3" s="27">
        <f>+'TablasInformes (1)'!D198</f>
        <v>2024</v>
      </c>
      <c r="E3" s="27">
        <f>+'TablasInformes (1)'!E198</f>
        <v>2025</v>
      </c>
      <c r="F3" s="27">
        <f>+'TablasInformes (1)'!F198</f>
        <v>2026</v>
      </c>
      <c r="G3" s="27">
        <f>+'TablasInformes (1)'!G198</f>
        <v>2027</v>
      </c>
      <c r="H3" s="27">
        <f>+'TablasInformes (1)'!H198</f>
        <v>2028</v>
      </c>
      <c r="I3" s="128"/>
    </row>
    <row r="4" spans="1:9" x14ac:dyDescent="0.35">
      <c r="A4" s="108" t="s">
        <v>88</v>
      </c>
      <c r="B4" s="28" t="s">
        <v>89</v>
      </c>
      <c r="C4" s="30">
        <f>+'TablasInformes (1)'!C200</f>
        <v>6</v>
      </c>
      <c r="D4" s="30">
        <f>+'TablasInformes (1)'!D200</f>
        <v>8</v>
      </c>
      <c r="E4" s="30">
        <f>+'TablasInformes (1)'!E200</f>
        <v>9</v>
      </c>
      <c r="F4" s="30">
        <f>+'TablasInformes (1)'!F200</f>
        <v>10</v>
      </c>
      <c r="G4" s="30">
        <f>+'TablasInformes (1)'!G200</f>
        <v>10</v>
      </c>
      <c r="H4" s="30">
        <f>+'TablasInformes (1)'!H200</f>
        <v>11</v>
      </c>
    </row>
    <row r="5" spans="1:9" x14ac:dyDescent="0.35">
      <c r="A5" s="108"/>
      <c r="B5" s="28" t="s">
        <v>90</v>
      </c>
      <c r="C5" s="30">
        <f>+'TablasInformes (1)'!C201</f>
        <v>2</v>
      </c>
      <c r="D5" s="30">
        <f>+'TablasInformes (1)'!D201</f>
        <v>3</v>
      </c>
      <c r="E5" s="30">
        <f>+'TablasInformes (1)'!E201</f>
        <v>4</v>
      </c>
      <c r="F5" s="30">
        <f>+'TablasInformes (1)'!F201</f>
        <v>5</v>
      </c>
      <c r="G5" s="30">
        <f>+'TablasInformes (1)'!G201</f>
        <v>5</v>
      </c>
      <c r="H5" s="30">
        <f>+'TablasInformes (1)'!H201</f>
        <v>6</v>
      </c>
    </row>
    <row r="6" spans="1:9" x14ac:dyDescent="0.35">
      <c r="A6" s="108"/>
      <c r="B6" s="28" t="s">
        <v>91</v>
      </c>
      <c r="C6" s="30">
        <f>+'TablasInformes (1)'!C202</f>
        <v>4</v>
      </c>
      <c r="D6" s="30">
        <f>+'TablasInformes (1)'!D202</f>
        <v>5</v>
      </c>
      <c r="E6" s="30">
        <f>+'TablasInformes (1)'!E202</f>
        <v>6</v>
      </c>
      <c r="F6" s="30">
        <f>+'TablasInformes (1)'!F202</f>
        <v>7</v>
      </c>
      <c r="G6" s="30">
        <f>+'TablasInformes (1)'!G202</f>
        <v>8</v>
      </c>
      <c r="H6" s="30">
        <f>+'TablasInformes (1)'!H202</f>
        <v>8</v>
      </c>
      <c r="I6" s="28">
        <f>SUM(H4:H6)</f>
        <v>25</v>
      </c>
    </row>
    <row r="7" spans="1:9" x14ac:dyDescent="0.35">
      <c r="A7" s="108" t="s">
        <v>92</v>
      </c>
      <c r="B7" s="28" t="s">
        <v>89</v>
      </c>
      <c r="C7" s="30">
        <f>+'TablasInformes (1)'!C203</f>
        <v>6</v>
      </c>
      <c r="D7" s="30">
        <f>+'TablasInformes (1)'!D203</f>
        <v>8</v>
      </c>
      <c r="E7" s="30">
        <f>+'TablasInformes (1)'!E203</f>
        <v>9</v>
      </c>
      <c r="F7" s="30">
        <f>+'TablasInformes (1)'!F203</f>
        <v>10</v>
      </c>
      <c r="G7" s="30">
        <f>+'TablasInformes (1)'!G203</f>
        <v>10</v>
      </c>
      <c r="H7" s="30">
        <f>+'TablasInformes (1)'!H203</f>
        <v>11</v>
      </c>
    </row>
    <row r="8" spans="1:9" x14ac:dyDescent="0.35">
      <c r="A8" s="108"/>
      <c r="B8" s="28" t="s">
        <v>90</v>
      </c>
      <c r="C8" s="30">
        <f>+'TablasInformes (1)'!C204</f>
        <v>2</v>
      </c>
      <c r="D8" s="30">
        <f>+'TablasInformes (1)'!D204</f>
        <v>3</v>
      </c>
      <c r="E8" s="30">
        <f>+'TablasInformes (1)'!E204</f>
        <v>4</v>
      </c>
      <c r="F8" s="30">
        <f>+'TablasInformes (1)'!F204</f>
        <v>5</v>
      </c>
      <c r="G8" s="30">
        <f>+'TablasInformes (1)'!G204</f>
        <v>5</v>
      </c>
      <c r="H8" s="30">
        <f>+'TablasInformes (1)'!H204</f>
        <v>6</v>
      </c>
    </row>
    <row r="9" spans="1:9" x14ac:dyDescent="0.35">
      <c r="A9" s="108"/>
      <c r="B9" s="28" t="s">
        <v>91</v>
      </c>
      <c r="C9" s="30">
        <f>+'TablasInformes (1)'!C205</f>
        <v>4</v>
      </c>
      <c r="D9" s="30">
        <f>+'TablasInformes (1)'!D205</f>
        <v>5</v>
      </c>
      <c r="E9" s="30">
        <f>+'TablasInformes (1)'!E205</f>
        <v>6</v>
      </c>
      <c r="F9" s="30">
        <f>+'TablasInformes (1)'!F205</f>
        <v>7</v>
      </c>
      <c r="G9" s="30">
        <f>+'TablasInformes (1)'!G205</f>
        <v>8</v>
      </c>
      <c r="H9" s="30">
        <f>+'TablasInformes (1)'!H205</f>
        <v>8</v>
      </c>
      <c r="I9" s="28">
        <f>SUM(H7:H9)</f>
        <v>25</v>
      </c>
    </row>
    <row r="10" spans="1:9" x14ac:dyDescent="0.35">
      <c r="A10" s="108" t="s">
        <v>93</v>
      </c>
      <c r="B10" s="28" t="s">
        <v>89</v>
      </c>
      <c r="C10" s="30">
        <f>+'TablasInformes (1)'!C206</f>
        <v>6</v>
      </c>
      <c r="D10" s="30">
        <f>+'TablasInformes (1)'!D206</f>
        <v>8</v>
      </c>
      <c r="E10" s="30">
        <f>+'TablasInformes (1)'!E206</f>
        <v>9</v>
      </c>
      <c r="F10" s="30">
        <f>+'TablasInformes (1)'!F206</f>
        <v>10</v>
      </c>
      <c r="G10" s="30">
        <f>+'TablasInformes (1)'!G206</f>
        <v>10</v>
      </c>
      <c r="H10" s="30">
        <f>+'TablasInformes (1)'!H206</f>
        <v>11</v>
      </c>
    </row>
    <row r="11" spans="1:9" x14ac:dyDescent="0.35">
      <c r="A11" s="108"/>
      <c r="B11" s="28" t="s">
        <v>90</v>
      </c>
      <c r="C11" s="30">
        <f>+'TablasInformes (1)'!C207</f>
        <v>2</v>
      </c>
      <c r="D11" s="30">
        <f>+'TablasInformes (1)'!D207</f>
        <v>3</v>
      </c>
      <c r="E11" s="30">
        <f>+'TablasInformes (1)'!E207</f>
        <v>4</v>
      </c>
      <c r="F11" s="30">
        <f>+'TablasInformes (1)'!F207</f>
        <v>5</v>
      </c>
      <c r="G11" s="30">
        <f>+'TablasInformes (1)'!G207</f>
        <v>5</v>
      </c>
      <c r="H11" s="30">
        <f>+'TablasInformes (1)'!H207</f>
        <v>6</v>
      </c>
    </row>
    <row r="12" spans="1:9" x14ac:dyDescent="0.35">
      <c r="A12" s="108"/>
      <c r="B12" s="28" t="s">
        <v>91</v>
      </c>
      <c r="C12" s="30">
        <f>+'TablasInformes (1)'!C208</f>
        <v>4</v>
      </c>
      <c r="D12" s="30">
        <f>+'TablasInformes (1)'!D208</f>
        <v>5</v>
      </c>
      <c r="E12" s="30">
        <f>+'TablasInformes (1)'!E208</f>
        <v>6</v>
      </c>
      <c r="F12" s="30">
        <f>+'TablasInformes (1)'!F208</f>
        <v>7</v>
      </c>
      <c r="G12" s="30">
        <f>+'TablasInformes (1)'!G208</f>
        <v>8</v>
      </c>
      <c r="H12" s="30">
        <f>+'TablasInformes (1)'!H208</f>
        <v>8</v>
      </c>
      <c r="I12" s="28">
        <f>SUM(H10:H12)</f>
        <v>25</v>
      </c>
    </row>
    <row r="13" spans="1:9" x14ac:dyDescent="0.35">
      <c r="A13" s="108" t="s">
        <v>94</v>
      </c>
      <c r="B13" s="28" t="s">
        <v>89</v>
      </c>
      <c r="C13" s="30">
        <f>+'TablasInformes (1)'!C209</f>
        <v>0</v>
      </c>
      <c r="D13" s="30">
        <f>+'TablasInformes (1)'!D209</f>
        <v>4</v>
      </c>
      <c r="E13" s="30">
        <f>+'TablasInformes (1)'!E209</f>
        <v>8</v>
      </c>
      <c r="F13" s="30">
        <f>+'TablasInformes (1)'!F209</f>
        <v>10</v>
      </c>
      <c r="G13" s="30">
        <f>+'TablasInformes (1)'!G209</f>
        <v>10</v>
      </c>
      <c r="H13" s="30">
        <f>+'TablasInformes (1)'!H209</f>
        <v>11</v>
      </c>
    </row>
    <row r="14" spans="1:9" x14ac:dyDescent="0.35">
      <c r="A14" s="108"/>
      <c r="B14" s="28" t="s">
        <v>90</v>
      </c>
      <c r="C14" s="30">
        <f>+'TablasInformes (1)'!C210</f>
        <v>0</v>
      </c>
      <c r="D14" s="30">
        <f>+'TablasInformes (1)'!D210</f>
        <v>2</v>
      </c>
      <c r="E14" s="30">
        <f>+'TablasInformes (1)'!E210</f>
        <v>4</v>
      </c>
      <c r="F14" s="30">
        <f>+'TablasInformes (1)'!F210</f>
        <v>5</v>
      </c>
      <c r="G14" s="30">
        <f>+'TablasInformes (1)'!G210</f>
        <v>5</v>
      </c>
      <c r="H14" s="30">
        <f>+'TablasInformes (1)'!H210</f>
        <v>6</v>
      </c>
    </row>
    <row r="15" spans="1:9" x14ac:dyDescent="0.35">
      <c r="A15" s="108"/>
      <c r="B15" s="28" t="s">
        <v>91</v>
      </c>
      <c r="C15" s="30">
        <f>+'TablasInformes (1)'!C211</f>
        <v>0</v>
      </c>
      <c r="D15" s="30">
        <f>+'TablasInformes (1)'!D211</f>
        <v>3</v>
      </c>
      <c r="E15" s="30">
        <f>+'TablasInformes (1)'!E211</f>
        <v>6</v>
      </c>
      <c r="F15" s="30">
        <f>+'TablasInformes (1)'!F211</f>
        <v>7</v>
      </c>
      <c r="G15" s="30">
        <f>+'TablasInformes (1)'!G211</f>
        <v>8</v>
      </c>
      <c r="H15" s="30">
        <f>+'TablasInformes (1)'!H211</f>
        <v>8</v>
      </c>
    </row>
    <row r="16" spans="1:9" x14ac:dyDescent="0.35">
      <c r="A16" s="108" t="s">
        <v>95</v>
      </c>
      <c r="B16" s="28" t="s">
        <v>89</v>
      </c>
      <c r="C16" s="30">
        <f>+'TablasInformes (1)'!C212</f>
        <v>0</v>
      </c>
      <c r="D16" s="30">
        <f>+'TablasInformes (1)'!D212</f>
        <v>0</v>
      </c>
      <c r="E16" s="30">
        <f>+'TablasInformes (1)'!E212</f>
        <v>0</v>
      </c>
      <c r="F16" s="30">
        <f>+'TablasInformes (1)'!F212</f>
        <v>0</v>
      </c>
      <c r="G16" s="30">
        <f>+'TablasInformes (1)'!G212</f>
        <v>10</v>
      </c>
      <c r="H16" s="30">
        <f>+'TablasInformes (1)'!H212</f>
        <v>11</v>
      </c>
      <c r="I16" s="28">
        <f>SUM(H14:H16)</f>
        <v>25</v>
      </c>
    </row>
    <row r="17" spans="1:9" x14ac:dyDescent="0.35">
      <c r="A17" s="108"/>
      <c r="B17" s="28" t="s">
        <v>90</v>
      </c>
      <c r="C17" s="30">
        <f>+'TablasInformes (1)'!C213</f>
        <v>0</v>
      </c>
      <c r="D17" s="30">
        <f>+'TablasInformes (1)'!D213</f>
        <v>0</v>
      </c>
      <c r="E17" s="30">
        <f>+'TablasInformes (1)'!E213</f>
        <v>0</v>
      </c>
      <c r="F17" s="30">
        <f>+'TablasInformes (1)'!F213</f>
        <v>0</v>
      </c>
      <c r="G17" s="30">
        <f>+'TablasInformes (1)'!G213</f>
        <v>5</v>
      </c>
      <c r="H17" s="30">
        <f>+'TablasInformes (1)'!H213</f>
        <v>6</v>
      </c>
    </row>
    <row r="18" spans="1:9" x14ac:dyDescent="0.35">
      <c r="A18" s="108"/>
      <c r="B18" s="28" t="s">
        <v>91</v>
      </c>
      <c r="C18" s="30">
        <f>+'TablasInformes (1)'!C214</f>
        <v>0</v>
      </c>
      <c r="D18" s="30">
        <f>+'TablasInformes (1)'!D214</f>
        <v>0</v>
      </c>
      <c r="E18" s="30">
        <f>+'TablasInformes (1)'!E214</f>
        <v>0</v>
      </c>
      <c r="F18" s="30">
        <f>+'TablasInformes (1)'!F214</f>
        <v>0</v>
      </c>
      <c r="G18" s="30">
        <f>+'TablasInformes (1)'!G214</f>
        <v>5</v>
      </c>
      <c r="H18" s="30">
        <f>+'TablasInformes (1)'!H214</f>
        <v>8</v>
      </c>
    </row>
    <row r="19" spans="1:9" x14ac:dyDescent="0.35">
      <c r="A19" s="108" t="s">
        <v>96</v>
      </c>
      <c r="B19" s="28" t="s">
        <v>89</v>
      </c>
      <c r="C19" s="30">
        <f>+'TablasInformes (1)'!C215</f>
        <v>0</v>
      </c>
      <c r="D19" s="30">
        <f>+'TablasInformes (1)'!D215</f>
        <v>0</v>
      </c>
      <c r="E19" s="30">
        <f>+'TablasInformes (1)'!E215</f>
        <v>0</v>
      </c>
      <c r="F19" s="30">
        <f>+'TablasInformes (1)'!F215</f>
        <v>2</v>
      </c>
      <c r="G19" s="30">
        <f>+'TablasInformes (1)'!G215</f>
        <v>10</v>
      </c>
      <c r="H19" s="30">
        <f>+'TablasInformes (1)'!H215</f>
        <v>11</v>
      </c>
      <c r="I19" s="28">
        <f>SUM(H17:H19)</f>
        <v>25</v>
      </c>
    </row>
    <row r="20" spans="1:9" x14ac:dyDescent="0.35">
      <c r="A20" s="108"/>
      <c r="B20" s="28" t="s">
        <v>90</v>
      </c>
      <c r="C20" s="30">
        <f>+'TablasInformes (1)'!C216</f>
        <v>0</v>
      </c>
      <c r="D20" s="30">
        <f>+'TablasInformes (1)'!D216</f>
        <v>0</v>
      </c>
      <c r="E20" s="30">
        <f>+'TablasInformes (1)'!E216</f>
        <v>0</v>
      </c>
      <c r="F20" s="30">
        <f>+'TablasInformes (1)'!F216</f>
        <v>2</v>
      </c>
      <c r="G20" s="30">
        <f>+'TablasInformes (1)'!G216</f>
        <v>6</v>
      </c>
      <c r="H20" s="30">
        <f>+'TablasInformes (1)'!H216</f>
        <v>6</v>
      </c>
    </row>
    <row r="21" spans="1:9" x14ac:dyDescent="0.35">
      <c r="A21" s="108"/>
      <c r="B21" s="28" t="s">
        <v>91</v>
      </c>
      <c r="C21" s="30">
        <f>+'TablasInformes (1)'!C217</f>
        <v>0</v>
      </c>
      <c r="D21" s="30">
        <f>+'TablasInformes (1)'!D217</f>
        <v>0</v>
      </c>
      <c r="E21" s="30">
        <f>+'TablasInformes (1)'!E217</f>
        <v>0</v>
      </c>
      <c r="F21" s="30">
        <f>+'TablasInformes (1)'!F217</f>
        <v>2</v>
      </c>
      <c r="G21" s="30">
        <f>+'TablasInformes (1)'!G217</f>
        <v>6</v>
      </c>
      <c r="H21" s="30">
        <f>+'TablasInformes (1)'!H217</f>
        <v>8</v>
      </c>
    </row>
    <row r="22" spans="1:9" x14ac:dyDescent="0.35">
      <c r="A22" s="108" t="s">
        <v>97</v>
      </c>
      <c r="B22" s="28" t="s">
        <v>89</v>
      </c>
      <c r="C22" s="30">
        <f>+'TablasInformes (1)'!C218</f>
        <v>0</v>
      </c>
      <c r="D22" s="30">
        <f>+'TablasInformes (1)'!D218</f>
        <v>0</v>
      </c>
      <c r="E22" s="30">
        <f>+'TablasInformes (1)'!E218</f>
        <v>4</v>
      </c>
      <c r="F22" s="30">
        <f>+'TablasInformes (1)'!F218</f>
        <v>5</v>
      </c>
      <c r="G22" s="30">
        <f>+'TablasInformes (1)'!G218</f>
        <v>10</v>
      </c>
      <c r="H22" s="30">
        <f>+'TablasInformes (1)'!H218</f>
        <v>11</v>
      </c>
      <c r="I22" s="28">
        <f>SUM(H20:H22)</f>
        <v>25</v>
      </c>
    </row>
    <row r="23" spans="1:9" x14ac:dyDescent="0.35">
      <c r="A23" s="108"/>
      <c r="B23" s="28" t="s">
        <v>90</v>
      </c>
      <c r="C23" s="30">
        <f>+'TablasInformes (1)'!C219</f>
        <v>0</v>
      </c>
      <c r="D23" s="30">
        <f>+'TablasInformes (1)'!D219</f>
        <v>0</v>
      </c>
      <c r="E23" s="30">
        <f>+'TablasInformes (1)'!E219</f>
        <v>4</v>
      </c>
      <c r="F23" s="30">
        <f>+'TablasInformes (1)'!F219</f>
        <v>5</v>
      </c>
      <c r="G23" s="30">
        <f>+'TablasInformes (1)'!G219</f>
        <v>6</v>
      </c>
      <c r="H23" s="30">
        <f>+'TablasInformes (1)'!H219</f>
        <v>6</v>
      </c>
    </row>
    <row r="24" spans="1:9" x14ac:dyDescent="0.35">
      <c r="A24" s="108"/>
      <c r="B24" s="28" t="s">
        <v>91</v>
      </c>
      <c r="C24" s="30">
        <f>+'TablasInformes (1)'!C220</f>
        <v>0</v>
      </c>
      <c r="D24" s="30">
        <f>+'TablasInformes (1)'!D220</f>
        <v>0</v>
      </c>
      <c r="E24" s="30">
        <f>+'TablasInformes (1)'!E220</f>
        <v>5</v>
      </c>
      <c r="F24" s="30">
        <f>+'TablasInformes (1)'!F220</f>
        <v>6</v>
      </c>
      <c r="G24" s="30">
        <f>+'TablasInformes (1)'!G220</f>
        <v>7</v>
      </c>
      <c r="H24" s="30">
        <f>+'TablasInformes (1)'!H220</f>
        <v>8</v>
      </c>
      <c r="I24" s="28">
        <f>SUM(H22:H24)</f>
        <v>25</v>
      </c>
    </row>
    <row r="25" spans="1:9" x14ac:dyDescent="0.35">
      <c r="G25" s="100" t="s">
        <v>400</v>
      </c>
      <c r="H25" s="101"/>
      <c r="I25" s="80">
        <f>SUM(I6:I24)</f>
        <v>175</v>
      </c>
    </row>
  </sheetData>
  <mergeCells count="9">
    <mergeCell ref="I2:I3"/>
    <mergeCell ref="A16:A18"/>
    <mergeCell ref="A19:A21"/>
    <mergeCell ref="A22:A24"/>
    <mergeCell ref="A2:H2"/>
    <mergeCell ref="A4:A6"/>
    <mergeCell ref="A7:A9"/>
    <mergeCell ref="A10:A12"/>
    <mergeCell ref="A13:A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9"/>
  <sheetViews>
    <sheetView topLeftCell="A31" workbookViewId="0">
      <selection activeCell="D5" sqref="D5"/>
    </sheetView>
  </sheetViews>
  <sheetFormatPr baseColWidth="10" defaultRowHeight="14.5" x14ac:dyDescent="0.35"/>
  <cols>
    <col min="1" max="1" width="13.26953125" customWidth="1"/>
    <col min="2" max="2" width="14.26953125" customWidth="1"/>
    <col min="3" max="8" width="12.1796875" customWidth="1"/>
  </cols>
  <sheetData>
    <row r="1" spans="1:8" ht="26" x14ac:dyDescent="0.6">
      <c r="A1" s="85">
        <v>12</v>
      </c>
    </row>
    <row r="2" spans="1:8" x14ac:dyDescent="0.35">
      <c r="A2" s="115" t="s">
        <v>101</v>
      </c>
      <c r="B2" s="115"/>
      <c r="C2" s="115"/>
      <c r="D2" s="115"/>
      <c r="E2" s="115"/>
      <c r="F2" s="115"/>
      <c r="G2" s="115"/>
      <c r="H2" s="115"/>
    </row>
    <row r="3" spans="1:8" x14ac:dyDescent="0.35">
      <c r="A3" s="35"/>
      <c r="B3" s="35"/>
      <c r="C3" s="27">
        <f>+'TablasInformes (1)'!C223</f>
        <v>2027</v>
      </c>
      <c r="D3" s="27">
        <f>+'TablasInformes (1)'!D223</f>
        <v>2027</v>
      </c>
      <c r="E3" s="27">
        <f>+'TablasInformes (1)'!E223</f>
        <v>2027</v>
      </c>
      <c r="F3" s="27">
        <f>+'TablasInformes (1)'!F223</f>
        <v>2028</v>
      </c>
      <c r="G3" s="27">
        <f>+'TablasInformes (1)'!G223</f>
        <v>2028</v>
      </c>
      <c r="H3" s="27">
        <f>+'TablasInformes (1)'!H223</f>
        <v>2028</v>
      </c>
    </row>
    <row r="4" spans="1:8" x14ac:dyDescent="0.35">
      <c r="A4" s="35"/>
      <c r="B4" s="35"/>
      <c r="C4" s="27" t="s">
        <v>102</v>
      </c>
      <c r="D4" s="27" t="s">
        <v>103</v>
      </c>
      <c r="E4" s="27" t="s">
        <v>104</v>
      </c>
      <c r="F4" s="27" t="s">
        <v>102</v>
      </c>
      <c r="G4" s="27" t="s">
        <v>103</v>
      </c>
      <c r="H4" s="27" t="s">
        <v>104</v>
      </c>
    </row>
    <row r="5" spans="1:8" x14ac:dyDescent="0.35">
      <c r="A5" s="108" t="s">
        <v>105</v>
      </c>
      <c r="B5" s="28" t="s">
        <v>88</v>
      </c>
      <c r="C5" s="30">
        <f>+'TablasInformes (1)'!C225</f>
        <v>11</v>
      </c>
      <c r="D5" s="30">
        <f>+'TablasInformes (1)'!D225</f>
        <v>6</v>
      </c>
      <c r="E5" s="30">
        <f>+'TablasInformes (1)'!E225</f>
        <v>8</v>
      </c>
      <c r="F5" s="30">
        <f>+'TablasInformes (1)'!F225</f>
        <v>12</v>
      </c>
      <c r="G5" s="30">
        <f>+'TablasInformes (1)'!G225</f>
        <v>6</v>
      </c>
      <c r="H5" s="30">
        <f>+'TablasInformes (1)'!H225</f>
        <v>8</v>
      </c>
    </row>
    <row r="6" spans="1:8" x14ac:dyDescent="0.35">
      <c r="A6" s="108"/>
      <c r="B6" s="28" t="s">
        <v>92</v>
      </c>
      <c r="C6" s="30">
        <f>+'TablasInformes (1)'!C226</f>
        <v>11</v>
      </c>
      <c r="D6" s="30">
        <f>+'TablasInformes (1)'!D226</f>
        <v>6</v>
      </c>
      <c r="E6" s="30">
        <f>+'TablasInformes (1)'!E226</f>
        <v>8</v>
      </c>
      <c r="F6" s="30">
        <f>+'TablasInformes (1)'!F226</f>
        <v>12</v>
      </c>
      <c r="G6" s="30">
        <f>+'TablasInformes (1)'!G226</f>
        <v>6</v>
      </c>
      <c r="H6" s="30">
        <f>+'TablasInformes (1)'!H226</f>
        <v>8</v>
      </c>
    </row>
    <row r="7" spans="1:8" x14ac:dyDescent="0.35">
      <c r="A7" s="108"/>
      <c r="B7" s="28" t="s">
        <v>93</v>
      </c>
      <c r="C7" s="30">
        <f>+'TablasInformes (1)'!C227</f>
        <v>11</v>
      </c>
      <c r="D7" s="30">
        <f>+'TablasInformes (1)'!D227</f>
        <v>6</v>
      </c>
      <c r="E7" s="30">
        <f>+'TablasInformes (1)'!E227</f>
        <v>8</v>
      </c>
      <c r="F7" s="30">
        <f>+'TablasInformes (1)'!F227</f>
        <v>12</v>
      </c>
      <c r="G7" s="30">
        <f>+'TablasInformes (1)'!G227</f>
        <v>6</v>
      </c>
      <c r="H7" s="30">
        <f>+'TablasInformes (1)'!H227</f>
        <v>8</v>
      </c>
    </row>
    <row r="8" spans="1:8" x14ac:dyDescent="0.35">
      <c r="A8" s="108"/>
      <c r="B8" s="28" t="s">
        <v>94</v>
      </c>
      <c r="C8" s="30">
        <f>+'TablasInformes (1)'!C228</f>
        <v>12</v>
      </c>
      <c r="D8" s="30">
        <f>+'TablasInformes (1)'!D228</f>
        <v>6</v>
      </c>
      <c r="E8" s="30">
        <f>+'TablasInformes (1)'!E228</f>
        <v>8</v>
      </c>
      <c r="F8" s="30">
        <f>+'TablasInformes (1)'!F228</f>
        <v>12</v>
      </c>
      <c r="G8" s="30">
        <f>+'TablasInformes (1)'!G228</f>
        <v>6</v>
      </c>
      <c r="H8" s="30">
        <f>+'TablasInformes (1)'!H228</f>
        <v>8</v>
      </c>
    </row>
    <row r="9" spans="1:8" x14ac:dyDescent="0.35">
      <c r="A9" s="108"/>
      <c r="B9" s="28" t="s">
        <v>95</v>
      </c>
      <c r="C9" s="30">
        <f>+'TablasInformes (1)'!C229</f>
        <v>12</v>
      </c>
      <c r="D9" s="30">
        <f>+'TablasInformes (1)'!D229</f>
        <v>6</v>
      </c>
      <c r="E9" s="30">
        <f>+'TablasInformes (1)'!E229</f>
        <v>8</v>
      </c>
      <c r="F9" s="30">
        <f>+'TablasInformes (1)'!F229</f>
        <v>12</v>
      </c>
      <c r="G9" s="30">
        <f>+'TablasInformes (1)'!G229</f>
        <v>6</v>
      </c>
      <c r="H9" s="30">
        <f>+'TablasInformes (1)'!H229</f>
        <v>8</v>
      </c>
    </row>
    <row r="10" spans="1:8" x14ac:dyDescent="0.35">
      <c r="A10" s="108"/>
      <c r="B10" s="28" t="s">
        <v>96</v>
      </c>
      <c r="C10" s="30">
        <f>+'TablasInformes (1)'!C230</f>
        <v>12</v>
      </c>
      <c r="D10" s="30">
        <f>+'TablasInformes (1)'!D230</f>
        <v>6</v>
      </c>
      <c r="E10" s="30">
        <f>+'TablasInformes (1)'!E230</f>
        <v>8</v>
      </c>
      <c r="F10" s="30">
        <f>+'TablasInformes (1)'!F230</f>
        <v>12</v>
      </c>
      <c r="G10" s="30">
        <f>+'TablasInformes (1)'!G230</f>
        <v>6</v>
      </c>
      <c r="H10" s="30">
        <f>+'TablasInformes (1)'!H230</f>
        <v>8</v>
      </c>
    </row>
    <row r="11" spans="1:8" x14ac:dyDescent="0.35">
      <c r="A11" s="108"/>
      <c r="B11" s="28" t="s">
        <v>97</v>
      </c>
      <c r="C11" s="30">
        <f>+'TablasInformes (1)'!C231</f>
        <v>12</v>
      </c>
      <c r="D11" s="30">
        <f>+'TablasInformes (1)'!D231</f>
        <v>6</v>
      </c>
      <c r="E11" s="30">
        <f>+'TablasInformes (1)'!E231</f>
        <v>8</v>
      </c>
      <c r="F11" s="30">
        <f>+'TablasInformes (1)'!F231</f>
        <v>12</v>
      </c>
      <c r="G11" s="30">
        <f>+'TablasInformes (1)'!G231</f>
        <v>6</v>
      </c>
      <c r="H11" s="30">
        <f>+'TablasInformes (1)'!H231</f>
        <v>8</v>
      </c>
    </row>
    <row r="12" spans="1:8" x14ac:dyDescent="0.35">
      <c r="A12" s="108" t="s">
        <v>106</v>
      </c>
      <c r="B12" s="28" t="s">
        <v>88</v>
      </c>
      <c r="C12" s="30">
        <f>+'TablasInformes (1)'!C232</f>
        <v>12</v>
      </c>
      <c r="D12" s="30">
        <f>+'TablasInformes (1)'!D232</f>
        <v>6</v>
      </c>
      <c r="E12" s="30">
        <f>+'TablasInformes (1)'!E232</f>
        <v>8</v>
      </c>
      <c r="F12" s="30">
        <f>+'TablasInformes (1)'!F232</f>
        <v>12</v>
      </c>
      <c r="G12" s="30">
        <f>+'TablasInformes (1)'!G232</f>
        <v>6</v>
      </c>
      <c r="H12" s="30">
        <f>+'TablasInformes (1)'!H232</f>
        <v>8</v>
      </c>
    </row>
    <row r="13" spans="1:8" x14ac:dyDescent="0.35">
      <c r="A13" s="108"/>
      <c r="B13" s="28" t="s">
        <v>92</v>
      </c>
      <c r="C13" s="30">
        <f>+'TablasInformes (1)'!C233</f>
        <v>12</v>
      </c>
      <c r="D13" s="30">
        <f>+'TablasInformes (1)'!D233</f>
        <v>6</v>
      </c>
      <c r="E13" s="30">
        <f>+'TablasInformes (1)'!E233</f>
        <v>8</v>
      </c>
      <c r="F13" s="30">
        <f>+'TablasInformes (1)'!F233</f>
        <v>12</v>
      </c>
      <c r="G13" s="30">
        <f>+'TablasInformes (1)'!G233</f>
        <v>6</v>
      </c>
      <c r="H13" s="30">
        <f>+'TablasInformes (1)'!H233</f>
        <v>8</v>
      </c>
    </row>
    <row r="14" spans="1:8" x14ac:dyDescent="0.35">
      <c r="A14" s="108"/>
      <c r="B14" s="28" t="s">
        <v>93</v>
      </c>
      <c r="C14" s="30">
        <f>+'TablasInformes (1)'!C234</f>
        <v>12</v>
      </c>
      <c r="D14" s="30">
        <f>+'TablasInformes (1)'!D234</f>
        <v>6</v>
      </c>
      <c r="E14" s="30">
        <f>+'TablasInformes (1)'!E234</f>
        <v>8</v>
      </c>
      <c r="F14" s="30">
        <f>+'TablasInformes (1)'!F234</f>
        <v>12</v>
      </c>
      <c r="G14" s="30">
        <f>+'TablasInformes (1)'!G234</f>
        <v>6</v>
      </c>
      <c r="H14" s="30">
        <f>+'TablasInformes (1)'!H234</f>
        <v>8</v>
      </c>
    </row>
    <row r="15" spans="1:8" x14ac:dyDescent="0.35">
      <c r="A15" s="108"/>
      <c r="B15" s="28" t="s">
        <v>94</v>
      </c>
      <c r="C15" s="30">
        <f>+'TablasInformes (1)'!C235</f>
        <v>12</v>
      </c>
      <c r="D15" s="30">
        <f>+'TablasInformes (1)'!D235</f>
        <v>6</v>
      </c>
      <c r="E15" s="30">
        <f>+'TablasInformes (1)'!E235</f>
        <v>8</v>
      </c>
      <c r="F15" s="30">
        <f>+'TablasInformes (1)'!F235</f>
        <v>12</v>
      </c>
      <c r="G15" s="30">
        <f>+'TablasInformes (1)'!G235</f>
        <v>6</v>
      </c>
      <c r="H15" s="30">
        <f>+'TablasInformes (1)'!H235</f>
        <v>8</v>
      </c>
    </row>
    <row r="16" spans="1:8" x14ac:dyDescent="0.35">
      <c r="A16" s="108"/>
      <c r="B16" s="28" t="s">
        <v>95</v>
      </c>
      <c r="C16" s="30">
        <f>+'TablasInformes (1)'!C236</f>
        <v>12</v>
      </c>
      <c r="D16" s="30">
        <f>+'TablasInformes (1)'!D236</f>
        <v>6</v>
      </c>
      <c r="E16" s="30">
        <f>+'TablasInformes (1)'!E236</f>
        <v>8</v>
      </c>
      <c r="F16" s="30">
        <f>+'TablasInformes (1)'!F236</f>
        <v>12</v>
      </c>
      <c r="G16" s="30">
        <f>+'TablasInformes (1)'!G236</f>
        <v>6</v>
      </c>
      <c r="H16" s="30">
        <f>+'TablasInformes (1)'!H236</f>
        <v>8</v>
      </c>
    </row>
    <row r="17" spans="1:8" x14ac:dyDescent="0.35">
      <c r="A17" s="108"/>
      <c r="B17" s="28" t="s">
        <v>96</v>
      </c>
      <c r="C17" s="30">
        <f>+'TablasInformes (1)'!C237</f>
        <v>12</v>
      </c>
      <c r="D17" s="30">
        <f>+'TablasInformes (1)'!D237</f>
        <v>6</v>
      </c>
      <c r="E17" s="30">
        <f>+'TablasInformes (1)'!E237</f>
        <v>8</v>
      </c>
      <c r="F17" s="30">
        <f>+'TablasInformes (1)'!F237</f>
        <v>12</v>
      </c>
      <c r="G17" s="30">
        <f>+'TablasInformes (1)'!G237</f>
        <v>6</v>
      </c>
      <c r="H17" s="30">
        <f>+'TablasInformes (1)'!H237</f>
        <v>8</v>
      </c>
    </row>
    <row r="18" spans="1:8" x14ac:dyDescent="0.35">
      <c r="A18" s="108"/>
      <c r="B18" s="28" t="s">
        <v>97</v>
      </c>
      <c r="C18" s="30">
        <f>+'TablasInformes (1)'!C238</f>
        <v>12</v>
      </c>
      <c r="D18" s="30">
        <f>+'TablasInformes (1)'!D238</f>
        <v>6</v>
      </c>
      <c r="E18" s="30">
        <f>+'TablasInformes (1)'!E238</f>
        <v>8</v>
      </c>
      <c r="F18" s="30">
        <f>+'TablasInformes (1)'!F238</f>
        <v>12</v>
      </c>
      <c r="G18" s="30">
        <f>+'TablasInformes (1)'!G238</f>
        <v>6</v>
      </c>
      <c r="H18" s="30">
        <f>+'TablasInformes (1)'!H238</f>
        <v>8</v>
      </c>
    </row>
    <row r="19" spans="1:8" x14ac:dyDescent="0.35">
      <c r="A19" s="108" t="s">
        <v>107</v>
      </c>
      <c r="B19" s="28" t="s">
        <v>88</v>
      </c>
      <c r="C19" s="30">
        <f>+'TablasInformes (1)'!C239</f>
        <v>10</v>
      </c>
      <c r="D19" s="30">
        <f>+'TablasInformes (1)'!D239</f>
        <v>4</v>
      </c>
      <c r="E19" s="30">
        <f>+'TablasInformes (1)'!E239</f>
        <v>8</v>
      </c>
      <c r="F19" s="30">
        <f>+'TablasInformes (1)'!F239</f>
        <v>11</v>
      </c>
      <c r="G19" s="30">
        <f>+'TablasInformes (1)'!G239</f>
        <v>4</v>
      </c>
      <c r="H19" s="30">
        <f>+'TablasInformes (1)'!H239</f>
        <v>8</v>
      </c>
    </row>
    <row r="20" spans="1:8" x14ac:dyDescent="0.35">
      <c r="A20" s="108"/>
      <c r="B20" s="28" t="s">
        <v>92</v>
      </c>
      <c r="C20" s="30">
        <f>+'TablasInformes (1)'!C240</f>
        <v>10</v>
      </c>
      <c r="D20" s="30">
        <f>+'TablasInformes (1)'!D240</f>
        <v>4</v>
      </c>
      <c r="E20" s="30">
        <f>+'TablasInformes (1)'!E240</f>
        <v>8</v>
      </c>
      <c r="F20" s="30">
        <f>+'TablasInformes (1)'!F240</f>
        <v>11</v>
      </c>
      <c r="G20" s="30">
        <f>+'TablasInformes (1)'!G240</f>
        <v>4</v>
      </c>
      <c r="H20" s="30">
        <f>+'TablasInformes (1)'!H240</f>
        <v>8</v>
      </c>
    </row>
    <row r="21" spans="1:8" x14ac:dyDescent="0.35">
      <c r="A21" s="108"/>
      <c r="B21" s="28" t="s">
        <v>93</v>
      </c>
      <c r="C21" s="30">
        <f>+'TablasInformes (1)'!C241</f>
        <v>10</v>
      </c>
      <c r="D21" s="30">
        <f>+'TablasInformes (1)'!D241</f>
        <v>4</v>
      </c>
      <c r="E21" s="30">
        <f>+'TablasInformes (1)'!E241</f>
        <v>8</v>
      </c>
      <c r="F21" s="30">
        <f>+'TablasInformes (1)'!F241</f>
        <v>11</v>
      </c>
      <c r="G21" s="30">
        <f>+'TablasInformes (1)'!G241</f>
        <v>4</v>
      </c>
      <c r="H21" s="30">
        <f>+'TablasInformes (1)'!H241</f>
        <v>8</v>
      </c>
    </row>
    <row r="22" spans="1:8" x14ac:dyDescent="0.35">
      <c r="A22" s="108"/>
      <c r="B22" s="28" t="s">
        <v>94</v>
      </c>
      <c r="C22" s="30">
        <f>+'TablasInformes (1)'!C242</f>
        <v>10</v>
      </c>
      <c r="D22" s="30">
        <f>+'TablasInformes (1)'!D242</f>
        <v>4</v>
      </c>
      <c r="E22" s="30">
        <f>+'TablasInformes (1)'!E242</f>
        <v>8</v>
      </c>
      <c r="F22" s="30">
        <f>+'TablasInformes (1)'!F242</f>
        <v>11</v>
      </c>
      <c r="G22" s="30">
        <f>+'TablasInformes (1)'!G242</f>
        <v>4</v>
      </c>
      <c r="H22" s="30">
        <f>+'TablasInformes (1)'!H242</f>
        <v>8</v>
      </c>
    </row>
    <row r="23" spans="1:8" x14ac:dyDescent="0.35">
      <c r="A23" s="108"/>
      <c r="B23" s="28" t="s">
        <v>95</v>
      </c>
      <c r="C23" s="30">
        <f>+'TablasInformes (1)'!C243</f>
        <v>10</v>
      </c>
      <c r="D23" s="30">
        <f>+'TablasInformes (1)'!D243</f>
        <v>4</v>
      </c>
      <c r="E23" s="30">
        <f>+'TablasInformes (1)'!E243</f>
        <v>8</v>
      </c>
      <c r="F23" s="30">
        <f>+'TablasInformes (1)'!F243</f>
        <v>11</v>
      </c>
      <c r="G23" s="30">
        <f>+'TablasInformes (1)'!G243</f>
        <v>4</v>
      </c>
      <c r="H23" s="30">
        <f>+'TablasInformes (1)'!H243</f>
        <v>8</v>
      </c>
    </row>
    <row r="24" spans="1:8" x14ac:dyDescent="0.35">
      <c r="A24" s="108"/>
      <c r="B24" s="28" t="s">
        <v>96</v>
      </c>
      <c r="C24" s="30">
        <f>+'TablasInformes (1)'!C244</f>
        <v>10</v>
      </c>
      <c r="D24" s="30">
        <f>+'TablasInformes (1)'!D244</f>
        <v>4</v>
      </c>
      <c r="E24" s="30">
        <f>+'TablasInformes (1)'!E244</f>
        <v>8</v>
      </c>
      <c r="F24" s="30">
        <f>+'TablasInformes (1)'!F244</f>
        <v>11</v>
      </c>
      <c r="G24" s="30">
        <f>+'TablasInformes (1)'!G244</f>
        <v>4</v>
      </c>
      <c r="H24" s="30">
        <f>+'TablasInformes (1)'!H244</f>
        <v>8</v>
      </c>
    </row>
    <row r="25" spans="1:8" x14ac:dyDescent="0.35">
      <c r="A25" s="108"/>
      <c r="B25" s="28" t="s">
        <v>97</v>
      </c>
      <c r="C25" s="30">
        <f>+'TablasInformes (1)'!C245</f>
        <v>10</v>
      </c>
      <c r="D25" s="30">
        <f>+'TablasInformes (1)'!D245</f>
        <v>4</v>
      </c>
      <c r="E25" s="30">
        <f>+'TablasInformes (1)'!E245</f>
        <v>8</v>
      </c>
      <c r="F25" s="30">
        <f>+'TablasInformes (1)'!F245</f>
        <v>11</v>
      </c>
      <c r="G25" s="30">
        <f>+'TablasInformes (1)'!G245</f>
        <v>4</v>
      </c>
      <c r="H25" s="30">
        <f>+'TablasInformes (1)'!H245</f>
        <v>8</v>
      </c>
    </row>
    <row r="26" spans="1:8" x14ac:dyDescent="0.35">
      <c r="A26" s="108" t="s">
        <v>108</v>
      </c>
      <c r="B26" s="28" t="s">
        <v>88</v>
      </c>
      <c r="C26" s="30">
        <f>+'TablasInformes (1)'!C246</f>
        <v>9</v>
      </c>
      <c r="D26" s="30">
        <f>+'TablasInformes (1)'!D246</f>
        <v>4</v>
      </c>
      <c r="E26" s="30">
        <f>+'TablasInformes (1)'!E246</f>
        <v>6</v>
      </c>
      <c r="F26" s="30">
        <f>+'TablasInformes (1)'!F246</f>
        <v>11</v>
      </c>
      <c r="G26" s="30">
        <f>+'TablasInformes (1)'!G246</f>
        <v>6</v>
      </c>
      <c r="H26" s="30">
        <f>+'TablasInformes (1)'!H246</f>
        <v>7</v>
      </c>
    </row>
    <row r="27" spans="1:8" x14ac:dyDescent="0.35">
      <c r="A27" s="108"/>
      <c r="B27" s="28" t="s">
        <v>92</v>
      </c>
      <c r="C27" s="30">
        <f>+'TablasInformes (1)'!C247</f>
        <v>9</v>
      </c>
      <c r="D27" s="30">
        <f>+'TablasInformes (1)'!D247</f>
        <v>4</v>
      </c>
      <c r="E27" s="30">
        <f>+'TablasInformes (1)'!E247</f>
        <v>6</v>
      </c>
      <c r="F27" s="30">
        <f>+'TablasInformes (1)'!F247</f>
        <v>11</v>
      </c>
      <c r="G27" s="30">
        <f>+'TablasInformes (1)'!G247</f>
        <v>6</v>
      </c>
      <c r="H27" s="30">
        <f>+'TablasInformes (1)'!H247</f>
        <v>7</v>
      </c>
    </row>
    <row r="28" spans="1:8" x14ac:dyDescent="0.35">
      <c r="A28" s="108"/>
      <c r="B28" s="28" t="s">
        <v>93</v>
      </c>
      <c r="C28" s="30">
        <f>+'TablasInformes (1)'!C248</f>
        <v>9</v>
      </c>
      <c r="D28" s="30">
        <f>+'TablasInformes (1)'!D248</f>
        <v>4</v>
      </c>
      <c r="E28" s="30">
        <f>+'TablasInformes (1)'!E248</f>
        <v>6</v>
      </c>
      <c r="F28" s="30">
        <f>+'TablasInformes (1)'!F248</f>
        <v>11</v>
      </c>
      <c r="G28" s="30">
        <f>+'TablasInformes (1)'!G248</f>
        <v>6</v>
      </c>
      <c r="H28" s="30">
        <f>+'TablasInformes (1)'!H248</f>
        <v>7</v>
      </c>
    </row>
    <row r="29" spans="1:8" x14ac:dyDescent="0.35">
      <c r="A29" s="108"/>
      <c r="B29" s="28" t="s">
        <v>94</v>
      </c>
      <c r="C29" s="30">
        <f>+'TablasInformes (1)'!C249</f>
        <v>9</v>
      </c>
      <c r="D29" s="30">
        <f>+'TablasInformes (1)'!D249</f>
        <v>4</v>
      </c>
      <c r="E29" s="30">
        <f>+'TablasInformes (1)'!E249</f>
        <v>5</v>
      </c>
      <c r="F29" s="30">
        <f>+'TablasInformes (1)'!F249</f>
        <v>11</v>
      </c>
      <c r="G29" s="30">
        <f>+'TablasInformes (1)'!G249</f>
        <v>6</v>
      </c>
      <c r="H29" s="30">
        <f>+'TablasInformes (1)'!H249</f>
        <v>7</v>
      </c>
    </row>
    <row r="30" spans="1:8" x14ac:dyDescent="0.35">
      <c r="A30" s="108"/>
      <c r="B30" s="28" t="s">
        <v>95</v>
      </c>
      <c r="C30" s="30">
        <f>+'TablasInformes (1)'!C250</f>
        <v>5</v>
      </c>
      <c r="D30" s="30">
        <f>+'TablasInformes (1)'!D250</f>
        <v>3</v>
      </c>
      <c r="E30" s="30">
        <f>+'TablasInformes (1)'!E250</f>
        <v>5</v>
      </c>
      <c r="F30" s="30">
        <f>+'TablasInformes (1)'!F250</f>
        <v>11</v>
      </c>
      <c r="G30" s="30">
        <f>+'TablasInformes (1)'!G250</f>
        <v>6</v>
      </c>
      <c r="H30" s="30">
        <f>+'TablasInformes (1)'!H250</f>
        <v>7</v>
      </c>
    </row>
    <row r="31" spans="1:8" x14ac:dyDescent="0.35">
      <c r="A31" s="108"/>
      <c r="B31" s="28" t="s">
        <v>96</v>
      </c>
      <c r="C31" s="30">
        <f>+'TablasInformes (1)'!C251</f>
        <v>7</v>
      </c>
      <c r="D31" s="30">
        <f>+'TablasInformes (1)'!D251</f>
        <v>4</v>
      </c>
      <c r="E31" s="30">
        <f>+'TablasInformes (1)'!E251</f>
        <v>5</v>
      </c>
      <c r="F31" s="30">
        <f>+'TablasInformes (1)'!F251</f>
        <v>11</v>
      </c>
      <c r="G31" s="30">
        <f>+'TablasInformes (1)'!G251</f>
        <v>6</v>
      </c>
      <c r="H31" s="30">
        <f>+'TablasInformes (1)'!H251</f>
        <v>7</v>
      </c>
    </row>
    <row r="32" spans="1:8" x14ac:dyDescent="0.35">
      <c r="A32" s="108"/>
      <c r="B32" s="28" t="s">
        <v>97</v>
      </c>
      <c r="C32" s="30">
        <f>+'TablasInformes (1)'!C252</f>
        <v>9</v>
      </c>
      <c r="D32" s="30">
        <f>+'TablasInformes (1)'!D252</f>
        <v>4</v>
      </c>
      <c r="E32" s="30">
        <f>+'TablasInformes (1)'!E252</f>
        <v>5</v>
      </c>
      <c r="F32" s="30">
        <f>+'TablasInformes (1)'!F252</f>
        <v>11</v>
      </c>
      <c r="G32" s="30">
        <f>+'TablasInformes (1)'!G252</f>
        <v>6</v>
      </c>
      <c r="H32" s="30">
        <f>+'TablasInformes (1)'!H252</f>
        <v>7</v>
      </c>
    </row>
    <row r="33" spans="1:8" x14ac:dyDescent="0.35">
      <c r="A33" s="108" t="s">
        <v>109</v>
      </c>
      <c r="B33" s="28" t="s">
        <v>88</v>
      </c>
      <c r="C33" s="30">
        <f>+'TablasInformes (1)'!C253</f>
        <v>10</v>
      </c>
      <c r="D33" s="30">
        <f>+'TablasInformes (1)'!D253</f>
        <v>5</v>
      </c>
      <c r="E33" s="30">
        <f>+'TablasInformes (1)'!E253</f>
        <v>8</v>
      </c>
      <c r="F33" s="30">
        <f>+'TablasInformes (1)'!F253</f>
        <v>11</v>
      </c>
      <c r="G33" s="30">
        <f>+'TablasInformes (1)'!G253</f>
        <v>6</v>
      </c>
      <c r="H33" s="30">
        <f>+'TablasInformes (1)'!H253</f>
        <v>8</v>
      </c>
    </row>
    <row r="34" spans="1:8" x14ac:dyDescent="0.35">
      <c r="A34" s="108"/>
      <c r="B34" s="28" t="s">
        <v>92</v>
      </c>
      <c r="C34" s="30">
        <f>+'TablasInformes (1)'!C254</f>
        <v>10</v>
      </c>
      <c r="D34" s="30">
        <f>+'TablasInformes (1)'!D254</f>
        <v>5</v>
      </c>
      <c r="E34" s="30">
        <f>+'TablasInformes (1)'!E254</f>
        <v>8</v>
      </c>
      <c r="F34" s="30">
        <f>+'TablasInformes (1)'!F254</f>
        <v>11</v>
      </c>
      <c r="G34" s="30">
        <f>+'TablasInformes (1)'!G254</f>
        <v>6</v>
      </c>
      <c r="H34" s="30">
        <f>+'TablasInformes (1)'!H254</f>
        <v>8</v>
      </c>
    </row>
    <row r="35" spans="1:8" x14ac:dyDescent="0.35">
      <c r="A35" s="108"/>
      <c r="B35" s="28" t="s">
        <v>93</v>
      </c>
      <c r="C35" s="30">
        <f>+'TablasInformes (1)'!C255</f>
        <v>10</v>
      </c>
      <c r="D35" s="30">
        <f>+'TablasInformes (1)'!D255</f>
        <v>5</v>
      </c>
      <c r="E35" s="30">
        <f>+'TablasInformes (1)'!E255</f>
        <v>8</v>
      </c>
      <c r="F35" s="30">
        <f>+'TablasInformes (1)'!F255</f>
        <v>11</v>
      </c>
      <c r="G35" s="30">
        <f>+'TablasInformes (1)'!G255</f>
        <v>6</v>
      </c>
      <c r="H35" s="30">
        <f>+'TablasInformes (1)'!H255</f>
        <v>8</v>
      </c>
    </row>
    <row r="36" spans="1:8" x14ac:dyDescent="0.35">
      <c r="A36" s="108"/>
      <c r="B36" s="28" t="s">
        <v>94</v>
      </c>
      <c r="C36" s="30">
        <f>+'TablasInformes (1)'!C256</f>
        <v>10</v>
      </c>
      <c r="D36" s="30">
        <f>+'TablasInformes (1)'!D256</f>
        <v>5</v>
      </c>
      <c r="E36" s="30">
        <f>+'TablasInformes (1)'!E256</f>
        <v>8</v>
      </c>
      <c r="F36" s="30">
        <f>+'TablasInformes (1)'!F256</f>
        <v>11</v>
      </c>
      <c r="G36" s="30">
        <f>+'TablasInformes (1)'!G256</f>
        <v>6</v>
      </c>
      <c r="H36" s="30">
        <f>+'TablasInformes (1)'!H256</f>
        <v>8</v>
      </c>
    </row>
    <row r="37" spans="1:8" x14ac:dyDescent="0.35">
      <c r="A37" s="108"/>
      <c r="B37" s="28" t="s">
        <v>95</v>
      </c>
      <c r="C37" s="30">
        <f>+'TablasInformes (1)'!C257</f>
        <v>10</v>
      </c>
      <c r="D37" s="30">
        <f>+'TablasInformes (1)'!D257</f>
        <v>5</v>
      </c>
      <c r="E37" s="30">
        <f>+'TablasInformes (1)'!E257</f>
        <v>5</v>
      </c>
      <c r="F37" s="30">
        <f>+'TablasInformes (1)'!F257</f>
        <v>11</v>
      </c>
      <c r="G37" s="30">
        <f>+'TablasInformes (1)'!G257</f>
        <v>6</v>
      </c>
      <c r="H37" s="30">
        <f>+'TablasInformes (1)'!H257</f>
        <v>8</v>
      </c>
    </row>
    <row r="38" spans="1:8" x14ac:dyDescent="0.35">
      <c r="A38" s="108"/>
      <c r="B38" s="28" t="s">
        <v>96</v>
      </c>
      <c r="C38" s="30">
        <f>+'TablasInformes (1)'!C258</f>
        <v>10</v>
      </c>
      <c r="D38" s="30">
        <f>+'TablasInformes (1)'!D258</f>
        <v>6</v>
      </c>
      <c r="E38" s="30">
        <f>+'TablasInformes (1)'!E258</f>
        <v>6</v>
      </c>
      <c r="F38" s="30">
        <f>+'TablasInformes (1)'!F258</f>
        <v>11</v>
      </c>
      <c r="G38" s="30">
        <f>+'TablasInformes (1)'!G258</f>
        <v>6</v>
      </c>
      <c r="H38" s="30">
        <f>+'TablasInformes (1)'!H258</f>
        <v>8</v>
      </c>
    </row>
    <row r="39" spans="1:8" x14ac:dyDescent="0.35">
      <c r="A39" s="108"/>
      <c r="B39" s="28" t="s">
        <v>97</v>
      </c>
      <c r="C39" s="30">
        <f>+'TablasInformes (1)'!C259</f>
        <v>10</v>
      </c>
      <c r="D39" s="30">
        <f>+'TablasInformes (1)'!D259</f>
        <v>6</v>
      </c>
      <c r="E39" s="30">
        <f>+'TablasInformes (1)'!E259</f>
        <v>7</v>
      </c>
      <c r="F39" s="30">
        <f>+'TablasInformes (1)'!F259</f>
        <v>11</v>
      </c>
      <c r="G39" s="30">
        <f>+'TablasInformes (1)'!G259</f>
        <v>6</v>
      </c>
      <c r="H39" s="30">
        <f>+'TablasInformes (1)'!H259</f>
        <v>8</v>
      </c>
    </row>
  </sheetData>
  <mergeCells count="6">
    <mergeCell ref="A19:A25"/>
    <mergeCell ref="A26:A32"/>
    <mergeCell ref="A33:A39"/>
    <mergeCell ref="A2:H2"/>
    <mergeCell ref="A5:A11"/>
    <mergeCell ref="A12:A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5"/>
  <sheetViews>
    <sheetView topLeftCell="F11" workbookViewId="0">
      <selection activeCell="E28" sqref="E28"/>
    </sheetView>
  </sheetViews>
  <sheetFormatPr baseColWidth="10" defaultRowHeight="14.5" x14ac:dyDescent="0.35"/>
  <cols>
    <col min="1" max="1" width="12.1796875" bestFit="1" customWidth="1"/>
    <col min="2" max="7" width="12.81640625" customWidth="1"/>
  </cols>
  <sheetData>
    <row r="1" spans="1:8" ht="26" x14ac:dyDescent="0.6">
      <c r="A1" s="85">
        <v>13</v>
      </c>
    </row>
    <row r="2" spans="1:8" ht="15" customHeight="1" x14ac:dyDescent="0.35">
      <c r="A2" s="115" t="s">
        <v>110</v>
      </c>
      <c r="B2" s="115"/>
      <c r="C2" s="115"/>
      <c r="D2" s="115"/>
      <c r="E2" s="115"/>
      <c r="F2" s="115"/>
      <c r="G2" s="115"/>
      <c r="H2" s="32"/>
    </row>
    <row r="3" spans="1:8" x14ac:dyDescent="0.35">
      <c r="A3" s="46"/>
      <c r="B3" s="27">
        <f>+'TablasInformes (1)'!B263</f>
        <v>2023</v>
      </c>
      <c r="C3" s="27">
        <f>+'TablasInformes (1)'!C263</f>
        <v>2024</v>
      </c>
      <c r="D3" s="27">
        <f>+'TablasInformes (1)'!D263</f>
        <v>2025</v>
      </c>
      <c r="E3" s="27">
        <f>+'TablasInformes (1)'!E263</f>
        <v>2026</v>
      </c>
      <c r="F3" s="27">
        <f>+'TablasInformes (1)'!F263</f>
        <v>2027</v>
      </c>
      <c r="G3" s="27">
        <f>+'TablasInformes (1)'!G263</f>
        <v>2028</v>
      </c>
    </row>
    <row r="4" spans="1:8" x14ac:dyDescent="0.35">
      <c r="A4" s="28" t="s">
        <v>111</v>
      </c>
      <c r="B4" s="30">
        <f>+'TablasInformes (1)'!B265</f>
        <v>7</v>
      </c>
      <c r="C4" s="30">
        <f>+'TablasInformes (1)'!C265</f>
        <v>4</v>
      </c>
      <c r="D4" s="30">
        <f>+'TablasInformes (1)'!D265</f>
        <v>4</v>
      </c>
      <c r="E4" s="30">
        <f>+'TablasInformes (1)'!E265</f>
        <v>4</v>
      </c>
      <c r="F4" s="30">
        <f>+'TablasInformes (1)'!F265</f>
        <v>4</v>
      </c>
      <c r="G4" s="30">
        <f>+'TablasInformes (1)'!G265</f>
        <v>4</v>
      </c>
    </row>
    <row r="5" spans="1:8" x14ac:dyDescent="0.35">
      <c r="A5" s="28" t="s">
        <v>112</v>
      </c>
      <c r="B5" s="30">
        <f>+'TablasInformes (1)'!B266</f>
        <v>7</v>
      </c>
      <c r="C5" s="30">
        <f>+'TablasInformes (1)'!C266</f>
        <v>8</v>
      </c>
      <c r="D5" s="30">
        <f>+'TablasInformes (1)'!D266</f>
        <v>8</v>
      </c>
      <c r="E5" s="30">
        <f>+'TablasInformes (1)'!E266</f>
        <v>8</v>
      </c>
      <c r="F5" s="30">
        <f>+'TablasInformes (1)'!F266</f>
        <v>8</v>
      </c>
      <c r="G5" s="30">
        <f>+'TablasInformes (1)'!G266</f>
        <v>8</v>
      </c>
    </row>
    <row r="6" spans="1:8" x14ac:dyDescent="0.35">
      <c r="A6" s="28" t="s">
        <v>113</v>
      </c>
      <c r="B6" s="30">
        <f>+'TablasInformes (1)'!B267</f>
        <v>7</v>
      </c>
      <c r="C6" s="30">
        <f>+'TablasInformes (1)'!C267</f>
        <v>9</v>
      </c>
      <c r="D6" s="30">
        <f>+'TablasInformes (1)'!D267</f>
        <v>9</v>
      </c>
      <c r="E6" s="30">
        <f>+'TablasInformes (1)'!E267</f>
        <v>9</v>
      </c>
      <c r="F6" s="30">
        <f>+'TablasInformes (1)'!F267</f>
        <v>9</v>
      </c>
      <c r="G6" s="30">
        <f>+'TablasInformes (1)'!G267</f>
        <v>9</v>
      </c>
    </row>
    <row r="7" spans="1:8" x14ac:dyDescent="0.35">
      <c r="B7" s="26"/>
      <c r="C7" s="26"/>
      <c r="D7" s="26"/>
      <c r="E7" s="26"/>
      <c r="F7" s="26"/>
      <c r="G7" s="26"/>
    </row>
    <row r="8" spans="1:8" x14ac:dyDescent="0.35">
      <c r="B8" s="26"/>
      <c r="C8" s="26"/>
      <c r="D8" s="26"/>
      <c r="E8" s="26"/>
      <c r="F8" s="26"/>
      <c r="G8" s="26"/>
    </row>
    <row r="9" spans="1:8" x14ac:dyDescent="0.35">
      <c r="B9" s="26"/>
      <c r="C9" s="26"/>
      <c r="D9" s="26"/>
      <c r="E9" s="26"/>
      <c r="F9" s="26"/>
      <c r="G9" s="26"/>
    </row>
    <row r="10" spans="1:8" x14ac:dyDescent="0.35">
      <c r="B10" s="26"/>
      <c r="C10" s="26"/>
      <c r="D10" s="26"/>
      <c r="E10" s="26"/>
      <c r="F10" s="26"/>
      <c r="G10" s="26"/>
    </row>
    <row r="11" spans="1:8" x14ac:dyDescent="0.35">
      <c r="B11" s="26"/>
      <c r="C11" s="26"/>
      <c r="D11" s="26"/>
      <c r="E11" s="26"/>
      <c r="F11" s="26"/>
      <c r="G11" s="26"/>
    </row>
    <row r="12" spans="1:8" x14ac:dyDescent="0.35">
      <c r="B12" s="26"/>
      <c r="C12" s="26"/>
      <c r="D12" s="26"/>
      <c r="E12" s="26"/>
      <c r="F12" s="26"/>
      <c r="G12" s="26"/>
    </row>
    <row r="13" spans="1:8" x14ac:dyDescent="0.35">
      <c r="B13" s="26"/>
      <c r="C13" s="26"/>
      <c r="D13" s="26"/>
      <c r="E13" s="26"/>
      <c r="F13" s="26"/>
      <c r="G13" s="26"/>
    </row>
    <row r="14" spans="1:8" x14ac:dyDescent="0.35">
      <c r="B14" s="26"/>
      <c r="C14" s="26"/>
      <c r="D14" s="26"/>
      <c r="E14" s="26"/>
      <c r="F14" s="26"/>
      <c r="G14" s="26"/>
    </row>
    <row r="15" spans="1:8" x14ac:dyDescent="0.35">
      <c r="B15" s="26"/>
      <c r="C15" s="26"/>
      <c r="D15" s="26"/>
      <c r="E15" s="26"/>
      <c r="F15" s="26"/>
      <c r="G15" s="26"/>
    </row>
    <row r="16" spans="1:8" ht="26" x14ac:dyDescent="0.6">
      <c r="A16" s="85">
        <v>14</v>
      </c>
      <c r="B16" s="26"/>
      <c r="C16" s="26"/>
      <c r="D16" s="26"/>
      <c r="E16" s="26"/>
      <c r="F16" s="26"/>
      <c r="G16" s="26"/>
    </row>
    <row r="17" spans="1:8" x14ac:dyDescent="0.35">
      <c r="B17" s="26"/>
      <c r="C17" s="26"/>
      <c r="D17" s="26"/>
      <c r="E17" s="26"/>
      <c r="F17" s="26"/>
      <c r="G17" s="26"/>
    </row>
    <row r="19" spans="1:8" ht="15" customHeight="1" x14ac:dyDescent="0.35">
      <c r="A19" s="115" t="s">
        <v>114</v>
      </c>
      <c r="B19" s="115"/>
      <c r="C19" s="115"/>
      <c r="D19" s="115"/>
      <c r="E19" s="115"/>
      <c r="F19" s="115"/>
      <c r="G19" s="115"/>
      <c r="H19" s="32"/>
    </row>
    <row r="20" spans="1:8" x14ac:dyDescent="0.35">
      <c r="A20" s="27"/>
      <c r="B20" s="27">
        <f>+'TablasInformes (1)'!B271</f>
        <v>2023</v>
      </c>
      <c r="C20" s="27">
        <f>+'TablasInformes (1)'!C271</f>
        <v>2024</v>
      </c>
      <c r="D20" s="27">
        <f>+'TablasInformes (1)'!D271</f>
        <v>2025</v>
      </c>
      <c r="E20" s="27">
        <f>+'TablasInformes (1)'!E271</f>
        <v>2026</v>
      </c>
      <c r="F20" s="27">
        <f>+'TablasInformes (1)'!F271</f>
        <v>2027</v>
      </c>
      <c r="G20" s="27">
        <f>+'TablasInformes (1)'!G271</f>
        <v>2028</v>
      </c>
    </row>
    <row r="21" spans="1:8" x14ac:dyDescent="0.35">
      <c r="A21" s="28" t="s">
        <v>115</v>
      </c>
      <c r="B21" s="29">
        <f>+'TablasInformes (1)'!B273</f>
        <v>332640</v>
      </c>
      <c r="C21" s="29">
        <f>+'TablasInformes (1)'!C273</f>
        <v>489952</v>
      </c>
      <c r="D21" s="29">
        <f>+'TablasInformes (1)'!D273</f>
        <v>974081</v>
      </c>
      <c r="E21" s="29">
        <f>+'TablasInformes (1)'!E273</f>
        <v>1024081</v>
      </c>
      <c r="F21" s="29">
        <f>+'TablasInformes (1)'!F273</f>
        <v>1141436</v>
      </c>
      <c r="G21" s="29">
        <f>+'TablasInformes (1)'!G273</f>
        <v>1448298</v>
      </c>
    </row>
    <row r="22" spans="1:8" x14ac:dyDescent="0.35">
      <c r="A22" s="28" t="s">
        <v>116</v>
      </c>
      <c r="B22" s="29">
        <f>+'TablasInformes (1)'!B274</f>
        <v>175560</v>
      </c>
      <c r="C22" s="29">
        <f>+'TablasInformes (1)'!C274</f>
        <v>284592</v>
      </c>
      <c r="D22" s="29">
        <f>+'TablasInformes (1)'!D274</f>
        <v>601072</v>
      </c>
      <c r="E22" s="29">
        <f>+'TablasInformes (1)'!E274</f>
        <v>661072</v>
      </c>
      <c r="F22" s="29">
        <f>+'TablasInformes (1)'!F274</f>
        <v>762428</v>
      </c>
      <c r="G22" s="29">
        <f>+'TablasInformes (1)'!G274</f>
        <v>1368725</v>
      </c>
    </row>
    <row r="23" spans="1:8" x14ac:dyDescent="0.35">
      <c r="A23" s="28" t="s">
        <v>117</v>
      </c>
      <c r="B23" s="29">
        <f>+'TablasInformes (1)'!B275</f>
        <v>145530</v>
      </c>
      <c r="C23" s="29">
        <f>+'TablasInformes (1)'!C275</f>
        <v>223608</v>
      </c>
      <c r="D23" s="29">
        <f>+'TablasInformes (1)'!D275</f>
        <v>462079</v>
      </c>
      <c r="E23" s="29">
        <f>+'TablasInformes (1)'!E275</f>
        <v>522079</v>
      </c>
      <c r="F23" s="29">
        <f>+'TablasInformes (1)'!F275</f>
        <v>638668</v>
      </c>
      <c r="G23" s="29">
        <f>+'TablasInformes (1)'!G275</f>
        <v>1299978</v>
      </c>
    </row>
    <row r="34" spans="1:8" ht="26" x14ac:dyDescent="0.6">
      <c r="A34" s="85">
        <v>15</v>
      </c>
    </row>
    <row r="36" spans="1:8" ht="15" customHeight="1" x14ac:dyDescent="0.35">
      <c r="A36" s="107" t="s">
        <v>118</v>
      </c>
      <c r="B36" s="107"/>
      <c r="C36" s="107"/>
      <c r="D36" s="107"/>
      <c r="E36" s="107"/>
      <c r="F36" s="107"/>
      <c r="G36" s="107"/>
      <c r="H36" s="11"/>
    </row>
    <row r="37" spans="1:8" x14ac:dyDescent="0.35">
      <c r="A37" s="28"/>
      <c r="B37" s="12">
        <f>+'TablasInformes (1)'!B279</f>
        <v>2027</v>
      </c>
      <c r="C37" s="12">
        <f>+'TablasInformes (1)'!C279</f>
        <v>2027</v>
      </c>
      <c r="D37" s="12">
        <f>+'TablasInformes (1)'!D279</f>
        <v>2027</v>
      </c>
      <c r="E37" s="12">
        <f>+'TablasInformes (1)'!E279</f>
        <v>2028</v>
      </c>
      <c r="F37" s="12">
        <f>+'TablasInformes (1)'!F279</f>
        <v>2028</v>
      </c>
      <c r="G37" s="12">
        <f>+'TablasInformes (1)'!G279</f>
        <v>2028</v>
      </c>
    </row>
    <row r="38" spans="1:8" x14ac:dyDescent="0.35">
      <c r="A38" s="28"/>
      <c r="B38" s="12" t="s">
        <v>102</v>
      </c>
      <c r="C38" s="12" t="s">
        <v>103</v>
      </c>
      <c r="D38" s="12" t="s">
        <v>104</v>
      </c>
      <c r="E38" s="12" t="s">
        <v>102</v>
      </c>
      <c r="F38" s="12" t="s">
        <v>103</v>
      </c>
      <c r="G38" s="12" t="s">
        <v>104</v>
      </c>
    </row>
    <row r="39" spans="1:8" x14ac:dyDescent="0.35">
      <c r="A39" s="13" t="s">
        <v>88</v>
      </c>
      <c r="B39" s="44">
        <f>+'TablasInformes (1)'!B281</f>
        <v>46.8</v>
      </c>
      <c r="C39" s="44">
        <f>+'TablasInformes (1)'!C281</f>
        <v>34.1</v>
      </c>
      <c r="D39" s="44">
        <f>+'TablasInformes (1)'!D281</f>
        <v>37.700000000000003</v>
      </c>
      <c r="E39" s="44">
        <f>+'TablasInformes (1)'!E281</f>
        <v>63.6</v>
      </c>
      <c r="F39" s="44">
        <f>+'TablasInformes (1)'!F281</f>
        <v>51.6</v>
      </c>
      <c r="G39" s="44">
        <f>+'TablasInformes (1)'!G281</f>
        <v>59.8</v>
      </c>
    </row>
    <row r="40" spans="1:8" x14ac:dyDescent="0.35">
      <c r="A40" s="13" t="s">
        <v>92</v>
      </c>
      <c r="B40" s="44">
        <f>+'TablasInformes (1)'!B282</f>
        <v>36.6</v>
      </c>
      <c r="C40" s="44">
        <f>+'TablasInformes (1)'!C282</f>
        <v>27.8</v>
      </c>
      <c r="D40" s="44">
        <f>+'TablasInformes (1)'!D282</f>
        <v>33.700000000000003</v>
      </c>
      <c r="E40" s="44">
        <f>+'TablasInformes (1)'!E282</f>
        <v>56.3</v>
      </c>
      <c r="F40" s="44">
        <f>+'TablasInformes (1)'!F282</f>
        <v>48.9</v>
      </c>
      <c r="G40" s="44">
        <f>+'TablasInformes (1)'!G282</f>
        <v>56.2</v>
      </c>
    </row>
    <row r="41" spans="1:8" x14ac:dyDescent="0.35">
      <c r="A41" s="13" t="s">
        <v>93</v>
      </c>
      <c r="B41" s="44">
        <f>+'TablasInformes (1)'!B283</f>
        <v>39.6</v>
      </c>
      <c r="C41" s="44">
        <f>+'TablasInformes (1)'!C283</f>
        <v>31.1</v>
      </c>
      <c r="D41" s="44">
        <f>+'TablasInformes (1)'!D283</f>
        <v>34.299999999999997</v>
      </c>
      <c r="E41" s="44">
        <f>+'TablasInformes (1)'!E283</f>
        <v>57.4</v>
      </c>
      <c r="F41" s="44">
        <f>+'TablasInformes (1)'!F283</f>
        <v>49</v>
      </c>
      <c r="G41" s="44">
        <f>+'TablasInformes (1)'!G283</f>
        <v>56.7</v>
      </c>
    </row>
    <row r="42" spans="1:8" x14ac:dyDescent="0.35">
      <c r="A42" s="13" t="s">
        <v>94</v>
      </c>
      <c r="B42" s="44">
        <f>+'TablasInformes (1)'!B284</f>
        <v>25.8</v>
      </c>
      <c r="C42" s="44">
        <f>+'TablasInformes (1)'!C284</f>
        <v>27.3</v>
      </c>
      <c r="D42" s="44">
        <f>+'TablasInformes (1)'!D284</f>
        <v>29.7</v>
      </c>
      <c r="E42" s="44">
        <f>+'TablasInformes (1)'!E284</f>
        <v>45.1</v>
      </c>
      <c r="F42" s="44">
        <f>+'TablasInformes (1)'!F284</f>
        <v>47.3</v>
      </c>
      <c r="G42" s="44">
        <f>+'TablasInformes (1)'!G284</f>
        <v>53.6</v>
      </c>
    </row>
    <row r="43" spans="1:8" ht="29" x14ac:dyDescent="0.35">
      <c r="A43" s="13" t="s">
        <v>95</v>
      </c>
      <c r="B43" s="44">
        <f>+'TablasInformes (1)'!B285</f>
        <v>17.600000000000001</v>
      </c>
      <c r="C43" s="44">
        <f>+'TablasInformes (1)'!C285</f>
        <v>16.899999999999999</v>
      </c>
      <c r="D43" s="44">
        <f>+'TablasInformes (1)'!D285</f>
        <v>17.600000000000001</v>
      </c>
      <c r="E43" s="44">
        <f>+'TablasInformes (1)'!E285</f>
        <v>37.5</v>
      </c>
      <c r="F43" s="44">
        <f>+'TablasInformes (1)'!F285</f>
        <v>38.6</v>
      </c>
      <c r="G43" s="44">
        <f>+'TablasInformes (1)'!G285</f>
        <v>41.8</v>
      </c>
    </row>
    <row r="44" spans="1:8" x14ac:dyDescent="0.35">
      <c r="A44" s="13" t="s">
        <v>96</v>
      </c>
      <c r="B44" s="44">
        <f>+'TablasInformes (1)'!B286</f>
        <v>19.2</v>
      </c>
      <c r="C44" s="44">
        <f>+'TablasInformes (1)'!C286</f>
        <v>18</v>
      </c>
      <c r="D44" s="44">
        <f>+'TablasInformes (1)'!D286</f>
        <v>20.7</v>
      </c>
      <c r="E44" s="44">
        <f>+'TablasInformes (1)'!E286</f>
        <v>43.4</v>
      </c>
      <c r="F44" s="44">
        <f>+'TablasInformes (1)'!F286</f>
        <v>41.8</v>
      </c>
      <c r="G44" s="44">
        <f>+'TablasInformes (1)'!G286</f>
        <v>43.5</v>
      </c>
    </row>
    <row r="45" spans="1:8" x14ac:dyDescent="0.35">
      <c r="A45" s="13" t="s">
        <v>97</v>
      </c>
      <c r="B45" s="44">
        <f>+'TablasInformes (1)'!B287</f>
        <v>23.9</v>
      </c>
      <c r="C45" s="44">
        <f>+'TablasInformes (1)'!C287</f>
        <v>21.2</v>
      </c>
      <c r="D45" s="44">
        <f>+'TablasInformes (1)'!D287</f>
        <v>26.5</v>
      </c>
      <c r="E45" s="44">
        <f>+'TablasInformes (1)'!E287</f>
        <v>43.6</v>
      </c>
      <c r="F45" s="44">
        <f>+'TablasInformes (1)'!F287</f>
        <v>42.7</v>
      </c>
      <c r="G45" s="44">
        <f>+'TablasInformes (1)'!G287</f>
        <v>46.5</v>
      </c>
    </row>
  </sheetData>
  <mergeCells count="3">
    <mergeCell ref="A36:G36"/>
    <mergeCell ref="A19:G19"/>
    <mergeCell ref="A2:G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4"/>
  <sheetViews>
    <sheetView topLeftCell="A17" zoomScale="85" zoomScaleNormal="85" workbookViewId="0">
      <selection activeCell="C4" sqref="C4"/>
    </sheetView>
  </sheetViews>
  <sheetFormatPr baseColWidth="10" defaultRowHeight="14.5" x14ac:dyDescent="0.35"/>
  <cols>
    <col min="1" max="1" width="13.54296875" bestFit="1" customWidth="1"/>
    <col min="2" max="2" width="19.26953125" customWidth="1"/>
  </cols>
  <sheetData>
    <row r="1" spans="1:8" ht="26" x14ac:dyDescent="0.6">
      <c r="A1" s="85">
        <v>16</v>
      </c>
    </row>
    <row r="2" spans="1:8" x14ac:dyDescent="0.35">
      <c r="A2" s="115" t="s">
        <v>119</v>
      </c>
      <c r="B2" s="115"/>
      <c r="C2" s="115"/>
      <c r="D2" s="115"/>
      <c r="E2" s="115"/>
      <c r="F2" s="115"/>
      <c r="G2" s="115"/>
      <c r="H2" s="115"/>
    </row>
    <row r="3" spans="1:8" x14ac:dyDescent="0.35">
      <c r="A3" s="35"/>
      <c r="B3" s="35"/>
      <c r="C3" s="27">
        <f>+'TablasInformes (1)'!C291</f>
        <v>2023</v>
      </c>
      <c r="D3" s="27">
        <f>+'TablasInformes (1)'!D291</f>
        <v>2024</v>
      </c>
      <c r="E3" s="27">
        <f>+'TablasInformes (1)'!E291</f>
        <v>2025</v>
      </c>
      <c r="F3" s="27">
        <f>+'TablasInformes (1)'!F291</f>
        <v>2026</v>
      </c>
      <c r="G3" s="27">
        <f>+'TablasInformes (1)'!G291</f>
        <v>2027</v>
      </c>
      <c r="H3" s="27">
        <f>+'TablasInformes (1)'!H291</f>
        <v>2028</v>
      </c>
    </row>
    <row r="4" spans="1:8" x14ac:dyDescent="0.35">
      <c r="A4" s="129" t="s">
        <v>88</v>
      </c>
      <c r="B4" s="28" t="s">
        <v>120</v>
      </c>
      <c r="C4" s="30">
        <f>+'TablasInformes (1)'!C293</f>
        <v>13</v>
      </c>
      <c r="D4" s="30">
        <f>+'TablasInformes (1)'!D293</f>
        <v>16</v>
      </c>
      <c r="E4" s="30">
        <f>+'TablasInformes (1)'!E293</f>
        <v>18</v>
      </c>
      <c r="F4" s="30">
        <f>+'TablasInformes (1)'!F293</f>
        <v>19</v>
      </c>
      <c r="G4" s="30">
        <f>+'TablasInformes (1)'!G293</f>
        <v>25</v>
      </c>
      <c r="H4" s="30">
        <f>+'TablasInformes (1)'!H293</f>
        <v>29</v>
      </c>
    </row>
    <row r="5" spans="1:8" x14ac:dyDescent="0.35">
      <c r="A5" s="129"/>
      <c r="B5" s="28" t="s">
        <v>121</v>
      </c>
      <c r="C5" s="30">
        <f>+'TablasInformes (1)'!C294</f>
        <v>25</v>
      </c>
      <c r="D5" s="30">
        <f>+'TablasInformes (1)'!D294</f>
        <v>28</v>
      </c>
      <c r="E5" s="30">
        <f>+'TablasInformes (1)'!E294</f>
        <v>31</v>
      </c>
      <c r="F5" s="30">
        <f>+'TablasInformes (1)'!F294</f>
        <v>31</v>
      </c>
      <c r="G5" s="30">
        <f>+'TablasInformes (1)'!G294</f>
        <v>31</v>
      </c>
      <c r="H5" s="30">
        <f>+'TablasInformes (1)'!H294</f>
        <v>31</v>
      </c>
    </row>
    <row r="6" spans="1:8" x14ac:dyDescent="0.35">
      <c r="A6" s="129"/>
      <c r="B6" s="28" t="s">
        <v>122</v>
      </c>
      <c r="C6" s="30">
        <f>+'TablasInformes (1)'!C295</f>
        <v>18</v>
      </c>
      <c r="D6" s="30">
        <f>+'TablasInformes (1)'!D295</f>
        <v>21</v>
      </c>
      <c r="E6" s="30">
        <f>+'TablasInformes (1)'!E295</f>
        <v>23</v>
      </c>
      <c r="F6" s="30">
        <f>+'TablasInformes (1)'!F295</f>
        <v>24</v>
      </c>
      <c r="G6" s="30">
        <f>+'TablasInformes (1)'!G295</f>
        <v>33</v>
      </c>
      <c r="H6" s="30">
        <f>+'TablasInformes (1)'!H295</f>
        <v>33</v>
      </c>
    </row>
    <row r="7" spans="1:8" x14ac:dyDescent="0.35">
      <c r="A7" s="129" t="s">
        <v>92</v>
      </c>
      <c r="B7" s="28" t="s">
        <v>120</v>
      </c>
      <c r="C7" s="30">
        <f>+'TablasInformes (1)'!C296</f>
        <v>12</v>
      </c>
      <c r="D7" s="30">
        <f>+'TablasInformes (1)'!D296</f>
        <v>15</v>
      </c>
      <c r="E7" s="30">
        <f>+'TablasInformes (1)'!E296</f>
        <v>17</v>
      </c>
      <c r="F7" s="30">
        <f>+'TablasInformes (1)'!F296</f>
        <v>18</v>
      </c>
      <c r="G7" s="30">
        <f>+'TablasInformes (1)'!G296</f>
        <v>26</v>
      </c>
      <c r="H7" s="30">
        <f>+'TablasInformes (1)'!H296</f>
        <v>30</v>
      </c>
    </row>
    <row r="8" spans="1:8" x14ac:dyDescent="0.35">
      <c r="A8" s="129"/>
      <c r="B8" s="28" t="s">
        <v>121</v>
      </c>
      <c r="C8" s="30">
        <f>+'TablasInformes (1)'!C297</f>
        <v>22</v>
      </c>
      <c r="D8" s="30">
        <f>+'TablasInformes (1)'!D297</f>
        <v>25</v>
      </c>
      <c r="E8" s="30">
        <f>+'TablasInformes (1)'!E297</f>
        <v>28</v>
      </c>
      <c r="F8" s="30">
        <f>+'TablasInformes (1)'!F297</f>
        <v>29</v>
      </c>
      <c r="G8" s="30">
        <f>+'TablasInformes (1)'!G297</f>
        <v>29</v>
      </c>
      <c r="H8" s="30">
        <f>+'TablasInformes (1)'!H297</f>
        <v>29</v>
      </c>
    </row>
    <row r="9" spans="1:8" x14ac:dyDescent="0.35">
      <c r="A9" s="129"/>
      <c r="B9" s="28" t="s">
        <v>122</v>
      </c>
      <c r="C9" s="30">
        <f>+'TablasInformes (1)'!C298</f>
        <v>21</v>
      </c>
      <c r="D9" s="30">
        <f>+'TablasInformes (1)'!D298</f>
        <v>24</v>
      </c>
      <c r="E9" s="30">
        <f>+'TablasInformes (1)'!E298</f>
        <v>26</v>
      </c>
      <c r="F9" s="30">
        <f>+'TablasInformes (1)'!F298</f>
        <v>27</v>
      </c>
      <c r="G9" s="30">
        <f>+'TablasInformes (1)'!G298</f>
        <v>31</v>
      </c>
      <c r="H9" s="30">
        <f>+'TablasInformes (1)'!H298</f>
        <v>31</v>
      </c>
    </row>
    <row r="10" spans="1:8" x14ac:dyDescent="0.35">
      <c r="A10" s="129" t="s">
        <v>93</v>
      </c>
      <c r="B10" s="28" t="s">
        <v>120</v>
      </c>
      <c r="C10" s="30">
        <f>+'TablasInformes (1)'!C299</f>
        <v>15</v>
      </c>
      <c r="D10" s="30">
        <f>+'TablasInformes (1)'!D299</f>
        <v>18</v>
      </c>
      <c r="E10" s="30">
        <f>+'TablasInformes (1)'!E299</f>
        <v>21</v>
      </c>
      <c r="F10" s="30">
        <f>+'TablasInformes (1)'!F299</f>
        <v>22</v>
      </c>
      <c r="G10" s="30">
        <f>+'TablasInformes (1)'!G299</f>
        <v>27</v>
      </c>
      <c r="H10" s="30">
        <f>+'TablasInformes (1)'!H299</f>
        <v>31</v>
      </c>
    </row>
    <row r="11" spans="1:8" x14ac:dyDescent="0.35">
      <c r="A11" s="129"/>
      <c r="B11" s="28" t="s">
        <v>121</v>
      </c>
      <c r="C11" s="30">
        <f>+'TablasInformes (1)'!C300</f>
        <v>27</v>
      </c>
      <c r="D11" s="30">
        <f>+'TablasInformes (1)'!D300</f>
        <v>30</v>
      </c>
      <c r="E11" s="30">
        <f>+'TablasInformes (1)'!E300</f>
        <v>33</v>
      </c>
      <c r="F11" s="30">
        <f>+'TablasInformes (1)'!F300</f>
        <v>33</v>
      </c>
      <c r="G11" s="30">
        <f>+'TablasInformes (1)'!G300</f>
        <v>33</v>
      </c>
      <c r="H11" s="30">
        <f>+'TablasInformes (1)'!H300</f>
        <v>33</v>
      </c>
    </row>
    <row r="12" spans="1:8" x14ac:dyDescent="0.35">
      <c r="A12" s="129"/>
      <c r="B12" s="28" t="s">
        <v>122</v>
      </c>
      <c r="C12" s="30">
        <f>+'TablasInformes (1)'!C301</f>
        <v>13</v>
      </c>
      <c r="D12" s="30">
        <f>+'TablasInformes (1)'!D301</f>
        <v>16</v>
      </c>
      <c r="E12" s="30">
        <f>+'TablasInformes (1)'!E301</f>
        <v>18</v>
      </c>
      <c r="F12" s="30">
        <f>+'TablasInformes (1)'!F301</f>
        <v>19</v>
      </c>
      <c r="G12" s="30">
        <f>+'TablasInformes (1)'!G301</f>
        <v>28</v>
      </c>
      <c r="H12" s="30">
        <f>+'TablasInformes (1)'!H301</f>
        <v>30</v>
      </c>
    </row>
    <row r="13" spans="1:8" x14ac:dyDescent="0.35">
      <c r="A13" s="129" t="s">
        <v>94</v>
      </c>
      <c r="B13" s="28" t="s">
        <v>120</v>
      </c>
      <c r="C13" s="30">
        <f>+'TablasInformes (1)'!C302</f>
        <v>0</v>
      </c>
      <c r="D13" s="30">
        <f>+'TablasInformes (1)'!D302</f>
        <v>16</v>
      </c>
      <c r="E13" s="30">
        <f>+'TablasInformes (1)'!E302</f>
        <v>18</v>
      </c>
      <c r="F13" s="30">
        <f>+'TablasInformes (1)'!F302</f>
        <v>19</v>
      </c>
      <c r="G13" s="30">
        <f>+'TablasInformes (1)'!G302</f>
        <v>26</v>
      </c>
      <c r="H13" s="30">
        <f>+'TablasInformes (1)'!H302</f>
        <v>32</v>
      </c>
    </row>
    <row r="14" spans="1:8" x14ac:dyDescent="0.35">
      <c r="A14" s="129"/>
      <c r="B14" s="28" t="s">
        <v>121</v>
      </c>
      <c r="C14" s="30">
        <f>+'TablasInformes (1)'!C303</f>
        <v>0</v>
      </c>
      <c r="D14" s="30">
        <f>+'TablasInformes (1)'!D303</f>
        <v>28</v>
      </c>
      <c r="E14" s="30">
        <f>+'TablasInformes (1)'!E303</f>
        <v>31</v>
      </c>
      <c r="F14" s="30">
        <f>+'TablasInformes (1)'!F303</f>
        <v>31</v>
      </c>
      <c r="G14" s="30">
        <f>+'TablasInformes (1)'!G303</f>
        <v>31</v>
      </c>
      <c r="H14" s="30">
        <f>+'TablasInformes (1)'!H303</f>
        <v>31</v>
      </c>
    </row>
    <row r="15" spans="1:8" x14ac:dyDescent="0.35">
      <c r="A15" s="129"/>
      <c r="B15" s="28" t="s">
        <v>122</v>
      </c>
      <c r="C15" s="30">
        <f>+'TablasInformes (1)'!C304</f>
        <v>0</v>
      </c>
      <c r="D15" s="30">
        <f>+'TablasInformes (1)'!D304</f>
        <v>21</v>
      </c>
      <c r="E15" s="30">
        <f>+'TablasInformes (1)'!E304</f>
        <v>23</v>
      </c>
      <c r="F15" s="30">
        <f>+'TablasInformes (1)'!F304</f>
        <v>24</v>
      </c>
      <c r="G15" s="30">
        <f>+'TablasInformes (1)'!G304</f>
        <v>30</v>
      </c>
      <c r="H15" s="30">
        <f>+'TablasInformes (1)'!H304</f>
        <v>30</v>
      </c>
    </row>
    <row r="16" spans="1:8" x14ac:dyDescent="0.35">
      <c r="A16" s="129" t="s">
        <v>95</v>
      </c>
      <c r="B16" s="28" t="s">
        <v>120</v>
      </c>
      <c r="C16" s="30">
        <f>+'TablasInformes (1)'!C305</f>
        <v>0</v>
      </c>
      <c r="D16" s="30">
        <f>+'TablasInformes (1)'!D305</f>
        <v>0</v>
      </c>
      <c r="E16" s="30">
        <f>+'TablasInformes (1)'!E305</f>
        <v>0</v>
      </c>
      <c r="F16" s="30">
        <f>+'TablasInformes (1)'!F305</f>
        <v>0</v>
      </c>
      <c r="G16" s="30">
        <f>+'TablasInformes (1)'!G305</f>
        <v>22</v>
      </c>
      <c r="H16" s="30">
        <f>+'TablasInformes (1)'!H305</f>
        <v>29</v>
      </c>
    </row>
    <row r="17" spans="1:8" x14ac:dyDescent="0.35">
      <c r="A17" s="129"/>
      <c r="B17" s="28" t="s">
        <v>121</v>
      </c>
      <c r="C17" s="30">
        <f>+'TablasInformes (1)'!C306</f>
        <v>0</v>
      </c>
      <c r="D17" s="30">
        <f>+'TablasInformes (1)'!D306</f>
        <v>0</v>
      </c>
      <c r="E17" s="30">
        <f>+'TablasInformes (1)'!E306</f>
        <v>0</v>
      </c>
      <c r="F17" s="30">
        <f>+'TablasInformes (1)'!F306</f>
        <v>0</v>
      </c>
      <c r="G17" s="30">
        <f>+'TablasInformes (1)'!G306</f>
        <v>24</v>
      </c>
      <c r="H17" s="30">
        <f>+'TablasInformes (1)'!H306</f>
        <v>24</v>
      </c>
    </row>
    <row r="18" spans="1:8" x14ac:dyDescent="0.35">
      <c r="A18" s="129"/>
      <c r="B18" s="28" t="s">
        <v>122</v>
      </c>
      <c r="C18" s="30">
        <f>+'TablasInformes (1)'!C307</f>
        <v>0</v>
      </c>
      <c r="D18" s="30">
        <f>+'TablasInformes (1)'!D307</f>
        <v>0</v>
      </c>
      <c r="E18" s="30">
        <f>+'TablasInformes (1)'!E307</f>
        <v>0</v>
      </c>
      <c r="F18" s="30">
        <f>+'TablasInformes (1)'!F307</f>
        <v>0</v>
      </c>
      <c r="G18" s="30">
        <f>+'TablasInformes (1)'!G307</f>
        <v>25</v>
      </c>
      <c r="H18" s="30">
        <f>+'TablasInformes (1)'!H307</f>
        <v>30</v>
      </c>
    </row>
    <row r="19" spans="1:8" x14ac:dyDescent="0.35">
      <c r="A19" s="129" t="s">
        <v>96</v>
      </c>
      <c r="B19" s="28" t="s">
        <v>120</v>
      </c>
      <c r="C19" s="30">
        <f>+'TablasInformes (1)'!C308</f>
        <v>0</v>
      </c>
      <c r="D19" s="30">
        <f>+'TablasInformes (1)'!D308</f>
        <v>0</v>
      </c>
      <c r="E19" s="30">
        <f>+'TablasInformes (1)'!E308</f>
        <v>0</v>
      </c>
      <c r="F19" s="30">
        <f>+'TablasInformes (1)'!F308</f>
        <v>16</v>
      </c>
      <c r="G19" s="30">
        <f>+'TablasInformes (1)'!G308</f>
        <v>24</v>
      </c>
      <c r="H19" s="30">
        <f>+'TablasInformes (1)'!H308</f>
        <v>31</v>
      </c>
    </row>
    <row r="20" spans="1:8" x14ac:dyDescent="0.35">
      <c r="A20" s="129"/>
      <c r="B20" s="28" t="s">
        <v>121</v>
      </c>
      <c r="C20" s="30">
        <f>+'TablasInformes (1)'!C309</f>
        <v>0</v>
      </c>
      <c r="D20" s="30">
        <f>+'TablasInformes (1)'!D309</f>
        <v>0</v>
      </c>
      <c r="E20" s="30">
        <f>+'TablasInformes (1)'!E309</f>
        <v>0</v>
      </c>
      <c r="F20" s="30">
        <f>+'TablasInformes (1)'!F309</f>
        <v>20</v>
      </c>
      <c r="G20" s="30">
        <f>+'TablasInformes (1)'!G309</f>
        <v>27</v>
      </c>
      <c r="H20" s="30">
        <f>+'TablasInformes (1)'!H309</f>
        <v>29</v>
      </c>
    </row>
    <row r="21" spans="1:8" x14ac:dyDescent="0.35">
      <c r="A21" s="129"/>
      <c r="B21" s="28" t="s">
        <v>122</v>
      </c>
      <c r="C21" s="30">
        <f>+'TablasInformes (1)'!C310</f>
        <v>0</v>
      </c>
      <c r="D21" s="30">
        <f>+'TablasInformes (1)'!D310</f>
        <v>0</v>
      </c>
      <c r="E21" s="30">
        <f>+'TablasInformes (1)'!E310</f>
        <v>0</v>
      </c>
      <c r="F21" s="30">
        <f>+'TablasInformes (1)'!F310</f>
        <v>22</v>
      </c>
      <c r="G21" s="30">
        <f>+'TablasInformes (1)'!G310</f>
        <v>29</v>
      </c>
      <c r="H21" s="30">
        <f>+'TablasInformes (1)'!H310</f>
        <v>31</v>
      </c>
    </row>
    <row r="22" spans="1:8" x14ac:dyDescent="0.35">
      <c r="A22" s="129" t="s">
        <v>97</v>
      </c>
      <c r="B22" s="28" t="s">
        <v>120</v>
      </c>
      <c r="C22" s="30">
        <f>+'TablasInformes (1)'!C311</f>
        <v>0</v>
      </c>
      <c r="D22" s="30">
        <f>+'TablasInformes (1)'!D311</f>
        <v>0</v>
      </c>
      <c r="E22" s="30">
        <f>+'TablasInformes (1)'!E311</f>
        <v>16</v>
      </c>
      <c r="F22" s="30">
        <f>+'TablasInformes (1)'!F311</f>
        <v>20</v>
      </c>
      <c r="G22" s="30">
        <f>+'TablasInformes (1)'!G311</f>
        <v>28</v>
      </c>
      <c r="H22" s="30">
        <f>+'TablasInformes (1)'!H311</f>
        <v>31</v>
      </c>
    </row>
    <row r="23" spans="1:8" x14ac:dyDescent="0.35">
      <c r="A23" s="129"/>
      <c r="B23" s="28" t="s">
        <v>121</v>
      </c>
      <c r="C23" s="30">
        <f>+'TablasInformes (1)'!C312</f>
        <v>0</v>
      </c>
      <c r="D23" s="30">
        <f>+'TablasInformes (1)'!D312</f>
        <v>0</v>
      </c>
      <c r="E23" s="30">
        <f>+'TablasInformes (1)'!E312</f>
        <v>19</v>
      </c>
      <c r="F23" s="30">
        <f>+'TablasInformes (1)'!F312</f>
        <v>20</v>
      </c>
      <c r="G23" s="30">
        <f>+'TablasInformes (1)'!G312</f>
        <v>27</v>
      </c>
      <c r="H23" s="30">
        <f>+'TablasInformes (1)'!H312</f>
        <v>29</v>
      </c>
    </row>
    <row r="24" spans="1:8" x14ac:dyDescent="0.35">
      <c r="A24" s="129"/>
      <c r="B24" s="28" t="s">
        <v>122</v>
      </c>
      <c r="C24" s="30">
        <f>+'TablasInformes (1)'!C313</f>
        <v>0</v>
      </c>
      <c r="D24" s="30">
        <f>+'TablasInformes (1)'!D313</f>
        <v>0</v>
      </c>
      <c r="E24" s="30">
        <f>+'TablasInformes (1)'!E313</f>
        <v>21</v>
      </c>
      <c r="F24" s="30">
        <f>+'TablasInformes (1)'!F313</f>
        <v>26</v>
      </c>
      <c r="G24" s="30">
        <f>+'TablasInformes (1)'!G313</f>
        <v>31</v>
      </c>
      <c r="H24" s="30">
        <f>+'TablasInformes (1)'!H313</f>
        <v>31</v>
      </c>
    </row>
  </sheetData>
  <mergeCells count="8">
    <mergeCell ref="A16:A18"/>
    <mergeCell ref="A19:A21"/>
    <mergeCell ref="A22:A24"/>
    <mergeCell ref="A2:H2"/>
    <mergeCell ref="A4:A6"/>
    <mergeCell ref="A7:A9"/>
    <mergeCell ref="A10:A12"/>
    <mergeCell ref="A13:A1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7"/>
  <sheetViews>
    <sheetView workbookViewId="0">
      <selection activeCell="J44" sqref="J44"/>
    </sheetView>
  </sheetViews>
  <sheetFormatPr baseColWidth="10" defaultRowHeight="14.5" x14ac:dyDescent="0.35"/>
  <cols>
    <col min="1" max="1" width="21.1796875" customWidth="1"/>
    <col min="2" max="7" width="18" customWidth="1"/>
  </cols>
  <sheetData>
    <row r="1" spans="1:8" ht="26" x14ac:dyDescent="0.6">
      <c r="A1" s="85">
        <v>17</v>
      </c>
    </row>
    <row r="2" spans="1:8" x14ac:dyDescent="0.35">
      <c r="A2" s="115" t="s">
        <v>123</v>
      </c>
      <c r="B2" s="115"/>
      <c r="C2" s="115"/>
      <c r="D2" s="115"/>
      <c r="E2" s="115"/>
      <c r="F2" s="115"/>
      <c r="G2" s="115"/>
      <c r="H2" s="32"/>
    </row>
    <row r="3" spans="1:8" x14ac:dyDescent="0.35">
      <c r="A3" s="28"/>
      <c r="B3" s="35">
        <f>+'TablasInformes (1)'!B317</f>
        <v>2027</v>
      </c>
      <c r="C3" s="35">
        <f>+'TablasInformes (1)'!C317</f>
        <v>2027</v>
      </c>
      <c r="D3" s="35">
        <f>+'TablasInformes (1)'!D317</f>
        <v>2027</v>
      </c>
      <c r="E3" s="35">
        <f>+'TablasInformes (1)'!E317</f>
        <v>2028</v>
      </c>
      <c r="F3" s="35">
        <f>+'TablasInformes (1)'!F317</f>
        <v>2028</v>
      </c>
      <c r="G3" s="35">
        <f>+'TablasInformes (1)'!G317</f>
        <v>2028</v>
      </c>
    </row>
    <row r="4" spans="1:8" x14ac:dyDescent="0.35">
      <c r="A4" s="28"/>
      <c r="B4" s="27" t="s">
        <v>120</v>
      </c>
      <c r="C4" s="27" t="s">
        <v>121</v>
      </c>
      <c r="D4" s="27" t="s">
        <v>124</v>
      </c>
      <c r="E4" s="27" t="s">
        <v>120</v>
      </c>
      <c r="F4" s="27" t="s">
        <v>121</v>
      </c>
      <c r="G4" s="27" t="s">
        <v>124</v>
      </c>
    </row>
    <row r="5" spans="1:8" x14ac:dyDescent="0.35">
      <c r="A5" s="28" t="s">
        <v>88</v>
      </c>
      <c r="B5" s="29">
        <f>+'TablasInformes (1)'!B319</f>
        <v>104186</v>
      </c>
      <c r="C5" s="29">
        <f>+'TablasInformes (1)'!C319</f>
        <v>157894</v>
      </c>
      <c r="D5" s="29">
        <f>+'TablasInformes (1)'!D319</f>
        <v>43410</v>
      </c>
      <c r="E5" s="29">
        <f>+'TablasInformes (1)'!E319</f>
        <v>192394</v>
      </c>
      <c r="F5" s="29">
        <f>+'TablasInformes (1)'!F319</f>
        <v>157894</v>
      </c>
      <c r="G5" s="29">
        <f>+'TablasInformes (1)'!G319</f>
        <v>143234</v>
      </c>
    </row>
    <row r="6" spans="1:8" x14ac:dyDescent="0.35">
      <c r="A6" s="28" t="s">
        <v>92</v>
      </c>
      <c r="B6" s="29">
        <f>+'TablasInformes (1)'!B320</f>
        <v>38524</v>
      </c>
      <c r="C6" s="29">
        <f>+'TablasInformes (1)'!C320</f>
        <v>81997</v>
      </c>
      <c r="D6" s="29">
        <f>+'TablasInformes (1)'!D320</f>
        <v>17363</v>
      </c>
      <c r="E6" s="29">
        <f>+'TablasInformes (1)'!E320</f>
        <v>234543</v>
      </c>
      <c r="F6" s="29">
        <f>+'TablasInformes (1)'!F320</f>
        <v>176788</v>
      </c>
      <c r="G6" s="29">
        <f>+'TablasInformes (1)'!G320</f>
        <v>232345</v>
      </c>
    </row>
    <row r="7" spans="1:8" x14ac:dyDescent="0.35">
      <c r="A7" s="28" t="s">
        <v>93</v>
      </c>
      <c r="B7" s="29">
        <f>+'TablasInformes (1)'!B321</f>
        <v>83927</v>
      </c>
      <c r="C7" s="29">
        <f>+'TablasInformes (1)'!C321</f>
        <v>192937</v>
      </c>
      <c r="D7" s="29">
        <f>+'TablasInformes (1)'!D321</f>
        <v>150550</v>
      </c>
      <c r="E7" s="29">
        <f>+'TablasInformes (1)'!E321</f>
        <v>165367</v>
      </c>
      <c r="F7" s="29">
        <f>+'TablasInformes (1)'!F321</f>
        <v>192937</v>
      </c>
      <c r="G7" s="29">
        <f>+'TablasInformes (1)'!G321</f>
        <v>150550</v>
      </c>
    </row>
    <row r="8" spans="1:8" x14ac:dyDescent="0.35">
      <c r="A8" s="28" t="s">
        <v>94</v>
      </c>
      <c r="B8" s="29">
        <f>+'TablasInformes (1)'!B322</f>
        <v>108526</v>
      </c>
      <c r="C8" s="29">
        <f>+'TablasInformes (1)'!C322</f>
        <v>165375</v>
      </c>
      <c r="D8" s="29">
        <f>+'TablasInformes (1)'!D322</f>
        <v>123498</v>
      </c>
      <c r="E8" s="29">
        <f>+'TablasInformes (1)'!E322</f>
        <v>108526</v>
      </c>
      <c r="F8" s="29">
        <f>+'TablasInformes (1)'!F322</f>
        <v>165375</v>
      </c>
      <c r="G8" s="29">
        <f>+'TablasInformes (1)'!G322</f>
        <v>123498</v>
      </c>
    </row>
    <row r="9" spans="1:8" x14ac:dyDescent="0.35">
      <c r="A9" s="28" t="s">
        <v>95</v>
      </c>
      <c r="B9" s="29">
        <f>+'TablasInformes (1)'!B323</f>
        <v>95000</v>
      </c>
      <c r="C9" s="29">
        <f>+'TablasInformes (1)'!C323</f>
        <v>90520</v>
      </c>
      <c r="D9" s="29">
        <f>+'TablasInformes (1)'!D323</f>
        <v>85730</v>
      </c>
      <c r="E9" s="29">
        <f>+'TablasInformes (1)'!E323</f>
        <v>196534</v>
      </c>
      <c r="F9" s="29">
        <f>+'TablasInformes (1)'!F323</f>
        <v>154345</v>
      </c>
      <c r="G9" s="29">
        <f>+'TablasInformes (1)'!G323</f>
        <v>178943</v>
      </c>
    </row>
    <row r="10" spans="1:8" x14ac:dyDescent="0.35">
      <c r="A10" s="28" t="s">
        <v>96</v>
      </c>
      <c r="B10" s="29">
        <f>+'TablasInformes (1)'!B324</f>
        <v>132540</v>
      </c>
      <c r="C10" s="29">
        <f>+'TablasInformes (1)'!C324</f>
        <v>164600</v>
      </c>
      <c r="D10" s="29">
        <f>+'TablasInformes (1)'!D324</f>
        <v>122340</v>
      </c>
      <c r="E10" s="29">
        <f>+'TablasInformes (1)'!E324</f>
        <v>132540</v>
      </c>
      <c r="F10" s="29">
        <f>+'TablasInformes (1)'!F324</f>
        <v>164600</v>
      </c>
      <c r="G10" s="29">
        <f>+'TablasInformes (1)'!G324</f>
        <v>154567</v>
      </c>
    </row>
    <row r="11" spans="1:8" x14ac:dyDescent="0.35">
      <c r="A11" s="28" t="s">
        <v>97</v>
      </c>
      <c r="B11" s="29">
        <f>+'TablasInformes (1)'!B325</f>
        <v>120150</v>
      </c>
      <c r="C11" s="29">
        <f>+'TablasInformes (1)'!C325</f>
        <v>164600</v>
      </c>
      <c r="D11" s="29">
        <f>+'TablasInformes (1)'!D325</f>
        <v>132234</v>
      </c>
      <c r="E11" s="29">
        <f>+'TablasInformes (1)'!E325</f>
        <v>187654</v>
      </c>
      <c r="F11" s="29">
        <f>+'TablasInformes (1)'!F325</f>
        <v>164600</v>
      </c>
      <c r="G11" s="29">
        <f>+'TablasInformes (1)'!G325</f>
        <v>156765</v>
      </c>
    </row>
    <row r="22" spans="1:8" ht="26" x14ac:dyDescent="0.6">
      <c r="A22" s="85">
        <v>18</v>
      </c>
    </row>
    <row r="24" spans="1:8" x14ac:dyDescent="0.35">
      <c r="A24" s="115" t="s">
        <v>125</v>
      </c>
      <c r="B24" s="115"/>
      <c r="C24" s="115"/>
      <c r="D24" s="115"/>
      <c r="E24" s="32"/>
      <c r="F24" s="32"/>
      <c r="G24" s="32"/>
      <c r="H24" s="32"/>
    </row>
    <row r="25" spans="1:8" x14ac:dyDescent="0.35">
      <c r="A25" s="28"/>
      <c r="B25" s="27" t="s">
        <v>120</v>
      </c>
      <c r="C25" s="27" t="s">
        <v>121</v>
      </c>
      <c r="D25" s="27" t="s">
        <v>124</v>
      </c>
    </row>
    <row r="26" spans="1:8" x14ac:dyDescent="0.35">
      <c r="A26" s="28" t="s">
        <v>88</v>
      </c>
      <c r="B26" s="52">
        <f>+'TablasInformes (1)'!B330</f>
        <v>0.11799999999999999</v>
      </c>
      <c r="C26" s="52">
        <f>+'TablasInformes (1)'!C330</f>
        <v>7.5999999999999998E-2</v>
      </c>
      <c r="D26" s="52">
        <f>+'TablasInformes (1)'!D330</f>
        <v>0.03</v>
      </c>
    </row>
    <row r="27" spans="1:8" x14ac:dyDescent="0.35">
      <c r="A27" s="28" t="s">
        <v>92</v>
      </c>
      <c r="B27" s="52">
        <f>+'TablasInformes (1)'!B331</f>
        <v>6.3E-2</v>
      </c>
      <c r="C27" s="52">
        <f>+'TablasInformes (1)'!C331</f>
        <v>6.2E-2</v>
      </c>
      <c r="D27" s="52">
        <f>+'TablasInformes (1)'!D331</f>
        <v>1.9E-2</v>
      </c>
    </row>
    <row r="28" spans="1:8" x14ac:dyDescent="0.35">
      <c r="A28" s="28" t="s">
        <v>93</v>
      </c>
      <c r="B28" s="52">
        <f>+'TablasInformes (1)'!B332</f>
        <v>5.8000000000000003E-2</v>
      </c>
      <c r="C28" s="52">
        <f>+'TablasInformes (1)'!C332</f>
        <v>4.9000000000000002E-2</v>
      </c>
      <c r="D28" s="52">
        <f>+'TablasInformes (1)'!D332</f>
        <v>2.5999999999999999E-2</v>
      </c>
    </row>
    <row r="29" spans="1:8" x14ac:dyDescent="0.35">
      <c r="A29" s="28" t="s">
        <v>94</v>
      </c>
      <c r="B29" s="52">
        <f>+'TablasInformes (1)'!B333</f>
        <v>2.9000000000000001E-2</v>
      </c>
      <c r="C29" s="52">
        <f>+'TablasInformes (1)'!C333</f>
        <v>2.1000000000000001E-2</v>
      </c>
      <c r="D29" s="52">
        <f>+'TablasInformes (1)'!D333</f>
        <v>2.8000000000000001E-2</v>
      </c>
    </row>
    <row r="30" spans="1:8" x14ac:dyDescent="0.35">
      <c r="A30" s="28" t="s">
        <v>95</v>
      </c>
      <c r="B30" s="52">
        <f>+'TablasInformes (1)'!B334</f>
        <v>2.5999999999999999E-2</v>
      </c>
      <c r="C30" s="52">
        <f>+'TablasInformes (1)'!C334</f>
        <v>2.1000000000000001E-2</v>
      </c>
      <c r="D30" s="52">
        <f>+'TablasInformes (1)'!D334</f>
        <v>2.5999999999999999E-2</v>
      </c>
    </row>
    <row r="31" spans="1:8" x14ac:dyDescent="0.35">
      <c r="A31" s="28" t="s">
        <v>96</v>
      </c>
      <c r="B31" s="52">
        <f>+'TablasInformes (1)'!B335</f>
        <v>3.3000000000000002E-2</v>
      </c>
      <c r="C31" s="52">
        <f>+'TablasInformes (1)'!C335</f>
        <v>2.7E-2</v>
      </c>
      <c r="D31" s="52">
        <f>+'TablasInformes (1)'!D335</f>
        <v>2.9000000000000001E-2</v>
      </c>
    </row>
    <row r="32" spans="1:8" x14ac:dyDescent="0.35">
      <c r="A32" s="28" t="s">
        <v>97</v>
      </c>
      <c r="B32" s="52">
        <f>+'TablasInformes (1)'!B336</f>
        <v>3.2000000000000001E-2</v>
      </c>
      <c r="C32" s="52">
        <f>+'TablasInformes (1)'!C336</f>
        <v>2.1000000000000001E-2</v>
      </c>
      <c r="D32" s="52">
        <f>+'TablasInformes (1)'!D336</f>
        <v>3.1E-2</v>
      </c>
    </row>
    <row r="33" spans="1:8" x14ac:dyDescent="0.35">
      <c r="B33" s="26"/>
      <c r="C33" s="26"/>
      <c r="D33" s="26"/>
    </row>
    <row r="34" spans="1:8" x14ac:dyDescent="0.35">
      <c r="B34" s="26"/>
      <c r="C34" s="26"/>
      <c r="D34" s="26"/>
    </row>
    <row r="35" spans="1:8" x14ac:dyDescent="0.35">
      <c r="B35" s="26"/>
      <c r="C35" s="26"/>
      <c r="D35" s="26"/>
    </row>
    <row r="36" spans="1:8" x14ac:dyDescent="0.35">
      <c r="B36" s="26"/>
      <c r="C36" s="26"/>
      <c r="D36" s="26"/>
    </row>
    <row r="37" spans="1:8" x14ac:dyDescent="0.35">
      <c r="B37" s="26"/>
      <c r="C37" s="26"/>
      <c r="D37" s="26"/>
    </row>
    <row r="38" spans="1:8" x14ac:dyDescent="0.35">
      <c r="B38" s="26"/>
      <c r="C38" s="26"/>
      <c r="D38" s="26"/>
    </row>
    <row r="39" spans="1:8" x14ac:dyDescent="0.35">
      <c r="B39" s="26"/>
      <c r="C39" s="26"/>
      <c r="D39" s="26"/>
    </row>
    <row r="40" spans="1:8" x14ac:dyDescent="0.35">
      <c r="B40" s="26"/>
      <c r="C40" s="26"/>
      <c r="D40" s="26"/>
    </row>
    <row r="41" spans="1:8" ht="26" x14ac:dyDescent="0.6">
      <c r="A41" s="85">
        <v>19</v>
      </c>
    </row>
    <row r="42" spans="1:8" x14ac:dyDescent="0.35">
      <c r="A42" s="115" t="s">
        <v>126</v>
      </c>
      <c r="B42" s="115"/>
      <c r="C42" s="115"/>
      <c r="D42" s="115"/>
      <c r="E42" s="115"/>
      <c r="F42" s="115"/>
      <c r="G42" s="115"/>
      <c r="H42" s="32"/>
    </row>
    <row r="43" spans="1:8" x14ac:dyDescent="0.35">
      <c r="A43" s="28"/>
      <c r="B43" s="27">
        <f>+'TablasInformes (1)'!B340</f>
        <v>2027</v>
      </c>
      <c r="C43" s="27">
        <f>+'TablasInformes (1)'!C340</f>
        <v>2027</v>
      </c>
      <c r="D43" s="27">
        <f>+'TablasInformes (1)'!D340</f>
        <v>2027</v>
      </c>
      <c r="E43" s="27">
        <f>+'TablasInformes (1)'!E340</f>
        <v>2028</v>
      </c>
      <c r="F43" s="27">
        <f>+'TablasInformes (1)'!F340</f>
        <v>2028</v>
      </c>
      <c r="G43" s="27">
        <f>+'TablasInformes (1)'!G340</f>
        <v>2028</v>
      </c>
    </row>
    <row r="44" spans="1:8" x14ac:dyDescent="0.35">
      <c r="A44" s="28"/>
      <c r="B44" s="27" t="s">
        <v>102</v>
      </c>
      <c r="C44" s="27" t="s">
        <v>103</v>
      </c>
      <c r="D44" s="27" t="s">
        <v>104</v>
      </c>
      <c r="E44" s="27" t="s">
        <v>102</v>
      </c>
      <c r="F44" s="27" t="s">
        <v>103</v>
      </c>
      <c r="G44" s="27" t="s">
        <v>104</v>
      </c>
    </row>
    <row r="45" spans="1:8" x14ac:dyDescent="0.35">
      <c r="A45" s="28" t="s">
        <v>80</v>
      </c>
      <c r="B45" s="29">
        <f>+'TablasInformes (1)'!B342</f>
        <v>10519803</v>
      </c>
      <c r="C45" s="29">
        <f>+'TablasInformes (1)'!C342</f>
        <v>5061799</v>
      </c>
      <c r="D45" s="29">
        <f>+'TablasInformes (1)'!D342</f>
        <v>4247517</v>
      </c>
      <c r="E45" s="29">
        <f>+'TablasInformes (1)'!E342</f>
        <v>12402359</v>
      </c>
      <c r="F45" s="29">
        <f>+'TablasInformes (1)'!F342</f>
        <v>5176663</v>
      </c>
      <c r="G45" s="29">
        <f>+'TablasInformes (1)'!G342</f>
        <v>3938970</v>
      </c>
    </row>
    <row r="46" spans="1:8" x14ac:dyDescent="0.35">
      <c r="A46" s="28" t="s">
        <v>127</v>
      </c>
      <c r="B46" s="33">
        <f>+'TablasInformes (1)'!B343</f>
        <v>0.93</v>
      </c>
      <c r="C46" s="33">
        <f>+'TablasInformes (1)'!C343</f>
        <v>0.84</v>
      </c>
      <c r="D46" s="33">
        <f>+'TablasInformes (1)'!D343</f>
        <v>0.78</v>
      </c>
      <c r="E46" s="33">
        <f>+'TablasInformes (1)'!E343</f>
        <v>1.05</v>
      </c>
      <c r="F46" s="33">
        <f>+'TablasInformes (1)'!F343</f>
        <v>1</v>
      </c>
      <c r="G46" s="33">
        <f>+'TablasInformes (1)'!G343</f>
        <v>1.0900000000000001</v>
      </c>
    </row>
    <row r="47" spans="1:8" x14ac:dyDescent="0.35">
      <c r="A47" s="28" t="s">
        <v>128</v>
      </c>
      <c r="B47" s="29">
        <f>+'TablasInformes (1)'!B344</f>
        <v>978342</v>
      </c>
      <c r="C47" s="29">
        <f>+'TablasInformes (1)'!C344</f>
        <v>425191</v>
      </c>
      <c r="D47" s="29">
        <f>+'TablasInformes (1)'!D344</f>
        <v>331306</v>
      </c>
      <c r="E47" s="29">
        <f>+'TablasInformes (1)'!E344</f>
        <v>1302248</v>
      </c>
      <c r="F47" s="29">
        <f>+'TablasInformes (1)'!F344</f>
        <v>517666</v>
      </c>
      <c r="G47" s="29">
        <f>+'TablasInformes (1)'!G344</f>
        <v>429348</v>
      </c>
    </row>
  </sheetData>
  <mergeCells count="3">
    <mergeCell ref="A24:D24"/>
    <mergeCell ref="A42:G42"/>
    <mergeCell ref="A2:G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5"/>
  <sheetViews>
    <sheetView zoomScaleNormal="100" workbookViewId="0">
      <selection activeCell="M14" sqref="M14"/>
    </sheetView>
  </sheetViews>
  <sheetFormatPr baseColWidth="10" defaultRowHeight="14.5" x14ac:dyDescent="0.35"/>
  <cols>
    <col min="1" max="1" width="12.26953125" customWidth="1"/>
    <col min="2" max="2" width="13.26953125" customWidth="1"/>
    <col min="3" max="12" width="13.1796875" customWidth="1"/>
  </cols>
  <sheetData>
    <row r="1" spans="1:12" ht="26" x14ac:dyDescent="0.6">
      <c r="A1" s="85">
        <v>20</v>
      </c>
    </row>
    <row r="2" spans="1:12" x14ac:dyDescent="0.35">
      <c r="A2" s="107" t="s">
        <v>98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x14ac:dyDescent="0.35">
      <c r="A3" s="12"/>
      <c r="B3" s="12"/>
      <c r="C3" s="12">
        <f>+'TablasInformes (1)'!C348</f>
        <v>2027</v>
      </c>
      <c r="D3" s="12">
        <f>+'TablasInformes (1)'!D348</f>
        <v>2027</v>
      </c>
      <c r="E3" s="12">
        <f>+'TablasInformes (1)'!E348</f>
        <v>2027</v>
      </c>
      <c r="F3" s="12">
        <f>+'TablasInformes (1)'!F348</f>
        <v>2027</v>
      </c>
      <c r="G3" s="12">
        <f>+'TablasInformes (1)'!G348</f>
        <v>2027</v>
      </c>
      <c r="H3" s="12">
        <f>+'TablasInformes (1)'!H348</f>
        <v>2028</v>
      </c>
      <c r="I3" s="12">
        <f>+'TablasInformes (1)'!I348</f>
        <v>2028</v>
      </c>
      <c r="J3" s="12">
        <f>+'TablasInformes (1)'!J348</f>
        <v>2028</v>
      </c>
      <c r="K3" s="12">
        <f>+'TablasInformes (1)'!K348</f>
        <v>2028</v>
      </c>
      <c r="L3" s="12">
        <f>+'TablasInformes (1)'!L348</f>
        <v>2028</v>
      </c>
    </row>
    <row r="4" spans="1:12" ht="18.75" customHeight="1" x14ac:dyDescent="0.35">
      <c r="A4" s="54"/>
      <c r="B4" s="54"/>
      <c r="C4" s="12" t="s">
        <v>34</v>
      </c>
      <c r="D4" s="12" t="s">
        <v>13</v>
      </c>
      <c r="E4" s="12" t="s">
        <v>14</v>
      </c>
      <c r="F4" s="12" t="s">
        <v>15</v>
      </c>
      <c r="G4" s="12" t="s">
        <v>35</v>
      </c>
      <c r="H4" s="12" t="s">
        <v>34</v>
      </c>
      <c r="I4" s="12" t="s">
        <v>13</v>
      </c>
      <c r="J4" s="12" t="s">
        <v>14</v>
      </c>
      <c r="K4" s="12" t="s">
        <v>15</v>
      </c>
      <c r="L4" s="12" t="s">
        <v>35</v>
      </c>
    </row>
    <row r="5" spans="1:12" x14ac:dyDescent="0.35">
      <c r="A5" s="109" t="s">
        <v>88</v>
      </c>
      <c r="B5" s="7" t="s">
        <v>89</v>
      </c>
      <c r="C5" s="44">
        <f>+'TablasInformes (1)'!C350</f>
        <v>18</v>
      </c>
      <c r="D5" s="44">
        <f>+'TablasInformes (1)'!D350</f>
        <v>16</v>
      </c>
      <c r="E5" s="44">
        <f>+'TablasInformes (1)'!E350</f>
        <v>17</v>
      </c>
      <c r="F5" s="44">
        <f>+'TablasInformes (1)'!F350</f>
        <v>2</v>
      </c>
      <c r="G5" s="44">
        <f>+'TablasInformes (1)'!G350</f>
        <v>2</v>
      </c>
      <c r="H5" s="44">
        <f>+'TablasInformes (1)'!H350</f>
        <v>19</v>
      </c>
      <c r="I5" s="44">
        <f>+'TablasInformes (1)'!I350</f>
        <v>17</v>
      </c>
      <c r="J5" s="44">
        <f>+'TablasInformes (1)'!J350</f>
        <v>17</v>
      </c>
      <c r="K5" s="44">
        <f>+'TablasInformes (1)'!K350</f>
        <v>2</v>
      </c>
      <c r="L5" s="44">
        <f>+'TablasInformes (1)'!L350</f>
        <v>25</v>
      </c>
    </row>
    <row r="6" spans="1:12" x14ac:dyDescent="0.35">
      <c r="A6" s="109"/>
      <c r="B6" s="7" t="s">
        <v>90</v>
      </c>
      <c r="C6" s="44">
        <f>+'TablasInformes (1)'!C351</f>
        <v>28</v>
      </c>
      <c r="D6" s="44">
        <f>+'TablasInformes (1)'!D351</f>
        <v>25</v>
      </c>
      <c r="E6" s="44">
        <f>+'TablasInformes (1)'!E351</f>
        <v>24</v>
      </c>
      <c r="F6" s="44">
        <f>+'TablasInformes (1)'!F351</f>
        <v>27</v>
      </c>
      <c r="G6" s="44">
        <f>+'TablasInformes (1)'!G351</f>
        <v>28</v>
      </c>
      <c r="H6" s="44">
        <f>+'TablasInformes (1)'!H351</f>
        <v>28</v>
      </c>
      <c r="I6" s="44">
        <f>+'TablasInformes (1)'!I351</f>
        <v>26</v>
      </c>
      <c r="J6" s="44">
        <f>+'TablasInformes (1)'!J351</f>
        <v>24</v>
      </c>
      <c r="K6" s="44">
        <f>+'TablasInformes (1)'!K351</f>
        <v>27</v>
      </c>
      <c r="L6" s="44">
        <f>+'TablasInformes (1)'!L351</f>
        <v>28</v>
      </c>
    </row>
    <row r="7" spans="1:12" x14ac:dyDescent="0.35">
      <c r="A7" s="109"/>
      <c r="B7" s="7" t="s">
        <v>91</v>
      </c>
      <c r="C7" s="44">
        <f>+'TablasInformes (1)'!C352</f>
        <v>31</v>
      </c>
      <c r="D7" s="44">
        <f>+'TablasInformes (1)'!D352</f>
        <v>28</v>
      </c>
      <c r="E7" s="44">
        <f>+'TablasInformes (1)'!E352</f>
        <v>27</v>
      </c>
      <c r="F7" s="44">
        <f>+'TablasInformes (1)'!F352</f>
        <v>32</v>
      </c>
      <c r="G7" s="44">
        <f>+'TablasInformes (1)'!G352</f>
        <v>3</v>
      </c>
      <c r="H7" s="44">
        <f>+'TablasInformes (1)'!H352</f>
        <v>31</v>
      </c>
      <c r="I7" s="44">
        <f>+'TablasInformes (1)'!I352</f>
        <v>3</v>
      </c>
      <c r="J7" s="44">
        <f>+'TablasInformes (1)'!J352</f>
        <v>27</v>
      </c>
      <c r="K7" s="44">
        <f>+'TablasInformes (1)'!K352</f>
        <v>32</v>
      </c>
      <c r="L7" s="44">
        <f>+'TablasInformes (1)'!L352</f>
        <v>29</v>
      </c>
    </row>
    <row r="8" spans="1:12" x14ac:dyDescent="0.35">
      <c r="A8" s="109" t="s">
        <v>92</v>
      </c>
      <c r="B8" s="7" t="s">
        <v>89</v>
      </c>
      <c r="C8" s="44">
        <f>+'TablasInformes (1)'!C353</f>
        <v>18</v>
      </c>
      <c r="D8" s="44">
        <f>+'TablasInformes (1)'!D353</f>
        <v>16</v>
      </c>
      <c r="E8" s="44">
        <f>+'TablasInformes (1)'!E353</f>
        <v>17</v>
      </c>
      <c r="F8" s="44">
        <f>+'TablasInformes (1)'!F353</f>
        <v>19</v>
      </c>
      <c r="G8" s="44">
        <f>+'TablasInformes (1)'!G353</f>
        <v>2</v>
      </c>
      <c r="H8" s="44">
        <f>+'TablasInformes (1)'!H353</f>
        <v>19</v>
      </c>
      <c r="I8" s="44">
        <f>+'TablasInformes (1)'!I353</f>
        <v>17</v>
      </c>
      <c r="J8" s="44">
        <f>+'TablasInformes (1)'!J353</f>
        <v>17</v>
      </c>
      <c r="K8" s="44">
        <f>+'TablasInformes (1)'!K353</f>
        <v>19</v>
      </c>
      <c r="L8" s="44">
        <f>+'TablasInformes (1)'!L353</f>
        <v>24</v>
      </c>
    </row>
    <row r="9" spans="1:12" x14ac:dyDescent="0.35">
      <c r="A9" s="109"/>
      <c r="B9" s="7" t="s">
        <v>90</v>
      </c>
      <c r="C9" s="44">
        <f>+'TablasInformes (1)'!C354</f>
        <v>25</v>
      </c>
      <c r="D9" s="44">
        <f>+'TablasInformes (1)'!D354</f>
        <v>24</v>
      </c>
      <c r="E9" s="44">
        <f>+'TablasInformes (1)'!E354</f>
        <v>23</v>
      </c>
      <c r="F9" s="44">
        <f>+'TablasInformes (1)'!F354</f>
        <v>27</v>
      </c>
      <c r="G9" s="44">
        <f>+'TablasInformes (1)'!G354</f>
        <v>28</v>
      </c>
      <c r="H9" s="44">
        <f>+'TablasInformes (1)'!H354</f>
        <v>26</v>
      </c>
      <c r="I9" s="44">
        <f>+'TablasInformes (1)'!I354</f>
        <v>25</v>
      </c>
      <c r="J9" s="44">
        <f>+'TablasInformes (1)'!J354</f>
        <v>23</v>
      </c>
      <c r="K9" s="44">
        <f>+'TablasInformes (1)'!K354</f>
        <v>27</v>
      </c>
      <c r="L9" s="44">
        <f>+'TablasInformes (1)'!L354</f>
        <v>28</v>
      </c>
    </row>
    <row r="10" spans="1:12" x14ac:dyDescent="0.35">
      <c r="A10" s="109"/>
      <c r="B10" s="7" t="s">
        <v>91</v>
      </c>
      <c r="C10" s="44">
        <f>+'TablasInformes (1)'!C355</f>
        <v>32</v>
      </c>
      <c r="D10" s="44">
        <f>+'TablasInformes (1)'!D355</f>
        <v>28</v>
      </c>
      <c r="E10" s="44">
        <f>+'TablasInformes (1)'!E355</f>
        <v>27</v>
      </c>
      <c r="F10" s="44">
        <f>+'TablasInformes (1)'!F355</f>
        <v>34</v>
      </c>
      <c r="G10" s="44">
        <f>+'TablasInformes (1)'!G355</f>
        <v>3</v>
      </c>
      <c r="H10" s="44">
        <f>+'TablasInformes (1)'!H355</f>
        <v>31</v>
      </c>
      <c r="I10" s="44">
        <f>+'TablasInformes (1)'!I355</f>
        <v>3</v>
      </c>
      <c r="J10" s="44">
        <f>+'TablasInformes (1)'!J355</f>
        <v>27</v>
      </c>
      <c r="K10" s="44">
        <f>+'TablasInformes (1)'!K355</f>
        <v>34</v>
      </c>
      <c r="L10" s="44">
        <f>+'TablasInformes (1)'!L355</f>
        <v>29</v>
      </c>
    </row>
    <row r="11" spans="1:12" x14ac:dyDescent="0.35">
      <c r="A11" s="109" t="s">
        <v>93</v>
      </c>
      <c r="B11" s="7" t="s">
        <v>89</v>
      </c>
      <c r="C11" s="44">
        <f>+'TablasInformes (1)'!C356</f>
        <v>2</v>
      </c>
      <c r="D11" s="44">
        <f>+'TablasInformes (1)'!D356</f>
        <v>19</v>
      </c>
      <c r="E11" s="44">
        <f>+'TablasInformes (1)'!E356</f>
        <v>17</v>
      </c>
      <c r="F11" s="44">
        <f>+'TablasInformes (1)'!F356</f>
        <v>21</v>
      </c>
      <c r="G11" s="44">
        <f>+'TablasInformes (1)'!G356</f>
        <v>23</v>
      </c>
      <c r="H11" s="44">
        <f>+'TablasInformes (1)'!H356</f>
        <v>2</v>
      </c>
      <c r="I11" s="44">
        <f>+'TablasInformes (1)'!I356</f>
        <v>2</v>
      </c>
      <c r="J11" s="44">
        <f>+'TablasInformes (1)'!J356</f>
        <v>18</v>
      </c>
      <c r="K11" s="44">
        <f>+'TablasInformes (1)'!K356</f>
        <v>21</v>
      </c>
      <c r="L11" s="44">
        <f>+'TablasInformes (1)'!L356</f>
        <v>27</v>
      </c>
    </row>
    <row r="12" spans="1:12" x14ac:dyDescent="0.35">
      <c r="A12" s="109"/>
      <c r="B12" s="7" t="s">
        <v>90</v>
      </c>
      <c r="C12" s="44">
        <f>+'TablasInformes (1)'!C357</f>
        <v>28</v>
      </c>
      <c r="D12" s="44">
        <f>+'TablasInformes (1)'!D357</f>
        <v>28</v>
      </c>
      <c r="E12" s="44">
        <f>+'TablasInformes (1)'!E357</f>
        <v>25</v>
      </c>
      <c r="F12" s="44">
        <f>+'TablasInformes (1)'!F357</f>
        <v>28</v>
      </c>
      <c r="G12" s="44">
        <f>+'TablasInformes (1)'!G357</f>
        <v>28</v>
      </c>
      <c r="H12" s="44">
        <f>+'TablasInformes (1)'!H357</f>
        <v>28</v>
      </c>
      <c r="I12" s="44">
        <f>+'TablasInformes (1)'!I357</f>
        <v>29</v>
      </c>
      <c r="J12" s="44">
        <f>+'TablasInformes (1)'!J357</f>
        <v>27</v>
      </c>
      <c r="K12" s="44">
        <f>+'TablasInformes (1)'!K357</f>
        <v>28</v>
      </c>
      <c r="L12" s="44">
        <f>+'TablasInformes (1)'!L357</f>
        <v>28</v>
      </c>
    </row>
    <row r="13" spans="1:12" x14ac:dyDescent="0.35">
      <c r="A13" s="109"/>
      <c r="B13" s="7" t="s">
        <v>91</v>
      </c>
      <c r="C13" s="44">
        <f>+'TablasInformes (1)'!C358</f>
        <v>32</v>
      </c>
      <c r="D13" s="44">
        <f>+'TablasInformes (1)'!D358</f>
        <v>33</v>
      </c>
      <c r="E13" s="44">
        <f>+'TablasInformes (1)'!E358</f>
        <v>3</v>
      </c>
      <c r="F13" s="44">
        <f>+'TablasInformes (1)'!F358</f>
        <v>33</v>
      </c>
      <c r="G13" s="44">
        <f>+'TablasInformes (1)'!G358</f>
        <v>32</v>
      </c>
      <c r="H13" s="44">
        <f>+'TablasInformes (1)'!H358</f>
        <v>32</v>
      </c>
      <c r="I13" s="44">
        <f>+'TablasInformes (1)'!I358</f>
        <v>35</v>
      </c>
      <c r="J13" s="44">
        <f>+'TablasInformes (1)'!J358</f>
        <v>32</v>
      </c>
      <c r="K13" s="44">
        <f>+'TablasInformes (1)'!K358</f>
        <v>33</v>
      </c>
      <c r="L13" s="44">
        <f>+'TablasInformes (1)'!L358</f>
        <v>3</v>
      </c>
    </row>
    <row r="14" spans="1:12" x14ac:dyDescent="0.35">
      <c r="A14" s="109" t="s">
        <v>94</v>
      </c>
      <c r="B14" s="7" t="s">
        <v>89</v>
      </c>
      <c r="C14" s="44">
        <f>+'TablasInformes (1)'!C359</f>
        <v>22</v>
      </c>
      <c r="D14" s="44">
        <f>+'TablasInformes (1)'!D359</f>
        <v>16</v>
      </c>
      <c r="E14" s="44">
        <f>+'TablasInformes (1)'!E359</f>
        <v>17</v>
      </c>
      <c r="F14" s="44">
        <f>+'TablasInformes (1)'!F359</f>
        <v>22</v>
      </c>
      <c r="G14" s="44">
        <f>+'TablasInformes (1)'!G359</f>
        <v>24</v>
      </c>
      <c r="H14" s="44">
        <f>+'TablasInformes (1)'!H359</f>
        <v>22</v>
      </c>
      <c r="I14" s="44">
        <f>+'TablasInformes (1)'!I359</f>
        <v>17</v>
      </c>
      <c r="J14" s="44">
        <f>+'TablasInformes (1)'!J359</f>
        <v>17</v>
      </c>
      <c r="K14" s="44">
        <f>+'TablasInformes (1)'!K359</f>
        <v>22</v>
      </c>
      <c r="L14" s="44">
        <f>+'TablasInformes (1)'!L359</f>
        <v>28</v>
      </c>
    </row>
    <row r="15" spans="1:12" x14ac:dyDescent="0.35">
      <c r="A15" s="109"/>
      <c r="B15" s="7" t="s">
        <v>90</v>
      </c>
      <c r="C15" s="44">
        <f>+'TablasInformes (1)'!C360</f>
        <v>29</v>
      </c>
      <c r="D15" s="44">
        <f>+'TablasInformes (1)'!D360</f>
        <v>25</v>
      </c>
      <c r="E15" s="44">
        <f>+'TablasInformes (1)'!E360</f>
        <v>24</v>
      </c>
      <c r="F15" s="44">
        <f>+'TablasInformes (1)'!F360</f>
        <v>27</v>
      </c>
      <c r="G15" s="44">
        <f>+'TablasInformes (1)'!G360</f>
        <v>3</v>
      </c>
      <c r="H15" s="44">
        <f>+'TablasInformes (1)'!H360</f>
        <v>29</v>
      </c>
      <c r="I15" s="44">
        <f>+'TablasInformes (1)'!I360</f>
        <v>26</v>
      </c>
      <c r="J15" s="44">
        <f>+'TablasInformes (1)'!J360</f>
        <v>24</v>
      </c>
      <c r="K15" s="44">
        <f>+'TablasInformes (1)'!K360</f>
        <v>27</v>
      </c>
      <c r="L15" s="44">
        <f>+'TablasInformes (1)'!L360</f>
        <v>31</v>
      </c>
    </row>
    <row r="16" spans="1:12" x14ac:dyDescent="0.35">
      <c r="A16" s="109"/>
      <c r="B16" s="7" t="s">
        <v>91</v>
      </c>
      <c r="C16" s="44">
        <f>+'TablasInformes (1)'!C361</f>
        <v>36</v>
      </c>
      <c r="D16" s="44">
        <f>+'TablasInformes (1)'!D361</f>
        <v>28</v>
      </c>
      <c r="E16" s="44">
        <f>+'TablasInformes (1)'!E361</f>
        <v>27</v>
      </c>
      <c r="F16" s="44">
        <f>+'TablasInformes (1)'!F361</f>
        <v>32</v>
      </c>
      <c r="G16" s="44">
        <f>+'TablasInformes (1)'!G361</f>
        <v>34</v>
      </c>
      <c r="H16" s="44">
        <f>+'TablasInformes (1)'!H361</f>
        <v>36</v>
      </c>
      <c r="I16" s="44">
        <f>+'TablasInformes (1)'!I361</f>
        <v>3</v>
      </c>
      <c r="J16" s="44">
        <f>+'TablasInformes (1)'!J361</f>
        <v>27</v>
      </c>
      <c r="K16" s="44">
        <f>+'TablasInformes (1)'!K361</f>
        <v>32</v>
      </c>
      <c r="L16" s="44">
        <f>+'TablasInformes (1)'!L361</f>
        <v>34</v>
      </c>
    </row>
    <row r="17" spans="1:12" x14ac:dyDescent="0.35">
      <c r="A17" s="109" t="s">
        <v>95</v>
      </c>
      <c r="B17" s="7" t="s">
        <v>89</v>
      </c>
      <c r="C17" s="44">
        <f>+'TablasInformes (1)'!C362</f>
        <v>22</v>
      </c>
      <c r="D17" s="44">
        <f>+'TablasInformes (1)'!D362</f>
        <v>16</v>
      </c>
      <c r="E17" s="44">
        <f>+'TablasInformes (1)'!E362</f>
        <v>15</v>
      </c>
      <c r="F17" s="44">
        <f>+'TablasInformes (1)'!F362</f>
        <v>25</v>
      </c>
      <c r="G17" s="44">
        <f>+'TablasInformes (1)'!G362</f>
        <v>28</v>
      </c>
      <c r="H17" s="44">
        <f>+'TablasInformes (1)'!H362</f>
        <v>23</v>
      </c>
      <c r="I17" s="44">
        <f>+'TablasInformes (1)'!I362</f>
        <v>17</v>
      </c>
      <c r="J17" s="44">
        <f>+'TablasInformes (1)'!J362</f>
        <v>16</v>
      </c>
      <c r="K17" s="44">
        <f>+'TablasInformes (1)'!K362</f>
        <v>25</v>
      </c>
      <c r="L17" s="44">
        <f>+'TablasInformes (1)'!L362</f>
        <v>28</v>
      </c>
    </row>
    <row r="18" spans="1:12" x14ac:dyDescent="0.35">
      <c r="A18" s="109"/>
      <c r="B18" s="7" t="s">
        <v>90</v>
      </c>
      <c r="C18" s="44">
        <f>+'TablasInformes (1)'!C363</f>
        <v>3</v>
      </c>
      <c r="D18" s="44">
        <f>+'TablasInformes (1)'!D363</f>
        <v>25</v>
      </c>
      <c r="E18" s="44">
        <f>+'TablasInformes (1)'!E363</f>
        <v>24</v>
      </c>
      <c r="F18" s="44">
        <f>+'TablasInformes (1)'!F363</f>
        <v>3</v>
      </c>
      <c r="G18" s="44">
        <f>+'TablasInformes (1)'!G363</f>
        <v>34</v>
      </c>
      <c r="H18" s="44">
        <f>+'TablasInformes (1)'!H363</f>
        <v>3</v>
      </c>
      <c r="I18" s="44">
        <f>+'TablasInformes (1)'!I363</f>
        <v>26</v>
      </c>
      <c r="J18" s="44">
        <f>+'TablasInformes (1)'!J363</f>
        <v>24</v>
      </c>
      <c r="K18" s="44">
        <f>+'TablasInformes (1)'!K363</f>
        <v>3</v>
      </c>
      <c r="L18" s="44">
        <f>+'TablasInformes (1)'!L363</f>
        <v>32</v>
      </c>
    </row>
    <row r="19" spans="1:12" x14ac:dyDescent="0.35">
      <c r="A19" s="109"/>
      <c r="B19" s="7" t="s">
        <v>91</v>
      </c>
      <c r="C19" s="44">
        <f>+'TablasInformes (1)'!C364</f>
        <v>35</v>
      </c>
      <c r="D19" s="44">
        <f>+'TablasInformes (1)'!D364</f>
        <v>28</v>
      </c>
      <c r="E19" s="44">
        <f>+'TablasInformes (1)'!E364</f>
        <v>23</v>
      </c>
      <c r="F19" s="44">
        <f>+'TablasInformes (1)'!F364</f>
        <v>35</v>
      </c>
      <c r="G19" s="44">
        <f>+'TablasInformes (1)'!G364</f>
        <v>35</v>
      </c>
      <c r="H19" s="44">
        <f>+'TablasInformes (1)'!H364</f>
        <v>35</v>
      </c>
      <c r="I19" s="44">
        <f>+'TablasInformes (1)'!I364</f>
        <v>3</v>
      </c>
      <c r="J19" s="44">
        <f>+'TablasInformes (1)'!J364</f>
        <v>27</v>
      </c>
      <c r="K19" s="44">
        <f>+'TablasInformes (1)'!K364</f>
        <v>35</v>
      </c>
      <c r="L19" s="44">
        <f>+'TablasInformes (1)'!L364</f>
        <v>32</v>
      </c>
    </row>
    <row r="20" spans="1:12" x14ac:dyDescent="0.35">
      <c r="A20" s="109" t="s">
        <v>96</v>
      </c>
      <c r="B20" s="7" t="s">
        <v>89</v>
      </c>
      <c r="C20" s="44">
        <f>+'TablasInformes (1)'!C365</f>
        <v>22</v>
      </c>
      <c r="D20" s="44">
        <f>+'TablasInformes (1)'!D365</f>
        <v>17</v>
      </c>
      <c r="E20" s="44">
        <f>+'TablasInformes (1)'!E365</f>
        <v>16</v>
      </c>
      <c r="F20" s="44">
        <f>+'TablasInformes (1)'!F365</f>
        <v>25</v>
      </c>
      <c r="G20" s="44">
        <f>+'TablasInformes (1)'!G365</f>
        <v>26</v>
      </c>
      <c r="H20" s="44">
        <f>+'TablasInformes (1)'!H365</f>
        <v>22</v>
      </c>
      <c r="I20" s="44">
        <f>+'TablasInformes (1)'!I365</f>
        <v>18</v>
      </c>
      <c r="J20" s="44">
        <f>+'TablasInformes (1)'!J365</f>
        <v>16</v>
      </c>
      <c r="K20" s="44">
        <f>+'TablasInformes (1)'!K365</f>
        <v>25</v>
      </c>
      <c r="L20" s="44">
        <f>+'TablasInformes (1)'!L365</f>
        <v>27</v>
      </c>
    </row>
    <row r="21" spans="1:12" x14ac:dyDescent="0.35">
      <c r="A21" s="109"/>
      <c r="B21" s="7" t="s">
        <v>90</v>
      </c>
      <c r="C21" s="44">
        <f>+'TablasInformes (1)'!C366</f>
        <v>31</v>
      </c>
      <c r="D21" s="44">
        <f>+'TablasInformes (1)'!D366</f>
        <v>26</v>
      </c>
      <c r="E21" s="44">
        <f>+'TablasInformes (1)'!E366</f>
        <v>25</v>
      </c>
      <c r="F21" s="44">
        <f>+'TablasInformes (1)'!F366</f>
        <v>3</v>
      </c>
      <c r="G21" s="44">
        <f>+'TablasInformes (1)'!G366</f>
        <v>32</v>
      </c>
      <c r="H21" s="44">
        <f>+'TablasInformes (1)'!H366</f>
        <v>31</v>
      </c>
      <c r="I21" s="44">
        <f>+'TablasInformes (1)'!I366</f>
        <v>27</v>
      </c>
      <c r="J21" s="44">
        <f>+'TablasInformes (1)'!J366</f>
        <v>25</v>
      </c>
      <c r="K21" s="44">
        <f>+'TablasInformes (1)'!K366</f>
        <v>3</v>
      </c>
      <c r="L21" s="44">
        <f>+'TablasInformes (1)'!L366</f>
        <v>32</v>
      </c>
    </row>
    <row r="22" spans="1:12" x14ac:dyDescent="0.35">
      <c r="A22" s="109"/>
      <c r="B22" s="7" t="s">
        <v>91</v>
      </c>
      <c r="C22" s="44">
        <f>+'TablasInformes (1)'!C367</f>
        <v>36</v>
      </c>
      <c r="D22" s="44">
        <f>+'TablasInformes (1)'!D367</f>
        <v>31</v>
      </c>
      <c r="E22" s="44">
        <f>+'TablasInformes (1)'!E367</f>
        <v>3</v>
      </c>
      <c r="F22" s="44">
        <f>+'TablasInformes (1)'!F367</f>
        <v>35</v>
      </c>
      <c r="G22" s="44">
        <f>+'TablasInformes (1)'!G367</f>
        <v>38</v>
      </c>
      <c r="H22" s="44">
        <f>+'TablasInformes (1)'!H367</f>
        <v>36</v>
      </c>
      <c r="I22" s="44">
        <f>+'TablasInformes (1)'!I367</f>
        <v>33</v>
      </c>
      <c r="J22" s="44">
        <f>+'TablasInformes (1)'!J367</f>
        <v>3</v>
      </c>
      <c r="K22" s="44">
        <f>+'TablasInformes (1)'!K367</f>
        <v>35</v>
      </c>
      <c r="L22" s="44">
        <f>+'TablasInformes (1)'!L367</f>
        <v>35</v>
      </c>
    </row>
    <row r="23" spans="1:12" x14ac:dyDescent="0.35">
      <c r="A23" s="109" t="s">
        <v>97</v>
      </c>
      <c r="B23" s="7" t="s">
        <v>89</v>
      </c>
      <c r="C23" s="44">
        <f>+'TablasInformes (1)'!C368</f>
        <v>22</v>
      </c>
      <c r="D23" s="44">
        <f>+'TablasInformes (1)'!D368</f>
        <v>16</v>
      </c>
      <c r="E23" s="44">
        <f>+'TablasInformes (1)'!E368</f>
        <v>15</v>
      </c>
      <c r="F23" s="44">
        <f>+'TablasInformes (1)'!F368</f>
        <v>23</v>
      </c>
      <c r="G23" s="44">
        <f>+'TablasInformes (1)'!G368</f>
        <v>3</v>
      </c>
      <c r="H23" s="44">
        <f>+'TablasInformes (1)'!H368</f>
        <v>23</v>
      </c>
      <c r="I23" s="44">
        <f>+'TablasInformes (1)'!I368</f>
        <v>17</v>
      </c>
      <c r="J23" s="44">
        <f>+'TablasInformes (1)'!J368</f>
        <v>16</v>
      </c>
      <c r="K23" s="44">
        <f>+'TablasInformes (1)'!K368</f>
        <v>23</v>
      </c>
      <c r="L23" s="44">
        <f>+'TablasInformes (1)'!L368</f>
        <v>32</v>
      </c>
    </row>
    <row r="24" spans="1:12" x14ac:dyDescent="0.35">
      <c r="A24" s="109"/>
      <c r="B24" s="7" t="s">
        <v>90</v>
      </c>
      <c r="C24" s="44">
        <f>+'TablasInformes (1)'!C369</f>
        <v>31</v>
      </c>
      <c r="D24" s="44">
        <f>+'TablasInformes (1)'!D369</f>
        <v>25</v>
      </c>
      <c r="E24" s="44">
        <f>+'TablasInformes (1)'!E369</f>
        <v>24</v>
      </c>
      <c r="F24" s="44">
        <f>+'TablasInformes (1)'!F369</f>
        <v>28</v>
      </c>
      <c r="G24" s="44">
        <f>+'TablasInformes (1)'!G369</f>
        <v>29</v>
      </c>
      <c r="H24" s="44">
        <f>+'TablasInformes (1)'!H369</f>
        <v>31</v>
      </c>
      <c r="I24" s="44">
        <f>+'TablasInformes (1)'!I369</f>
        <v>26</v>
      </c>
      <c r="J24" s="44">
        <f>+'TablasInformes (1)'!J369</f>
        <v>24</v>
      </c>
      <c r="K24" s="44">
        <f>+'TablasInformes (1)'!K369</f>
        <v>28</v>
      </c>
      <c r="L24" s="44">
        <f>+'TablasInformes (1)'!L369</f>
        <v>33</v>
      </c>
    </row>
    <row r="25" spans="1:12" x14ac:dyDescent="0.35">
      <c r="A25" s="109"/>
      <c r="B25" s="7" t="s">
        <v>91</v>
      </c>
      <c r="C25" s="44">
        <f>+'TablasInformes (1)'!C370</f>
        <v>36</v>
      </c>
      <c r="D25" s="44">
        <f>+'TablasInformes (1)'!D370</f>
        <v>28</v>
      </c>
      <c r="E25" s="44">
        <f>+'TablasInformes (1)'!E370</f>
        <v>27</v>
      </c>
      <c r="F25" s="44">
        <f>+'TablasInformes (1)'!F370</f>
        <v>33</v>
      </c>
      <c r="G25" s="44">
        <f>+'TablasInformes (1)'!G370</f>
        <v>5</v>
      </c>
      <c r="H25" s="44">
        <f>+'TablasInformes (1)'!H370</f>
        <v>36</v>
      </c>
      <c r="I25" s="44">
        <f>+'TablasInformes (1)'!I370</f>
        <v>3</v>
      </c>
      <c r="J25" s="44">
        <f>+'TablasInformes (1)'!J370</f>
        <v>27</v>
      </c>
      <c r="K25" s="44">
        <f>+'TablasInformes (1)'!K370</f>
        <v>33</v>
      </c>
      <c r="L25" s="44">
        <f>+'TablasInformes (1)'!L370</f>
        <v>38</v>
      </c>
    </row>
  </sheetData>
  <mergeCells count="8">
    <mergeCell ref="A17:A19"/>
    <mergeCell ref="A20:A22"/>
    <mergeCell ref="A23:A25"/>
    <mergeCell ref="A2:L2"/>
    <mergeCell ref="A5:A7"/>
    <mergeCell ref="A8:A10"/>
    <mergeCell ref="A11:A13"/>
    <mergeCell ref="A14:A1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0"/>
  <sheetViews>
    <sheetView workbookViewId="0">
      <selection activeCell="D63" sqref="D63"/>
    </sheetView>
  </sheetViews>
  <sheetFormatPr baseColWidth="10" defaultRowHeight="14.5" x14ac:dyDescent="0.35"/>
  <cols>
    <col min="1" max="1" width="15" customWidth="1"/>
    <col min="2" max="6" width="13" customWidth="1"/>
  </cols>
  <sheetData>
    <row r="1" spans="1:8" ht="26" x14ac:dyDescent="0.6">
      <c r="A1" s="85">
        <v>21</v>
      </c>
    </row>
    <row r="2" spans="1:8" ht="15" customHeight="1" x14ac:dyDescent="0.35">
      <c r="A2" s="107" t="s">
        <v>129</v>
      </c>
      <c r="B2" s="107"/>
      <c r="C2" s="107"/>
      <c r="D2" s="107"/>
      <c r="E2" s="107"/>
      <c r="F2" s="107"/>
      <c r="G2" s="11"/>
      <c r="H2" s="11"/>
    </row>
    <row r="3" spans="1:8" x14ac:dyDescent="0.35">
      <c r="A3" s="12"/>
      <c r="B3" s="12" t="s">
        <v>34</v>
      </c>
      <c r="C3" s="12" t="s">
        <v>13</v>
      </c>
      <c r="D3" s="12" t="s">
        <v>14</v>
      </c>
      <c r="E3" s="12" t="s">
        <v>15</v>
      </c>
      <c r="F3" s="12" t="s">
        <v>35</v>
      </c>
    </row>
    <row r="4" spans="1:8" x14ac:dyDescent="0.35">
      <c r="A4" s="7" t="s">
        <v>130</v>
      </c>
      <c r="B4" s="44">
        <f>+'TablasInformes (1)'!B375</f>
        <v>52</v>
      </c>
      <c r="C4" s="44">
        <f>+'TablasInformes (1)'!C375</f>
        <v>60</v>
      </c>
      <c r="D4" s="44">
        <f>+'TablasInformes (1)'!D375</f>
        <v>38</v>
      </c>
      <c r="E4" s="44">
        <f>+'TablasInformes (1)'!E375</f>
        <v>38</v>
      </c>
      <c r="F4" s="44">
        <f>+'TablasInformes (1)'!F375</f>
        <v>60</v>
      </c>
    </row>
    <row r="5" spans="1:8" x14ac:dyDescent="0.35">
      <c r="A5" s="7" t="s">
        <v>131</v>
      </c>
      <c r="B5" s="44">
        <f>+'TablasInformes (1)'!B376</f>
        <v>44</v>
      </c>
      <c r="C5" s="44">
        <f>+'TablasInformes (1)'!C376</f>
        <v>51</v>
      </c>
      <c r="D5" s="44">
        <f>+'TablasInformes (1)'!D376</f>
        <v>32</v>
      </c>
      <c r="E5" s="44">
        <f>+'TablasInformes (1)'!E376</f>
        <v>32</v>
      </c>
      <c r="F5" s="44">
        <f>+'TablasInformes (1)'!F376</f>
        <v>56</v>
      </c>
    </row>
    <row r="6" spans="1:8" x14ac:dyDescent="0.35">
      <c r="A6" s="7" t="s">
        <v>132</v>
      </c>
      <c r="B6" s="44">
        <f>+'TablasInformes (1)'!B377</f>
        <v>50</v>
      </c>
      <c r="C6" s="44">
        <f>+'TablasInformes (1)'!C377</f>
        <v>55</v>
      </c>
      <c r="D6" s="44">
        <f>+'TablasInformes (1)'!D377</f>
        <v>37</v>
      </c>
      <c r="E6" s="44">
        <f>+'TablasInformes (1)'!E377</f>
        <v>34</v>
      </c>
      <c r="F6" s="44">
        <f>+'TablasInformes (1)'!F377</f>
        <v>54</v>
      </c>
    </row>
    <row r="7" spans="1:8" x14ac:dyDescent="0.35">
      <c r="A7" s="7" t="s">
        <v>133</v>
      </c>
      <c r="B7" s="44">
        <f>+'TablasInformes (1)'!B378</f>
        <v>38</v>
      </c>
      <c r="C7" s="44">
        <f>+'TablasInformes (1)'!C378</f>
        <v>48</v>
      </c>
      <c r="D7" s="44">
        <f>+'TablasInformes (1)'!D378</f>
        <v>29</v>
      </c>
      <c r="E7" s="44">
        <f>+'TablasInformes (1)'!E378</f>
        <v>26</v>
      </c>
      <c r="F7" s="44">
        <f>+'TablasInformes (1)'!F378</f>
        <v>47</v>
      </c>
    </row>
    <row r="8" spans="1:8" x14ac:dyDescent="0.35">
      <c r="A8" s="7" t="s">
        <v>95</v>
      </c>
      <c r="B8" s="44">
        <f>+'TablasInformes (1)'!B379</f>
        <v>26</v>
      </c>
      <c r="C8" s="44">
        <f>+'TablasInformes (1)'!C379</f>
        <v>36</v>
      </c>
      <c r="D8" s="44">
        <f>+'TablasInformes (1)'!D379</f>
        <v>14</v>
      </c>
      <c r="E8" s="44">
        <f>+'TablasInformes (1)'!E379</f>
        <v>15</v>
      </c>
      <c r="F8" s="44">
        <f>+'TablasInformes (1)'!F379</f>
        <v>38</v>
      </c>
    </row>
    <row r="9" spans="1:8" x14ac:dyDescent="0.35">
      <c r="A9" s="7" t="s">
        <v>134</v>
      </c>
      <c r="B9" s="44">
        <f>+'TablasInformes (1)'!B380</f>
        <v>31</v>
      </c>
      <c r="C9" s="44">
        <f>+'TablasInformes (1)'!C380</f>
        <v>40</v>
      </c>
      <c r="D9" s="44">
        <f>+'TablasInformes (1)'!D380</f>
        <v>20</v>
      </c>
      <c r="E9" s="44">
        <f>+'TablasInformes (1)'!E380</f>
        <v>20</v>
      </c>
      <c r="F9" s="44">
        <f>+'TablasInformes (1)'!F380</f>
        <v>43</v>
      </c>
    </row>
    <row r="10" spans="1:8" x14ac:dyDescent="0.35">
      <c r="A10" s="7" t="s">
        <v>135</v>
      </c>
      <c r="B10" s="44">
        <f>+'TablasInformes (1)'!B381</f>
        <v>35</v>
      </c>
      <c r="C10" s="44">
        <f>+'TablasInformes (1)'!C381</f>
        <v>44</v>
      </c>
      <c r="D10" s="44">
        <f>+'TablasInformes (1)'!D381</f>
        <v>24</v>
      </c>
      <c r="E10" s="44">
        <f>+'TablasInformes (1)'!E381</f>
        <v>24</v>
      </c>
      <c r="F10" s="44">
        <f>+'TablasInformes (1)'!F381</f>
        <v>44</v>
      </c>
    </row>
    <row r="11" spans="1:8" x14ac:dyDescent="0.35">
      <c r="A11" s="2"/>
      <c r="B11" s="4"/>
      <c r="C11" s="4"/>
      <c r="D11" s="4"/>
      <c r="E11" s="4"/>
      <c r="F11" s="4"/>
    </row>
    <row r="12" spans="1:8" x14ac:dyDescent="0.35">
      <c r="A12" s="2"/>
      <c r="B12" s="4"/>
      <c r="C12" s="4"/>
      <c r="D12" s="4"/>
      <c r="E12" s="4"/>
      <c r="F12" s="4"/>
    </row>
    <row r="13" spans="1:8" x14ac:dyDescent="0.35">
      <c r="A13" s="2"/>
      <c r="B13" s="4"/>
      <c r="C13" s="4"/>
      <c r="D13" s="4"/>
      <c r="E13" s="4"/>
      <c r="F13" s="4"/>
    </row>
    <row r="14" spans="1:8" x14ac:dyDescent="0.35">
      <c r="A14" s="2"/>
      <c r="B14" s="4"/>
      <c r="C14" s="4"/>
      <c r="D14" s="4"/>
      <c r="E14" s="4"/>
      <c r="F14" s="4"/>
    </row>
    <row r="15" spans="1:8" x14ac:dyDescent="0.35">
      <c r="A15" s="2"/>
      <c r="B15" s="4"/>
      <c r="C15" s="4"/>
      <c r="D15" s="4"/>
      <c r="E15" s="4"/>
      <c r="F15" s="4"/>
    </row>
    <row r="16" spans="1:8" x14ac:dyDescent="0.35">
      <c r="A16" s="2"/>
      <c r="B16" s="4"/>
      <c r="C16" s="4"/>
      <c r="D16" s="4"/>
      <c r="E16" s="4"/>
      <c r="F16" s="4"/>
    </row>
    <row r="17" spans="1:8" x14ac:dyDescent="0.35">
      <c r="A17" s="2"/>
      <c r="B17" s="4"/>
      <c r="C17" s="4"/>
      <c r="D17" s="4"/>
      <c r="E17" s="4"/>
      <c r="F17" s="4"/>
    </row>
    <row r="18" spans="1:8" x14ac:dyDescent="0.35">
      <c r="A18" s="2"/>
      <c r="B18" s="4"/>
      <c r="C18" s="4"/>
      <c r="D18" s="4"/>
      <c r="E18" s="4"/>
      <c r="F18" s="4"/>
    </row>
    <row r="19" spans="1:8" x14ac:dyDescent="0.35">
      <c r="A19" s="2"/>
      <c r="B19" s="4"/>
      <c r="C19" s="4"/>
      <c r="D19" s="4"/>
      <c r="E19" s="4"/>
      <c r="F19" s="4"/>
    </row>
    <row r="20" spans="1:8" ht="26" x14ac:dyDescent="0.6">
      <c r="A20" s="85">
        <v>22</v>
      </c>
    </row>
    <row r="21" spans="1:8" x14ac:dyDescent="0.35">
      <c r="A21" s="107" t="s">
        <v>136</v>
      </c>
      <c r="B21" s="107"/>
      <c r="C21" s="107"/>
      <c r="D21" s="107"/>
      <c r="E21" s="107"/>
      <c r="F21" s="107"/>
      <c r="G21" s="107"/>
      <c r="H21" s="107"/>
    </row>
    <row r="22" spans="1:8" x14ac:dyDescent="0.35">
      <c r="A22" s="107" t="s">
        <v>383</v>
      </c>
      <c r="B22" s="107"/>
      <c r="C22" s="107"/>
      <c r="D22" s="107"/>
      <c r="E22" s="107"/>
      <c r="F22" s="107"/>
      <c r="G22" s="107"/>
      <c r="H22" s="107"/>
    </row>
    <row r="23" spans="1:8" x14ac:dyDescent="0.35">
      <c r="A23" s="12"/>
      <c r="B23" s="12" t="s">
        <v>138</v>
      </c>
      <c r="C23" s="12" t="s">
        <v>139</v>
      </c>
      <c r="D23" s="12" t="s">
        <v>140</v>
      </c>
      <c r="E23" s="12" t="s">
        <v>141</v>
      </c>
      <c r="F23" s="12" t="s">
        <v>95</v>
      </c>
      <c r="G23" s="12" t="s">
        <v>142</v>
      </c>
      <c r="H23" s="12" t="s">
        <v>143</v>
      </c>
    </row>
    <row r="24" spans="1:8" x14ac:dyDescent="0.35">
      <c r="A24" s="7" t="s">
        <v>144</v>
      </c>
      <c r="B24" s="44">
        <f>+'TablasInformes (1)'!B387</f>
        <v>220</v>
      </c>
      <c r="C24" s="44">
        <f>+'TablasInformes (1)'!C387</f>
        <v>160</v>
      </c>
      <c r="D24" s="44">
        <f>+'TablasInformes (1)'!D387</f>
        <v>140</v>
      </c>
      <c r="E24" s="44">
        <f>+'TablasInformes (1)'!E387</f>
        <v>190</v>
      </c>
      <c r="F24" s="44">
        <f>+'TablasInformes (1)'!F387</f>
        <v>150</v>
      </c>
      <c r="G24" s="44">
        <f>+'TablasInformes (1)'!G387</f>
        <v>120</v>
      </c>
      <c r="H24" s="44">
        <f>+'TablasInformes (1)'!H387</f>
        <v>220</v>
      </c>
    </row>
    <row r="25" spans="1:8" x14ac:dyDescent="0.35">
      <c r="A25" s="7" t="s">
        <v>145</v>
      </c>
      <c r="B25" s="44">
        <f>+'TablasInformes (1)'!B388</f>
        <v>130</v>
      </c>
      <c r="C25" s="44">
        <f>+'TablasInformes (1)'!C388</f>
        <v>120</v>
      </c>
      <c r="D25" s="44">
        <f>+'TablasInformes (1)'!D388</f>
        <v>170</v>
      </c>
      <c r="E25" s="44">
        <f>+'TablasInformes (1)'!E388</f>
        <v>160</v>
      </c>
      <c r="F25" s="44">
        <f>+'TablasInformes (1)'!F388</f>
        <v>170</v>
      </c>
      <c r="G25" s="44">
        <f>+'TablasInformes (1)'!G388</f>
        <v>220</v>
      </c>
      <c r="H25" s="44">
        <f>+'TablasInformes (1)'!H388</f>
        <v>110</v>
      </c>
    </row>
    <row r="26" spans="1:8" x14ac:dyDescent="0.35">
      <c r="A26" s="7" t="s">
        <v>146</v>
      </c>
      <c r="B26" s="44">
        <f>+'TablasInformes (1)'!B389</f>
        <v>210</v>
      </c>
      <c r="C26" s="44">
        <f>+'TablasInformes (1)'!C389</f>
        <v>230</v>
      </c>
      <c r="D26" s="44">
        <f>+'TablasInformes (1)'!D389</f>
        <v>160</v>
      </c>
      <c r="E26" s="44">
        <f>+'TablasInformes (1)'!E389</f>
        <v>180</v>
      </c>
      <c r="F26" s="44">
        <f>+'TablasInformes (1)'!F389</f>
        <v>120</v>
      </c>
      <c r="G26" s="44">
        <f>+'TablasInformes (1)'!G389</f>
        <v>100</v>
      </c>
      <c r="H26" s="44">
        <f>+'TablasInformes (1)'!H389</f>
        <v>180</v>
      </c>
    </row>
    <row r="27" spans="1:8" x14ac:dyDescent="0.35">
      <c r="A27" s="7" t="s">
        <v>147</v>
      </c>
      <c r="B27" s="44">
        <f>+'TablasInformes (1)'!B390</f>
        <v>160</v>
      </c>
      <c r="C27" s="44">
        <f>+'TablasInformes (1)'!C390</f>
        <v>110</v>
      </c>
      <c r="D27" s="44">
        <f>+'TablasInformes (1)'!D390</f>
        <v>230</v>
      </c>
      <c r="E27" s="44">
        <f>+'TablasInformes (1)'!E390</f>
        <v>90</v>
      </c>
      <c r="F27" s="44">
        <f>+'TablasInformes (1)'!F390</f>
        <v>110</v>
      </c>
      <c r="G27" s="44">
        <f>+'TablasInformes (1)'!G390</f>
        <v>120</v>
      </c>
      <c r="H27" s="44">
        <f>+'TablasInformes (1)'!H390</f>
        <v>160</v>
      </c>
    </row>
    <row r="28" spans="1:8" x14ac:dyDescent="0.35">
      <c r="A28" s="7" t="s">
        <v>384</v>
      </c>
      <c r="B28" s="44">
        <f>+'TablasInformes (1)'!B391</f>
        <v>190</v>
      </c>
      <c r="C28" s="44">
        <f>+'TablasInformes (1)'!C391</f>
        <v>200</v>
      </c>
      <c r="D28" s="44">
        <f>+'TablasInformes (1)'!D391</f>
        <v>260</v>
      </c>
      <c r="E28" s="44">
        <f>+'TablasInformes (1)'!E391</f>
        <v>150</v>
      </c>
      <c r="F28" s="44">
        <f>+'TablasInformes (1)'!F391</f>
        <v>120</v>
      </c>
      <c r="G28" s="44">
        <f>+'TablasInformes (1)'!G391</f>
        <v>110</v>
      </c>
      <c r="H28" s="44">
        <f>+'TablasInformes (1)'!H391</f>
        <v>170</v>
      </c>
    </row>
    <row r="38" spans="1:8" ht="26" x14ac:dyDescent="0.6">
      <c r="A38" s="85">
        <v>23</v>
      </c>
    </row>
    <row r="39" spans="1:8" ht="15" customHeight="1" x14ac:dyDescent="0.35">
      <c r="A39" s="107" t="s">
        <v>149</v>
      </c>
      <c r="B39" s="107"/>
      <c r="C39" s="107"/>
      <c r="D39" s="11"/>
      <c r="E39" s="11"/>
      <c r="F39" s="11"/>
      <c r="G39" s="11"/>
      <c r="H39" s="11"/>
    </row>
    <row r="40" spans="1:8" x14ac:dyDescent="0.35">
      <c r="A40" s="12"/>
      <c r="B40" s="12">
        <f>+'TablasInformes (1)'!B395</f>
        <v>2027</v>
      </c>
      <c r="C40" s="12">
        <f>+'TablasInformes (1)'!C395</f>
        <v>2028</v>
      </c>
    </row>
    <row r="41" spans="1:8" x14ac:dyDescent="0.35">
      <c r="A41" s="7" t="s">
        <v>5</v>
      </c>
      <c r="B41" s="44">
        <f>+'TablasInformes (1)'!B397</f>
        <v>5</v>
      </c>
      <c r="C41" s="44">
        <f>+'TablasInformes (1)'!C397</f>
        <v>5</v>
      </c>
    </row>
    <row r="42" spans="1:8" x14ac:dyDescent="0.35">
      <c r="A42" s="7" t="s">
        <v>6</v>
      </c>
      <c r="B42" s="44">
        <f>+'TablasInformes (1)'!B398</f>
        <v>6</v>
      </c>
      <c r="C42" s="44">
        <f>+'TablasInformes (1)'!C398</f>
        <v>6</v>
      </c>
    </row>
    <row r="43" spans="1:8" x14ac:dyDescent="0.35">
      <c r="A43" s="7" t="s">
        <v>7</v>
      </c>
      <c r="B43" s="44">
        <f>+'TablasInformes (1)'!B399</f>
        <v>5</v>
      </c>
      <c r="C43" s="44">
        <f>+'TablasInformes (1)'!C399</f>
        <v>5</v>
      </c>
    </row>
    <row r="44" spans="1:8" x14ac:dyDescent="0.35">
      <c r="A44" s="7" t="s">
        <v>8</v>
      </c>
      <c r="B44" s="44">
        <f>+'TablasInformes (1)'!B400</f>
        <v>4</v>
      </c>
      <c r="C44" s="44">
        <f>+'TablasInformes (1)'!C400</f>
        <v>4</v>
      </c>
    </row>
    <row r="45" spans="1:8" x14ac:dyDescent="0.35">
      <c r="A45" s="7" t="s">
        <v>9</v>
      </c>
      <c r="B45" s="44">
        <f>+'TablasInformes (1)'!B401</f>
        <v>4</v>
      </c>
      <c r="C45" s="44">
        <f>+'TablasInformes (1)'!C401</f>
        <v>4</v>
      </c>
    </row>
    <row r="53" spans="1:8" ht="26" x14ac:dyDescent="0.6">
      <c r="A53" s="85">
        <v>24</v>
      </c>
    </row>
    <row r="54" spans="1:8" ht="15" customHeight="1" x14ac:dyDescent="0.35">
      <c r="A54" s="107" t="s">
        <v>150</v>
      </c>
      <c r="B54" s="107"/>
      <c r="C54" s="107"/>
      <c r="D54" s="107"/>
      <c r="E54" s="11"/>
      <c r="F54" s="11"/>
      <c r="G54" s="11"/>
      <c r="H54" s="11"/>
    </row>
    <row r="55" spans="1:8" x14ac:dyDescent="0.35">
      <c r="A55" s="54"/>
      <c r="B55" s="107" t="s">
        <v>151</v>
      </c>
      <c r="C55" s="107"/>
      <c r="D55" s="107"/>
    </row>
    <row r="56" spans="1:8" x14ac:dyDescent="0.35">
      <c r="A56" s="54"/>
      <c r="B56" s="12" t="s">
        <v>102</v>
      </c>
      <c r="C56" s="12" t="s">
        <v>103</v>
      </c>
      <c r="D56" s="12" t="s">
        <v>104</v>
      </c>
    </row>
    <row r="57" spans="1:8" x14ac:dyDescent="0.35">
      <c r="A57" s="7" t="s">
        <v>152</v>
      </c>
      <c r="B57" s="8">
        <f>+'TablasInformes (1)'!B407</f>
        <v>3304000</v>
      </c>
      <c r="C57" s="8">
        <f>+'TablasInformes (1)'!C407</f>
        <v>1227200</v>
      </c>
      <c r="D57" s="8">
        <f>+'TablasInformes (1)'!D407</f>
        <v>861400</v>
      </c>
    </row>
    <row r="58" spans="1:8" x14ac:dyDescent="0.35">
      <c r="A58" s="7" t="s">
        <v>153</v>
      </c>
      <c r="B58" s="8">
        <f>+'TablasInformes (1)'!B408</f>
        <v>3304000</v>
      </c>
      <c r="C58" s="8">
        <f>+'TablasInformes (1)'!C408</f>
        <v>1227200</v>
      </c>
      <c r="D58" s="8">
        <f>+'TablasInformes (1)'!D408</f>
        <v>861400</v>
      </c>
    </row>
    <row r="59" spans="1:8" x14ac:dyDescent="0.35">
      <c r="A59" s="7" t="s">
        <v>154</v>
      </c>
      <c r="B59" s="8">
        <f>+'TablasInformes (1)'!B409</f>
        <v>0</v>
      </c>
      <c r="C59" s="8">
        <f>+'TablasInformes (1)'!C409</f>
        <v>0</v>
      </c>
      <c r="D59" s="8">
        <f>+'TablasInformes (1)'!D409</f>
        <v>0</v>
      </c>
    </row>
    <row r="60" spans="1:8" x14ac:dyDescent="0.35">
      <c r="A60" s="7" t="s">
        <v>155</v>
      </c>
      <c r="B60" s="8">
        <f>+'TablasInformes (1)'!B410</f>
        <v>0</v>
      </c>
      <c r="C60" s="8">
        <f>+'TablasInformes (1)'!C410</f>
        <v>0</v>
      </c>
      <c r="D60" s="8">
        <f>+'TablasInformes (1)'!D410</f>
        <v>0</v>
      </c>
    </row>
  </sheetData>
  <mergeCells count="6">
    <mergeCell ref="B55:D55"/>
    <mergeCell ref="A2:F2"/>
    <mergeCell ref="A39:C39"/>
    <mergeCell ref="A54:D54"/>
    <mergeCell ref="A21:H21"/>
    <mergeCell ref="A22:H2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0"/>
  <sheetViews>
    <sheetView zoomScale="85" zoomScaleNormal="85" workbookViewId="0">
      <selection activeCell="J33" sqref="J33"/>
    </sheetView>
  </sheetViews>
  <sheetFormatPr baseColWidth="10" defaultRowHeight="14.5" x14ac:dyDescent="0.35"/>
  <cols>
    <col min="1" max="1" width="29.54296875" bestFit="1" customWidth="1"/>
    <col min="2" max="7" width="15" customWidth="1"/>
    <col min="16" max="19" width="14.26953125" customWidth="1"/>
  </cols>
  <sheetData>
    <row r="1" spans="1:19" ht="26" x14ac:dyDescent="0.6">
      <c r="A1" s="88">
        <v>25</v>
      </c>
      <c r="O1" s="88">
        <v>26</v>
      </c>
    </row>
    <row r="2" spans="1:19" x14ac:dyDescent="0.35">
      <c r="A2" s="115" t="s">
        <v>156</v>
      </c>
      <c r="B2" s="115"/>
      <c r="C2" s="115"/>
      <c r="D2" s="115"/>
      <c r="E2" s="115"/>
      <c r="F2" s="115"/>
      <c r="G2" s="115"/>
      <c r="H2" s="32"/>
      <c r="P2" s="107" t="s">
        <v>173</v>
      </c>
      <c r="Q2" s="107"/>
      <c r="R2" s="107"/>
      <c r="S2" s="107"/>
    </row>
    <row r="3" spans="1:19" x14ac:dyDescent="0.35">
      <c r="A3" s="35"/>
      <c r="B3" s="35">
        <f>+'TablasInformes (1)'!B414</f>
        <v>2027</v>
      </c>
      <c r="C3" s="35">
        <f>+'TablasInformes (1)'!C414</f>
        <v>2027</v>
      </c>
      <c r="D3" s="35">
        <f>+'TablasInformes (1)'!D414</f>
        <v>2027</v>
      </c>
      <c r="E3" s="35">
        <f>+'TablasInformes (1)'!E414</f>
        <v>2028</v>
      </c>
      <c r="F3" s="35">
        <f>+'TablasInformes (1)'!F414</f>
        <v>2028</v>
      </c>
      <c r="G3" s="35">
        <f>+'TablasInformes (1)'!G414</f>
        <v>2028</v>
      </c>
      <c r="R3" s="12">
        <f>+'TablasInformes (1)'!C435</f>
        <v>2027</v>
      </c>
      <c r="S3" s="12">
        <f>+'TablasInformes (1)'!D435</f>
        <v>2028</v>
      </c>
    </row>
    <row r="4" spans="1:19" x14ac:dyDescent="0.35">
      <c r="A4" s="35"/>
      <c r="B4" s="27" t="s">
        <v>102</v>
      </c>
      <c r="C4" s="27" t="s">
        <v>103</v>
      </c>
      <c r="D4" s="27" t="s">
        <v>104</v>
      </c>
      <c r="E4" s="27" t="s">
        <v>102</v>
      </c>
      <c r="F4" s="27" t="s">
        <v>103</v>
      </c>
      <c r="G4" s="27" t="s">
        <v>104</v>
      </c>
      <c r="P4" s="106" t="s">
        <v>174</v>
      </c>
      <c r="Q4" s="7" t="s">
        <v>89</v>
      </c>
      <c r="R4" s="58">
        <f>+'TablasInformes (1)'!C437</f>
        <v>0.96199999999999997</v>
      </c>
      <c r="S4" s="58">
        <f>+'TablasInformes (1)'!D437</f>
        <v>0.98299999999999998</v>
      </c>
    </row>
    <row r="5" spans="1:19" x14ac:dyDescent="0.35">
      <c r="A5" s="28" t="s">
        <v>157</v>
      </c>
      <c r="B5" s="29">
        <f>+'TablasInformes (1)'!B416</f>
        <v>6440000</v>
      </c>
      <c r="C5" s="29">
        <f>+'TablasInformes (1)'!C416</f>
        <v>2392000</v>
      </c>
      <c r="D5" s="29">
        <f>+'TablasInformes (1)'!D416</f>
        <v>1679000</v>
      </c>
      <c r="E5" s="29">
        <f>+'TablasInformes (1)'!E416</f>
        <v>6608000</v>
      </c>
      <c r="F5" s="29">
        <f>+'TablasInformes (1)'!F416</f>
        <v>2454400</v>
      </c>
      <c r="G5" s="29">
        <f>+'TablasInformes (1)'!G416</f>
        <v>1722800</v>
      </c>
      <c r="P5" s="106"/>
      <c r="Q5" s="7" t="s">
        <v>90</v>
      </c>
      <c r="R5" s="48">
        <f>+'TablasInformes (1)'!C438</f>
        <v>1</v>
      </c>
      <c r="S5" s="48">
        <f>+'TablasInformes (1)'!D438</f>
        <v>1</v>
      </c>
    </row>
    <row r="6" spans="1:19" x14ac:dyDescent="0.35">
      <c r="A6" s="28" t="s">
        <v>158</v>
      </c>
      <c r="B6" s="29">
        <f>+'TablasInformes (1)'!B417</f>
        <v>7123800</v>
      </c>
      <c r="C6" s="29">
        <f>+'TablasInformes (1)'!C417</f>
        <v>3920510</v>
      </c>
      <c r="D6" s="29">
        <f>+'TablasInformes (1)'!D417</f>
        <v>2670550</v>
      </c>
      <c r="E6" s="29">
        <f>+'TablasInformes (1)'!E417</f>
        <v>7251300</v>
      </c>
      <c r="F6" s="29">
        <f>+'TablasInformes (1)'!F417</f>
        <v>4116535</v>
      </c>
      <c r="G6" s="29">
        <f>+'TablasInformes (1)'!G417</f>
        <v>2804078</v>
      </c>
      <c r="P6" s="106"/>
      <c r="Q6" s="7" t="s">
        <v>91</v>
      </c>
      <c r="R6" s="48">
        <f>+'TablasInformes (1)'!C439</f>
        <v>1</v>
      </c>
      <c r="S6" s="48">
        <f>+'TablasInformes (1)'!D439</f>
        <v>1</v>
      </c>
    </row>
    <row r="7" spans="1:19" x14ac:dyDescent="0.35">
      <c r="A7" s="28" t="s">
        <v>159</v>
      </c>
      <c r="B7" s="29">
        <f>+'TablasInformes (1)'!B418</f>
        <v>6193504</v>
      </c>
      <c r="C7" s="29">
        <f>+'TablasInformes (1)'!C418</f>
        <v>2392000</v>
      </c>
      <c r="D7" s="29">
        <f>+'TablasInformes (1)'!D418</f>
        <v>1679000</v>
      </c>
      <c r="E7" s="29">
        <f>+'TablasInformes (1)'!E418</f>
        <v>6494808</v>
      </c>
      <c r="F7" s="29">
        <f>+'TablasInformes (1)'!F418</f>
        <v>2454400</v>
      </c>
      <c r="G7" s="29">
        <f>+'TablasInformes (1)'!G418</f>
        <v>1722800</v>
      </c>
      <c r="P7" s="106" t="s">
        <v>175</v>
      </c>
      <c r="Q7" s="7" t="s">
        <v>89</v>
      </c>
      <c r="R7" s="44">
        <f>+'TablasInformes (1)'!C440</f>
        <v>14</v>
      </c>
      <c r="S7" s="44">
        <f>+'TablasInformes (1)'!D440</f>
        <v>13</v>
      </c>
    </row>
    <row r="8" spans="1:19" x14ac:dyDescent="0.35">
      <c r="A8" s="28" t="s">
        <v>160</v>
      </c>
      <c r="B8" s="52">
        <f>+'TablasInformes (1)'!B419</f>
        <v>0.96199999999999997</v>
      </c>
      <c r="C8" s="33">
        <f>+'TablasInformes (1)'!C419</f>
        <v>1</v>
      </c>
      <c r="D8" s="33">
        <f>+'TablasInformes (1)'!D419</f>
        <v>1</v>
      </c>
      <c r="E8" s="52">
        <f>+'TablasInformes (1)'!E419</f>
        <v>0.98299999999999998</v>
      </c>
      <c r="F8" s="33">
        <f>+'TablasInformes (1)'!F419</f>
        <v>1</v>
      </c>
      <c r="G8" s="33">
        <f>+'TablasInformes (1)'!G419</f>
        <v>1</v>
      </c>
      <c r="P8" s="106"/>
      <c r="Q8" s="7" t="s">
        <v>90</v>
      </c>
      <c r="R8" s="44">
        <f>+'TablasInformes (1)'!C441</f>
        <v>28</v>
      </c>
      <c r="S8" s="44">
        <f>+'TablasInformes (1)'!D441</f>
        <v>28</v>
      </c>
    </row>
    <row r="9" spans="1:19" x14ac:dyDescent="0.35">
      <c r="A9" s="28" t="s">
        <v>161</v>
      </c>
      <c r="B9" s="29">
        <f>+'TablasInformes (1)'!B420</f>
        <v>6029955</v>
      </c>
      <c r="C9" s="29">
        <f>+'TablasInformes (1)'!C420</f>
        <v>2393270</v>
      </c>
      <c r="D9" s="29">
        <f>+'TablasInformes (1)'!D420</f>
        <v>1723857</v>
      </c>
      <c r="E9" s="29">
        <f>+'TablasInformes (1)'!E420</f>
        <v>6383706</v>
      </c>
      <c r="F9" s="29">
        <f>+'TablasInformes (1)'!F420</f>
        <v>2432002</v>
      </c>
      <c r="G9" s="29">
        <f>+'TablasInformes (1)'!G420</f>
        <v>1721926</v>
      </c>
      <c r="P9" s="106"/>
      <c r="Q9" s="7" t="s">
        <v>91</v>
      </c>
      <c r="R9" s="44">
        <f>+'TablasInformes (1)'!C442</f>
        <v>49</v>
      </c>
      <c r="S9" s="44">
        <f>+'TablasInformes (1)'!D442</f>
        <v>48</v>
      </c>
    </row>
    <row r="10" spans="1:19" x14ac:dyDescent="0.35">
      <c r="A10" s="28" t="s">
        <v>162</v>
      </c>
      <c r="B10" s="29">
        <f>+'TablasInformes (1)'!B421</f>
        <v>830692</v>
      </c>
      <c r="C10" s="29">
        <f>+'TablasInformes (1)'!C421</f>
        <v>173136</v>
      </c>
      <c r="D10" s="29">
        <f>+'TablasInformes (1)'!D421</f>
        <v>124214</v>
      </c>
      <c r="E10" s="29">
        <f>+'TablasInformes (1)'!E421</f>
        <v>941786</v>
      </c>
      <c r="F10" s="29">
        <f>+'TablasInformes (1)'!F421</f>
        <v>195526</v>
      </c>
      <c r="G10" s="29">
        <f>+'TablasInformes (1)'!G421</f>
        <v>125090</v>
      </c>
    </row>
    <row r="11" spans="1:19" x14ac:dyDescent="0.35">
      <c r="A11" s="28" t="s">
        <v>163</v>
      </c>
      <c r="B11" s="33">
        <f>+'TablasInformes (1)'!B422</f>
        <v>1.38</v>
      </c>
      <c r="C11" s="33">
        <f>+'TablasInformes (1)'!C422</f>
        <v>0.72</v>
      </c>
      <c r="D11" s="33">
        <f>+'TablasInformes (1)'!D422</f>
        <v>0.72</v>
      </c>
      <c r="E11" s="33">
        <f>+'TablasInformes (1)'!E422</f>
        <v>1.48</v>
      </c>
      <c r="F11" s="33">
        <f>+'TablasInformes (1)'!F422</f>
        <v>0.8</v>
      </c>
      <c r="G11" s="33">
        <f>+'TablasInformes (1)'!G422</f>
        <v>0.73</v>
      </c>
    </row>
    <row r="12" spans="1:19" x14ac:dyDescent="0.35">
      <c r="A12" s="28" t="s">
        <v>164</v>
      </c>
      <c r="B12" s="29">
        <f>+'TablasInformes (1)'!B423</f>
        <v>110477</v>
      </c>
      <c r="C12" s="29">
        <f>+'TablasInformes (1)'!C423</f>
        <v>49675</v>
      </c>
      <c r="D12" s="29">
        <f>+'TablasInformes (1)'!D423</f>
        <v>61516</v>
      </c>
      <c r="E12" s="29">
        <f>+'TablasInformes (1)'!E423</f>
        <v>119075</v>
      </c>
      <c r="F12" s="29">
        <f>+'TablasInformes (1)'!F423</f>
        <v>54748</v>
      </c>
      <c r="G12" s="29">
        <f>+'TablasInformes (1)'!G423</f>
        <v>60223</v>
      </c>
    </row>
    <row r="13" spans="1:19" x14ac:dyDescent="0.35">
      <c r="A13" s="28" t="s">
        <v>165</v>
      </c>
      <c r="B13" s="29">
        <f>+'TablasInformes (1)'!B424</f>
        <v>0</v>
      </c>
      <c r="C13" s="29">
        <f>+'TablasInformes (1)'!C424</f>
        <v>0</v>
      </c>
      <c r="D13" s="29">
        <f>+'TablasInformes (1)'!D424</f>
        <v>0</v>
      </c>
      <c r="E13" s="29">
        <f>+'TablasInformes (1)'!E424</f>
        <v>0</v>
      </c>
      <c r="F13" s="29">
        <f>+'TablasInformes (1)'!F424</f>
        <v>0</v>
      </c>
      <c r="G13" s="29">
        <f>+'TablasInformes (1)'!G424</f>
        <v>0</v>
      </c>
    </row>
    <row r="14" spans="1:19" x14ac:dyDescent="0.35">
      <c r="A14" s="28" t="s">
        <v>166</v>
      </c>
      <c r="B14" s="29">
        <f>+'TablasInformes (1)'!B425</f>
        <v>8</v>
      </c>
      <c r="C14" s="29">
        <f>+'TablasInformes (1)'!C425</f>
        <v>14</v>
      </c>
      <c r="D14" s="29">
        <f>+'TablasInformes (1)'!D425</f>
        <v>28</v>
      </c>
      <c r="E14" s="29">
        <f>+'TablasInformes (1)'!E425</f>
        <v>8</v>
      </c>
      <c r="F14" s="29">
        <f>+'TablasInformes (1)'!F425</f>
        <v>14</v>
      </c>
      <c r="G14" s="29">
        <f>+'TablasInformes (1)'!G425</f>
        <v>28</v>
      </c>
    </row>
    <row r="15" spans="1:19" x14ac:dyDescent="0.35">
      <c r="A15" s="28" t="s">
        <v>167</v>
      </c>
      <c r="B15" s="29">
        <f>+'TablasInformes (1)'!B426</f>
        <v>14</v>
      </c>
      <c r="C15" s="29">
        <f>+'TablasInformes (1)'!C426</f>
        <v>28</v>
      </c>
      <c r="D15" s="29">
        <f>+'TablasInformes (1)'!D426</f>
        <v>49</v>
      </c>
      <c r="E15" s="29">
        <f>+'TablasInformes (1)'!E426</f>
        <v>13</v>
      </c>
      <c r="F15" s="29">
        <f>+'TablasInformes (1)'!F426</f>
        <v>28</v>
      </c>
      <c r="G15" s="29">
        <f>+'TablasInformes (1)'!G426</f>
        <v>48</v>
      </c>
    </row>
    <row r="16" spans="1:19" x14ac:dyDescent="0.35">
      <c r="A16" s="28" t="s">
        <v>168</v>
      </c>
      <c r="B16" s="29">
        <f>+'TablasInformes (1)'!B427</f>
        <v>815845</v>
      </c>
      <c r="C16" s="29">
        <f>+'TablasInformes (1)'!C427</f>
        <v>682014</v>
      </c>
      <c r="D16" s="29">
        <f>+'TablasInformes (1)'!D427</f>
        <v>844986</v>
      </c>
      <c r="E16" s="29">
        <f>+'TablasInformes (1)'!E427</f>
        <v>831040</v>
      </c>
      <c r="F16" s="29">
        <f>+'TablasInformes (1)'!F427</f>
        <v>680963</v>
      </c>
      <c r="G16" s="29">
        <f>+'TablasInformes (1)'!G427</f>
        <v>818085</v>
      </c>
    </row>
    <row r="17" spans="1:7" x14ac:dyDescent="0.35">
      <c r="A17" s="28" t="s">
        <v>169</v>
      </c>
      <c r="B17" s="29">
        <f>+'TablasInformes (1)'!B428</f>
        <v>123002</v>
      </c>
      <c r="C17" s="29">
        <f>+'TablasInformes (1)'!C428</f>
        <v>139039</v>
      </c>
      <c r="D17" s="29">
        <f>+'TablasInformes (1)'!D428</f>
        <v>93953</v>
      </c>
      <c r="E17" s="29">
        <f>+'TablasInformes (1)'!E428</f>
        <v>138915</v>
      </c>
      <c r="F17" s="29">
        <f>+'TablasInformes (1)'!F428</f>
        <v>141511</v>
      </c>
      <c r="G17" s="29">
        <f>+'TablasInformes (1)'!G428</f>
        <v>80536</v>
      </c>
    </row>
    <row r="18" spans="1:7" x14ac:dyDescent="0.35">
      <c r="A18" s="28" t="s">
        <v>170</v>
      </c>
      <c r="B18" s="29">
        <f>+'TablasInformes (1)'!B429</f>
        <v>262229</v>
      </c>
      <c r="C18" s="29">
        <f>+'TablasInformes (1)'!C429</f>
        <v>116124</v>
      </c>
      <c r="D18" s="29">
        <f>+'TablasInformes (1)'!D429</f>
        <v>63222</v>
      </c>
      <c r="E18" s="29">
        <f>+'TablasInformes (1)'!E429</f>
        <v>294954</v>
      </c>
      <c r="F18" s="29">
        <f>+'TablasInformes (1)'!F429</f>
        <v>108744</v>
      </c>
      <c r="G18" s="29">
        <f>+'TablasInformes (1)'!G429</f>
        <v>73174</v>
      </c>
    </row>
    <row r="19" spans="1:7" x14ac:dyDescent="0.35">
      <c r="A19" s="28" t="s">
        <v>171</v>
      </c>
      <c r="B19" s="29">
        <f>+'TablasInformes (1)'!B430</f>
        <v>422097</v>
      </c>
      <c r="C19" s="29">
        <f>+'TablasInformes (1)'!C430</f>
        <v>119664</v>
      </c>
      <c r="D19" s="29">
        <f>+'TablasInformes (1)'!D430</f>
        <v>103431</v>
      </c>
      <c r="E19" s="29">
        <f>+'TablasInformes (1)'!E430</f>
        <v>446859</v>
      </c>
      <c r="F19" s="29">
        <f>+'TablasInformes (1)'!F430</f>
        <v>121600</v>
      </c>
      <c r="G19" s="29">
        <f>+'TablasInformes (1)'!G430</f>
        <v>103316</v>
      </c>
    </row>
    <row r="20" spans="1:7" x14ac:dyDescent="0.35">
      <c r="A20" s="28" t="s">
        <v>172</v>
      </c>
      <c r="B20" s="29">
        <f>+'TablasInformes (1)'!B431</f>
        <v>807328</v>
      </c>
      <c r="C20" s="29">
        <f>+'TablasInformes (1)'!C431</f>
        <v>374827</v>
      </c>
      <c r="D20" s="29">
        <f>+'TablasInformes (1)'!D431</f>
        <v>260606</v>
      </c>
      <c r="E20" s="29">
        <f>+'TablasInformes (1)'!E431</f>
        <v>880728</v>
      </c>
      <c r="F20" s="29">
        <f>+'TablasInformes (1)'!F431</f>
        <v>371855</v>
      </c>
      <c r="G20" s="29">
        <f>+'TablasInformes (1)'!G431</f>
        <v>257025</v>
      </c>
    </row>
  </sheetData>
  <mergeCells count="4">
    <mergeCell ref="P4:P6"/>
    <mergeCell ref="P7:P9"/>
    <mergeCell ref="A2:G2"/>
    <mergeCell ref="P2:S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6"/>
  <sheetViews>
    <sheetView zoomScaleNormal="100" workbookViewId="0">
      <selection activeCell="B5" sqref="B5"/>
    </sheetView>
  </sheetViews>
  <sheetFormatPr baseColWidth="10" defaultRowHeight="14.5" x14ac:dyDescent="0.35"/>
  <cols>
    <col min="1" max="1" width="31.1796875" bestFit="1" customWidth="1"/>
    <col min="2" max="15" width="16.1796875" customWidth="1"/>
  </cols>
  <sheetData>
    <row r="1" spans="1:4" ht="26" x14ac:dyDescent="0.35">
      <c r="A1" s="89">
        <v>27</v>
      </c>
    </row>
    <row r="2" spans="1:4" ht="15" customHeight="1" x14ac:dyDescent="0.35">
      <c r="A2" s="115" t="s">
        <v>176</v>
      </c>
      <c r="B2" s="115"/>
      <c r="C2" s="115"/>
      <c r="D2" s="115"/>
    </row>
    <row r="3" spans="1:4" x14ac:dyDescent="0.35">
      <c r="A3" s="27"/>
      <c r="B3" s="27" t="s">
        <v>102</v>
      </c>
      <c r="C3" s="27" t="s">
        <v>103</v>
      </c>
      <c r="D3" s="27" t="s">
        <v>104</v>
      </c>
    </row>
    <row r="4" spans="1:4" x14ac:dyDescent="0.35">
      <c r="A4" s="50" t="s">
        <v>157</v>
      </c>
      <c r="B4" s="29">
        <f>+'TablasInformes (1)'!B447</f>
        <v>3304000</v>
      </c>
      <c r="C4" s="29">
        <f>+'TablasInformes (1)'!C447</f>
        <v>1227200</v>
      </c>
      <c r="D4" s="29">
        <f>+'TablasInformes (1)'!D447</f>
        <v>861400</v>
      </c>
    </row>
    <row r="5" spans="1:4" x14ac:dyDescent="0.35">
      <c r="A5" s="50" t="s">
        <v>158</v>
      </c>
      <c r="B5" s="29">
        <f>+'TablasInformes (1)'!B448</f>
        <v>4573800</v>
      </c>
      <c r="C5" s="29">
        <f>+'TablasInformes (1)'!C448</f>
        <v>2488720</v>
      </c>
      <c r="D5" s="29">
        <f>+'TablasInformes (1)'!D448</f>
        <v>1627857</v>
      </c>
    </row>
    <row r="6" spans="1:4" x14ac:dyDescent="0.35">
      <c r="A6" s="50" t="s">
        <v>159</v>
      </c>
      <c r="B6" s="29">
        <f>+'TablasInformes (1)'!B449</f>
        <v>3304000</v>
      </c>
      <c r="C6" s="29">
        <f>+'TablasInformes (1)'!C449</f>
        <v>1227200</v>
      </c>
      <c r="D6" s="29">
        <f>+'TablasInformes (1)'!D449</f>
        <v>861400</v>
      </c>
    </row>
    <row r="7" spans="1:4" x14ac:dyDescent="0.35">
      <c r="A7" s="50" t="s">
        <v>160</v>
      </c>
      <c r="B7" s="33">
        <f>+'TablasInformes (1)'!B450</f>
        <v>10</v>
      </c>
      <c r="C7" s="33">
        <f>+'TablasInformes (1)'!C450</f>
        <v>10</v>
      </c>
      <c r="D7" s="33">
        <f>+'TablasInformes (1)'!D450</f>
        <v>10</v>
      </c>
    </row>
    <row r="8" spans="1:4" x14ac:dyDescent="0.35">
      <c r="A8" s="50" t="s">
        <v>161</v>
      </c>
      <c r="B8" s="29">
        <f>+'TablasInformes (1)'!B451</f>
        <v>3249701</v>
      </c>
      <c r="C8" s="29">
        <f>+'TablasInformes (1)'!C451</f>
        <v>1224126</v>
      </c>
      <c r="D8" s="29">
        <f>+'TablasInformes (1)'!D451</f>
        <v>855248</v>
      </c>
    </row>
    <row r="9" spans="1:4" x14ac:dyDescent="0.35">
      <c r="A9" s="50" t="s">
        <v>162</v>
      </c>
      <c r="B9" s="29">
        <f>+'TablasInformes (1)'!B452</f>
        <v>303026</v>
      </c>
      <c r="C9" s="29">
        <f>+'TablasInformes (1)'!C452</f>
        <v>56520</v>
      </c>
      <c r="D9" s="29">
        <f>+'TablasInformes (1)'!D452</f>
        <v>35708</v>
      </c>
    </row>
    <row r="10" spans="1:4" x14ac:dyDescent="0.35">
      <c r="A10" s="50" t="s">
        <v>163</v>
      </c>
      <c r="B10" s="33">
        <f>+'TablasInformes (1)'!B453</f>
        <v>0.93</v>
      </c>
      <c r="C10" s="33">
        <f>+'TablasInformes (1)'!C453</f>
        <v>0.46</v>
      </c>
      <c r="D10" s="33">
        <f>+'TablasInformes (1)'!D453</f>
        <v>0.42</v>
      </c>
    </row>
    <row r="11" spans="1:4" x14ac:dyDescent="0.35">
      <c r="A11" s="50" t="s">
        <v>165</v>
      </c>
      <c r="B11" s="29">
        <f>+'TablasInformes (1)'!B454</f>
        <v>0</v>
      </c>
      <c r="C11" s="29">
        <f>+'TablasInformes (1)'!C454</f>
        <v>0</v>
      </c>
      <c r="D11" s="29">
        <f>+'TablasInformes (1)'!D454</f>
        <v>0</v>
      </c>
    </row>
    <row r="12" spans="1:4" x14ac:dyDescent="0.35">
      <c r="A12" s="50" t="s">
        <v>166</v>
      </c>
      <c r="B12" s="29">
        <f>+'TablasInformes (1)'!B455</f>
        <v>8</v>
      </c>
      <c r="C12" s="29">
        <f>+'TablasInformes (1)'!C455</f>
        <v>14</v>
      </c>
      <c r="D12" s="29">
        <f>+'TablasInformes (1)'!D455</f>
        <v>28</v>
      </c>
    </row>
    <row r="13" spans="1:4" x14ac:dyDescent="0.35">
      <c r="A13" s="50" t="s">
        <v>177</v>
      </c>
      <c r="B13" s="29">
        <f>+'TablasInformes (1)'!B456</f>
        <v>6</v>
      </c>
      <c r="C13" s="29">
        <f>+'TablasInformes (1)'!C456</f>
        <v>14</v>
      </c>
      <c r="D13" s="29">
        <f>+'TablasInformes (1)'!D456</f>
        <v>18</v>
      </c>
    </row>
    <row r="14" spans="1:4" x14ac:dyDescent="0.35">
      <c r="A14" s="50" t="s">
        <v>167</v>
      </c>
      <c r="B14" s="29">
        <f>+'TablasInformes (1)'!B457</f>
        <v>14</v>
      </c>
      <c r="C14" s="29">
        <f>+'TablasInformes (1)'!C457</f>
        <v>28</v>
      </c>
      <c r="D14" s="29">
        <f>+'TablasInformes (1)'!D457</f>
        <v>46</v>
      </c>
    </row>
    <row r="15" spans="1:4" x14ac:dyDescent="0.35">
      <c r="A15" s="50" t="s">
        <v>178</v>
      </c>
      <c r="B15" s="29">
        <f>+'TablasInformes (1)'!B458</f>
        <v>454958</v>
      </c>
      <c r="C15" s="29">
        <f>+'TablasInformes (1)'!C458</f>
        <v>342755</v>
      </c>
      <c r="D15" s="29">
        <f>+'TablasInformes (1)'!D458</f>
        <v>393414</v>
      </c>
    </row>
    <row r="16" spans="1:4" x14ac:dyDescent="0.35">
      <c r="A16" s="50" t="s">
        <v>169</v>
      </c>
      <c r="B16" s="29">
        <f>+'TablasInformes (1)'!B459</f>
        <v>38896</v>
      </c>
      <c r="C16" s="29">
        <f>+'TablasInformes (1)'!C459</f>
        <v>33579</v>
      </c>
      <c r="D16" s="29">
        <f>+'TablasInformes (1)'!D459</f>
        <v>18998</v>
      </c>
    </row>
    <row r="17" spans="1:4" x14ac:dyDescent="0.35">
      <c r="A17" s="50" t="s">
        <v>170</v>
      </c>
      <c r="B17" s="29">
        <f>+'TablasInformes (1)'!B460</f>
        <v>119587</v>
      </c>
      <c r="C17" s="29">
        <f>+'TablasInformes (1)'!C460</f>
        <v>44003</v>
      </c>
      <c r="D17" s="29">
        <f>+'TablasInformes (1)'!D460</f>
        <v>28026</v>
      </c>
    </row>
    <row r="20" spans="1:4" ht="26" x14ac:dyDescent="0.35">
      <c r="A20" s="89">
        <v>28</v>
      </c>
    </row>
    <row r="21" spans="1:4" x14ac:dyDescent="0.35">
      <c r="A21" s="115" t="s">
        <v>179</v>
      </c>
      <c r="B21" s="115"/>
      <c r="C21" s="115"/>
      <c r="D21" s="115"/>
    </row>
    <row r="22" spans="1:4" x14ac:dyDescent="0.35">
      <c r="A22" s="27"/>
      <c r="B22" s="27" t="s">
        <v>102</v>
      </c>
      <c r="C22" s="27" t="s">
        <v>103</v>
      </c>
      <c r="D22" s="27" t="s">
        <v>104</v>
      </c>
    </row>
    <row r="23" spans="1:4" x14ac:dyDescent="0.35">
      <c r="A23" s="28" t="s">
        <v>157</v>
      </c>
      <c r="B23" s="29">
        <f>+'TablasInformes (1)'!B465</f>
        <v>3304000</v>
      </c>
      <c r="C23" s="29">
        <f>+'TablasInformes (1)'!C465</f>
        <v>1227200</v>
      </c>
      <c r="D23" s="29">
        <f>+'TablasInformes (1)'!D465</f>
        <v>861400</v>
      </c>
    </row>
    <row r="24" spans="1:4" x14ac:dyDescent="0.35">
      <c r="A24" s="28" t="s">
        <v>158</v>
      </c>
      <c r="B24" s="29">
        <f>+'TablasInformes (1)'!B466</f>
        <v>2677500</v>
      </c>
      <c r="C24" s="29">
        <f>+'TablasInformes (1)'!C466</f>
        <v>1627815</v>
      </c>
      <c r="D24" s="29">
        <f>+'TablasInformes (1)'!D466</f>
        <v>1176221</v>
      </c>
    </row>
    <row r="25" spans="1:4" x14ac:dyDescent="0.35">
      <c r="A25" s="28" t="s">
        <v>159</v>
      </c>
      <c r="B25" s="29">
        <f>+'TablasInformes (1)'!B467</f>
        <v>3190809</v>
      </c>
      <c r="C25" s="29">
        <f>+'TablasInformes (1)'!C467</f>
        <v>1227200</v>
      </c>
      <c r="D25" s="29">
        <f>+'TablasInformes (1)'!D467</f>
        <v>861400</v>
      </c>
    </row>
    <row r="26" spans="1:4" x14ac:dyDescent="0.35">
      <c r="A26" s="28" t="s">
        <v>160</v>
      </c>
      <c r="B26" s="52">
        <f>+'TablasInformes (1)'!B468</f>
        <v>0.96599999999999997</v>
      </c>
      <c r="C26" s="52">
        <f>+'TablasInformes (1)'!C468</f>
        <v>1</v>
      </c>
      <c r="D26" s="52">
        <f>+'TablasInformes (1)'!D468</f>
        <v>1</v>
      </c>
    </row>
    <row r="27" spans="1:4" x14ac:dyDescent="0.35">
      <c r="A27" s="28" t="s">
        <v>161</v>
      </c>
      <c r="B27" s="29">
        <f>+'TablasInformes (1)'!B469</f>
        <v>3134013</v>
      </c>
      <c r="C27" s="29">
        <f>+'TablasInformes (1)'!C469</f>
        <v>1207884</v>
      </c>
      <c r="D27" s="29">
        <f>+'TablasInformes (1)'!D469</f>
        <v>866676</v>
      </c>
    </row>
    <row r="28" spans="1:4" x14ac:dyDescent="0.35">
      <c r="A28" s="28" t="s">
        <v>162</v>
      </c>
      <c r="B28" s="29">
        <f>+'TablasInformes (1)'!B470</f>
        <v>638760</v>
      </c>
      <c r="C28" s="29">
        <f>+'TablasInformes (1)'!C470</f>
        <v>139006</v>
      </c>
      <c r="D28" s="29">
        <f>+'TablasInformes (1)'!D470</f>
        <v>89382</v>
      </c>
    </row>
    <row r="29" spans="1:4" x14ac:dyDescent="0.35">
      <c r="A29" s="28" t="s">
        <v>163</v>
      </c>
      <c r="B29" s="52">
        <f>+'TablasInformes (1)'!B471</f>
        <v>0.20399999999999999</v>
      </c>
      <c r="C29" s="52">
        <f>+'TablasInformes (1)'!C471</f>
        <v>0.115</v>
      </c>
      <c r="D29" s="52">
        <f>+'TablasInformes (1)'!D471</f>
        <v>0.10299999999999999</v>
      </c>
    </row>
    <row r="30" spans="1:4" x14ac:dyDescent="0.35">
      <c r="A30" s="28" t="s">
        <v>165</v>
      </c>
      <c r="B30" s="29">
        <f>+'TablasInformes (1)'!B472</f>
        <v>0</v>
      </c>
      <c r="C30" s="29">
        <f>+'TablasInformes (1)'!C472</f>
        <v>0</v>
      </c>
      <c r="D30" s="29">
        <f>+'TablasInformes (1)'!D472</f>
        <v>0</v>
      </c>
    </row>
    <row r="31" spans="1:4" x14ac:dyDescent="0.35">
      <c r="A31" s="28" t="s">
        <v>166</v>
      </c>
      <c r="B31" s="29">
        <f>+'TablasInformes (1)'!B473</f>
        <v>7</v>
      </c>
      <c r="C31" s="29">
        <f>+'TablasInformes (1)'!C473</f>
        <v>16</v>
      </c>
      <c r="D31" s="29">
        <f>+'TablasInformes (1)'!D473</f>
        <v>32</v>
      </c>
    </row>
    <row r="32" spans="1:4" x14ac:dyDescent="0.35">
      <c r="A32" s="28" t="s">
        <v>177</v>
      </c>
      <c r="B32" s="29">
        <f>+'TablasInformes (1)'!B474</f>
        <v>5</v>
      </c>
      <c r="C32" s="29">
        <f>+'TablasInformes (1)'!C474</f>
        <v>12</v>
      </c>
      <c r="D32" s="29">
        <f>+'TablasInformes (1)'!D474</f>
        <v>17</v>
      </c>
    </row>
    <row r="33" spans="1:4" x14ac:dyDescent="0.35">
      <c r="A33" s="28" t="s">
        <v>167</v>
      </c>
      <c r="B33" s="29">
        <f>+'TablasInformes (1)'!B475</f>
        <v>12</v>
      </c>
      <c r="C33" s="29">
        <f>+'TablasInformes (1)'!C475</f>
        <v>28</v>
      </c>
      <c r="D33" s="29">
        <f>+'TablasInformes (1)'!D475</f>
        <v>49</v>
      </c>
    </row>
    <row r="34" spans="1:4" x14ac:dyDescent="0.35">
      <c r="A34" s="28" t="s">
        <v>178</v>
      </c>
      <c r="B34" s="29">
        <f>+'TablasInformes (1)'!B476</f>
        <v>376082</v>
      </c>
      <c r="C34" s="29">
        <f>+'TablasInformes (1)'!C476</f>
        <v>338208</v>
      </c>
      <c r="D34" s="29">
        <f>+'TablasInformes (1)'!D476</f>
        <v>424671</v>
      </c>
    </row>
    <row r="35" spans="1:4" x14ac:dyDescent="0.35">
      <c r="A35" s="28" t="s">
        <v>169</v>
      </c>
      <c r="B35" s="29">
        <f>+'TablasInformes (1)'!B477</f>
        <v>33340</v>
      </c>
      <c r="C35" s="29">
        <f>+'TablasInformes (1)'!C477</f>
        <v>33579</v>
      </c>
      <c r="D35" s="29">
        <f>+'TablasInformes (1)'!D477</f>
        <v>20237</v>
      </c>
    </row>
    <row r="36" spans="1:4" x14ac:dyDescent="0.35">
      <c r="A36" s="28" t="s">
        <v>170</v>
      </c>
      <c r="B36" s="29">
        <f>+'TablasInformes (1)'!B478</f>
        <v>175367</v>
      </c>
      <c r="C36" s="29">
        <f>+'TablasInformes (1)'!C478</f>
        <v>64741</v>
      </c>
      <c r="D36" s="29">
        <f>+'TablasInformes (1)'!D478</f>
        <v>45148</v>
      </c>
    </row>
  </sheetData>
  <mergeCells count="2">
    <mergeCell ref="A21:D21"/>
    <mergeCell ref="A2:D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119"/>
  <sheetViews>
    <sheetView zoomScale="85" zoomScaleNormal="85" workbookViewId="0">
      <selection activeCell="G88" sqref="G88"/>
    </sheetView>
  </sheetViews>
  <sheetFormatPr baseColWidth="10" defaultRowHeight="14.5" x14ac:dyDescent="0.35"/>
  <cols>
    <col min="1" max="1" width="21.453125" bestFit="1" customWidth="1"/>
    <col min="2" max="4" width="13" customWidth="1"/>
  </cols>
  <sheetData>
    <row r="1" spans="1:4" ht="28.5" x14ac:dyDescent="0.65">
      <c r="A1" s="87">
        <v>29</v>
      </c>
    </row>
    <row r="2" spans="1:4" x14ac:dyDescent="0.35">
      <c r="A2" s="115" t="s">
        <v>388</v>
      </c>
      <c r="B2" s="115"/>
      <c r="C2" s="115"/>
      <c r="D2" s="115"/>
    </row>
    <row r="3" spans="1:4" x14ac:dyDescent="0.35">
      <c r="B3" s="27" t="s">
        <v>102</v>
      </c>
      <c r="C3" s="27" t="s">
        <v>103</v>
      </c>
      <c r="D3" s="27" t="s">
        <v>104</v>
      </c>
    </row>
    <row r="4" spans="1:4" x14ac:dyDescent="0.35">
      <c r="A4" s="28" t="s">
        <v>180</v>
      </c>
      <c r="B4" s="47">
        <f>+'TablasInformes (1)'!B483</f>
        <v>0.79</v>
      </c>
      <c r="C4" s="47">
        <f>+'TablasInformes (1)'!C483</f>
        <v>0.79</v>
      </c>
      <c r="D4" s="47">
        <f>+'TablasInformes (1)'!D483</f>
        <v>0.79</v>
      </c>
    </row>
    <row r="5" spans="1:4" x14ac:dyDescent="0.35">
      <c r="A5" s="28" t="s">
        <v>181</v>
      </c>
      <c r="B5" s="47">
        <f>+'TablasInformes (1)'!B484</f>
        <v>0.57999999999999996</v>
      </c>
      <c r="C5" s="47">
        <f>+'TablasInformes (1)'!C484</f>
        <v>0.57999999999999996</v>
      </c>
      <c r="D5" s="47">
        <f>+'TablasInformes (1)'!D484</f>
        <v>0.57999999999999996</v>
      </c>
    </row>
    <row r="6" spans="1:4" x14ac:dyDescent="0.35">
      <c r="A6" s="28" t="s">
        <v>182</v>
      </c>
      <c r="B6" s="47">
        <f>+'TablasInformes (1)'!B485</f>
        <v>0.35</v>
      </c>
      <c r="C6" s="47">
        <f>+'TablasInformes (1)'!C485</f>
        <v>0.35</v>
      </c>
      <c r="D6" s="47">
        <f>+'TablasInformes (1)'!D485</f>
        <v>0.35</v>
      </c>
    </row>
    <row r="7" spans="1:4" x14ac:dyDescent="0.35">
      <c r="A7" s="28" t="s">
        <v>183</v>
      </c>
      <c r="B7" s="47">
        <f>+'TablasInformes (1)'!B486</f>
        <v>0.2</v>
      </c>
      <c r="C7" s="47">
        <f>+'TablasInformes (1)'!C486</f>
        <v>0.2</v>
      </c>
      <c r="D7" s="47">
        <f>+'TablasInformes (1)'!D486</f>
        <v>0.2</v>
      </c>
    </row>
    <row r="8" spans="1:4" x14ac:dyDescent="0.35">
      <c r="A8" s="28" t="s">
        <v>184</v>
      </c>
      <c r="B8" s="47">
        <f>+'TablasInformes (1)'!B487</f>
        <v>0.08</v>
      </c>
      <c r="C8" s="47">
        <f>+'TablasInformes (1)'!C487</f>
        <v>0.08</v>
      </c>
      <c r="D8" s="47">
        <f>+'TablasInformes (1)'!D487</f>
        <v>0.08</v>
      </c>
    </row>
    <row r="9" spans="1:4" x14ac:dyDescent="0.35">
      <c r="A9" s="28" t="s">
        <v>185</v>
      </c>
      <c r="B9" s="47">
        <f>+'TablasInformes (1)'!B488</f>
        <v>0.04</v>
      </c>
      <c r="C9" s="47">
        <f>+'TablasInformes (1)'!C488</f>
        <v>0.04</v>
      </c>
      <c r="D9" s="47">
        <f>+'TablasInformes (1)'!D488</f>
        <v>0.04</v>
      </c>
    </row>
    <row r="22" spans="1:4" ht="28.5" x14ac:dyDescent="0.65">
      <c r="A22" s="87">
        <v>30</v>
      </c>
    </row>
    <row r="23" spans="1:4" x14ac:dyDescent="0.35">
      <c r="A23" s="115" t="s">
        <v>389</v>
      </c>
      <c r="B23" s="115"/>
      <c r="C23" s="115"/>
      <c r="D23" s="115"/>
    </row>
    <row r="24" spans="1:4" x14ac:dyDescent="0.35">
      <c r="B24" s="27" t="s">
        <v>102</v>
      </c>
      <c r="C24" s="27" t="s">
        <v>103</v>
      </c>
      <c r="D24" s="27" t="s">
        <v>104</v>
      </c>
    </row>
    <row r="25" spans="1:4" x14ac:dyDescent="0.35">
      <c r="A25" s="28" t="s">
        <v>186</v>
      </c>
      <c r="B25" s="47">
        <f>+'TablasInformes (1)'!B493</f>
        <v>0</v>
      </c>
      <c r="C25" s="47">
        <f>+'TablasInformes (1)'!C493</f>
        <v>0</v>
      </c>
      <c r="D25" s="47">
        <f>+'TablasInformes (1)'!D493</f>
        <v>0</v>
      </c>
    </row>
    <row r="26" spans="1:4" x14ac:dyDescent="0.35">
      <c r="A26" s="28" t="s">
        <v>187</v>
      </c>
      <c r="B26" s="47">
        <f>+'TablasInformes (1)'!B494</f>
        <v>0.4</v>
      </c>
      <c r="C26" s="47">
        <f>+'TablasInformes (1)'!C494</f>
        <v>0.7</v>
      </c>
      <c r="D26" s="47">
        <f>+'TablasInformes (1)'!D494</f>
        <v>0.5</v>
      </c>
    </row>
    <row r="27" spans="1:4" x14ac:dyDescent="0.35">
      <c r="A27" s="28" t="s">
        <v>188</v>
      </c>
      <c r="B27" s="47">
        <f>+'TablasInformes (1)'!B495</f>
        <v>0.6</v>
      </c>
      <c r="C27" s="47">
        <f>+'TablasInformes (1)'!C495</f>
        <v>1.7</v>
      </c>
      <c r="D27" s="47">
        <f>+'TablasInformes (1)'!D495</f>
        <v>0.8</v>
      </c>
    </row>
    <row r="28" spans="1:4" x14ac:dyDescent="0.35">
      <c r="A28" s="28" t="s">
        <v>189</v>
      </c>
      <c r="B28" s="47">
        <f>+'TablasInformes (1)'!B496</f>
        <v>0.8</v>
      </c>
      <c r="C28" s="47">
        <f>+'TablasInformes (1)'!C496</f>
        <v>2.6</v>
      </c>
      <c r="D28" s="47">
        <f>+'TablasInformes (1)'!D496</f>
        <v>1</v>
      </c>
    </row>
    <row r="29" spans="1:4" x14ac:dyDescent="0.35">
      <c r="A29" s="28" t="s">
        <v>190</v>
      </c>
      <c r="B29" s="47">
        <f>+'TablasInformes (1)'!B497</f>
        <v>0.9</v>
      </c>
      <c r="C29" s="47">
        <f>+'TablasInformes (1)'!C497</f>
        <v>2.6</v>
      </c>
      <c r="D29" s="47">
        <f>+'TablasInformes (1)'!D497</f>
        <v>1.2</v>
      </c>
    </row>
    <row r="30" spans="1:4" x14ac:dyDescent="0.35">
      <c r="A30" s="28" t="s">
        <v>191</v>
      </c>
      <c r="B30" s="47">
        <f>+'TablasInformes (1)'!B498</f>
        <v>1.4</v>
      </c>
      <c r="C30" s="47">
        <f>+'TablasInformes (1)'!C498</f>
        <v>2.6</v>
      </c>
      <c r="D30" s="47">
        <f>+'TablasInformes (1)'!D498</f>
        <v>1.4</v>
      </c>
    </row>
    <row r="31" spans="1:4" x14ac:dyDescent="0.35">
      <c r="A31" s="28" t="s">
        <v>192</v>
      </c>
      <c r="B31" s="47">
        <f>+'TablasInformes (1)'!B499</f>
        <v>2.1</v>
      </c>
      <c r="C31" s="47">
        <f>+'TablasInformes (1)'!C499</f>
        <v>2.6</v>
      </c>
      <c r="D31" s="47">
        <f>+'TablasInformes (1)'!D499</f>
        <v>1.4</v>
      </c>
    </row>
    <row r="32" spans="1:4" x14ac:dyDescent="0.35">
      <c r="A32" s="28" t="s">
        <v>193</v>
      </c>
      <c r="B32" s="47">
        <f>+'TablasInformes (1)'!B500</f>
        <v>2.4</v>
      </c>
      <c r="C32" s="47">
        <f>+'TablasInformes (1)'!C500</f>
        <v>2.6</v>
      </c>
      <c r="D32" s="47">
        <f>+'TablasInformes (1)'!D500</f>
        <v>1.4</v>
      </c>
    </row>
    <row r="42" spans="1:5" ht="28.5" x14ac:dyDescent="0.65">
      <c r="A42" s="87">
        <v>31</v>
      </c>
    </row>
    <row r="43" spans="1:5" x14ac:dyDescent="0.35">
      <c r="A43" s="107" t="s">
        <v>194</v>
      </c>
      <c r="B43" s="107"/>
      <c r="C43" s="107"/>
      <c r="D43" s="107"/>
      <c r="E43" s="107"/>
    </row>
    <row r="44" spans="1:5" x14ac:dyDescent="0.35">
      <c r="B44" s="12" t="s">
        <v>390</v>
      </c>
      <c r="C44" s="12" t="s">
        <v>195</v>
      </c>
      <c r="D44" s="12" t="s">
        <v>143</v>
      </c>
      <c r="E44" s="12" t="s">
        <v>196</v>
      </c>
    </row>
    <row r="45" spans="1:5" x14ac:dyDescent="0.35">
      <c r="A45" s="7" t="s">
        <v>390</v>
      </c>
      <c r="B45" s="44">
        <f>+'TablasInformes (1)'!B505</f>
        <v>1</v>
      </c>
      <c r="C45" s="44">
        <f>+'TablasInformes (1)'!C505</f>
        <v>2</v>
      </c>
      <c r="D45" s="44">
        <f>+'TablasInformes (1)'!D505</f>
        <v>4</v>
      </c>
      <c r="E45" s="44">
        <f>+'TablasInformes (1)'!E505</f>
        <v>5</v>
      </c>
    </row>
    <row r="46" spans="1:5" x14ac:dyDescent="0.35">
      <c r="A46" s="7" t="s">
        <v>92</v>
      </c>
      <c r="B46" s="44">
        <f>+'TablasInformes (1)'!B506</f>
        <v>2</v>
      </c>
      <c r="C46" s="44">
        <f>+'TablasInformes (1)'!C506</f>
        <v>2</v>
      </c>
      <c r="D46" s="44">
        <f>+'TablasInformes (1)'!D506</f>
        <v>4</v>
      </c>
      <c r="E46" s="44">
        <f>+'TablasInformes (1)'!E506</f>
        <v>5</v>
      </c>
    </row>
    <row r="47" spans="1:5" x14ac:dyDescent="0.35">
      <c r="A47" s="7" t="s">
        <v>93</v>
      </c>
      <c r="B47" s="44">
        <f>+'TablasInformes (1)'!B507</f>
        <v>2</v>
      </c>
      <c r="C47" s="44">
        <f>+'TablasInformes (1)'!C507</f>
        <v>3</v>
      </c>
      <c r="D47" s="44">
        <f>+'TablasInformes (1)'!D507</f>
        <v>3</v>
      </c>
      <c r="E47" s="44">
        <f>+'TablasInformes (1)'!E507</f>
        <v>5</v>
      </c>
    </row>
    <row r="48" spans="1:5" x14ac:dyDescent="0.35">
      <c r="A48" s="7" t="s">
        <v>94</v>
      </c>
      <c r="B48" s="44">
        <f>+'TablasInformes (1)'!B508</f>
        <v>2</v>
      </c>
      <c r="C48" s="44">
        <f>+'TablasInformes (1)'!C508</f>
        <v>2</v>
      </c>
      <c r="D48" s="44">
        <f>+'TablasInformes (1)'!D508</f>
        <v>4</v>
      </c>
      <c r="E48" s="44">
        <f>+'TablasInformes (1)'!E508</f>
        <v>5</v>
      </c>
    </row>
    <row r="49" spans="1:5" x14ac:dyDescent="0.35">
      <c r="A49" s="7" t="s">
        <v>95</v>
      </c>
      <c r="B49" s="44">
        <f>+'TablasInformes (1)'!B509</f>
        <v>3</v>
      </c>
      <c r="C49" s="44">
        <f>+'TablasInformes (1)'!C509</f>
        <v>3</v>
      </c>
      <c r="D49" s="44">
        <f>+'TablasInformes (1)'!D509</f>
        <v>4</v>
      </c>
      <c r="E49" s="44">
        <f>+'TablasInformes (1)'!E509</f>
        <v>5</v>
      </c>
    </row>
    <row r="50" spans="1:5" x14ac:dyDescent="0.35">
      <c r="A50" s="7" t="s">
        <v>96</v>
      </c>
      <c r="B50" s="44">
        <f>+'TablasInformes (1)'!B510</f>
        <v>3</v>
      </c>
      <c r="C50" s="44">
        <f>+'TablasInformes (1)'!C510</f>
        <v>3</v>
      </c>
      <c r="D50" s="44">
        <f>+'TablasInformes (1)'!D510</f>
        <v>4</v>
      </c>
      <c r="E50" s="44">
        <f>+'TablasInformes (1)'!E510</f>
        <v>5</v>
      </c>
    </row>
    <row r="51" spans="1:5" x14ac:dyDescent="0.35">
      <c r="A51" s="7" t="s">
        <v>97</v>
      </c>
      <c r="B51" s="44">
        <f>+'TablasInformes (1)'!B511</f>
        <v>4</v>
      </c>
      <c r="C51" s="44">
        <f>+'TablasInformes (1)'!C511</f>
        <v>4</v>
      </c>
      <c r="D51" s="44">
        <f>+'TablasInformes (1)'!D511</f>
        <v>2</v>
      </c>
      <c r="E51" s="44">
        <f>+'TablasInformes (1)'!E511</f>
        <v>4</v>
      </c>
    </row>
    <row r="61" spans="1:5" x14ac:dyDescent="0.35">
      <c r="A61">
        <v>32</v>
      </c>
    </row>
    <row r="62" spans="1:5" x14ac:dyDescent="0.35">
      <c r="A62" s="107" t="s">
        <v>197</v>
      </c>
      <c r="B62" s="107"/>
    </row>
    <row r="63" spans="1:5" x14ac:dyDescent="0.35">
      <c r="A63" s="107" t="s">
        <v>35</v>
      </c>
      <c r="B63" s="107"/>
    </row>
    <row r="64" spans="1:5" x14ac:dyDescent="0.35">
      <c r="B64" s="12" t="s">
        <v>35</v>
      </c>
    </row>
    <row r="65" spans="1:32" x14ac:dyDescent="0.35">
      <c r="A65" s="7" t="s">
        <v>198</v>
      </c>
      <c r="B65" s="44">
        <f>+'TablasInformes (1)'!B517</f>
        <v>15</v>
      </c>
    </row>
    <row r="66" spans="1:32" x14ac:dyDescent="0.35">
      <c r="A66" s="7" t="s">
        <v>199</v>
      </c>
      <c r="B66" s="44">
        <f>+'TablasInformes (1)'!B518</f>
        <v>30</v>
      </c>
    </row>
    <row r="67" spans="1:32" x14ac:dyDescent="0.35">
      <c r="A67" s="7" t="s">
        <v>200</v>
      </c>
      <c r="B67" s="44">
        <f>+'TablasInformes (1)'!B519</f>
        <v>50</v>
      </c>
    </row>
    <row r="68" spans="1:32" x14ac:dyDescent="0.35">
      <c r="A68" s="7" t="s">
        <v>201</v>
      </c>
      <c r="B68" s="44">
        <f>+'TablasInformes (1)'!B520</f>
        <v>100</v>
      </c>
    </row>
    <row r="69" spans="1:32" x14ac:dyDescent="0.35">
      <c r="A69" s="7" t="s">
        <v>202</v>
      </c>
      <c r="B69" s="44">
        <f>+'TablasInformes (1)'!B521</f>
        <v>150</v>
      </c>
    </row>
    <row r="77" spans="1:32" x14ac:dyDescent="0.35">
      <c r="A77">
        <v>33</v>
      </c>
    </row>
    <row r="78" spans="1:32" x14ac:dyDescent="0.35">
      <c r="A78" s="107" t="s">
        <v>203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</row>
    <row r="79" spans="1:32" x14ac:dyDescent="0.35">
      <c r="C79" s="54">
        <f>+'TablasInformes (1)'!C525</f>
        <v>2023</v>
      </c>
      <c r="D79" s="54">
        <f>+'TablasInformes (1)'!D525</f>
        <v>2023</v>
      </c>
      <c r="E79" s="54">
        <f>+'TablasInformes (1)'!E525</f>
        <v>2023</v>
      </c>
      <c r="F79" s="54">
        <f>+'TablasInformes (1)'!F525</f>
        <v>2023</v>
      </c>
      <c r="G79" s="54">
        <f>+'TablasInformes (1)'!G525</f>
        <v>2023</v>
      </c>
      <c r="H79" s="54">
        <f>+'TablasInformes (1)'!H525</f>
        <v>2024</v>
      </c>
      <c r="I79" s="54">
        <f>+'TablasInformes (1)'!I525</f>
        <v>2024</v>
      </c>
      <c r="J79" s="54">
        <f>+'TablasInformes (1)'!J525</f>
        <v>2024</v>
      </c>
      <c r="K79" s="54">
        <f>+'TablasInformes (1)'!K525</f>
        <v>2024</v>
      </c>
      <c r="L79" s="54">
        <f>+'TablasInformes (1)'!L525</f>
        <v>2024</v>
      </c>
      <c r="M79" s="54">
        <f>+'TablasInformes (1)'!M525</f>
        <v>2025</v>
      </c>
      <c r="N79" s="54">
        <f>+'TablasInformes (1)'!N525</f>
        <v>2025</v>
      </c>
      <c r="O79" s="54">
        <f>+'TablasInformes (1)'!O525</f>
        <v>2025</v>
      </c>
      <c r="P79" s="54">
        <f>+'TablasInformes (1)'!P525</f>
        <v>2025</v>
      </c>
      <c r="Q79" s="54">
        <f>+'TablasInformes (1)'!Q525</f>
        <v>2025</v>
      </c>
      <c r="R79" s="54">
        <f>+'TablasInformes (1)'!R525</f>
        <v>2026</v>
      </c>
      <c r="S79" s="54">
        <f>+'TablasInformes (1)'!S525</f>
        <v>2026</v>
      </c>
      <c r="T79" s="54">
        <f>+'TablasInformes (1)'!T525</f>
        <v>2026</v>
      </c>
      <c r="U79" s="54">
        <f>+'TablasInformes (1)'!U525</f>
        <v>2026</v>
      </c>
      <c r="V79" s="54">
        <f>+'TablasInformes (1)'!V525</f>
        <v>2026</v>
      </c>
      <c r="W79" s="54">
        <f>+'TablasInformes (1)'!W525</f>
        <v>2027</v>
      </c>
      <c r="X79" s="54">
        <f>+'TablasInformes (1)'!X525</f>
        <v>2027</v>
      </c>
      <c r="Y79" s="54">
        <f>+'TablasInformes (1)'!Y525</f>
        <v>2027</v>
      </c>
      <c r="Z79" s="54">
        <f>+'TablasInformes (1)'!Z525</f>
        <v>2027</v>
      </c>
      <c r="AA79" s="54">
        <f>+'TablasInformes (1)'!AA525</f>
        <v>2027</v>
      </c>
      <c r="AB79" s="54">
        <f>+'TablasInformes (1)'!AB525</f>
        <v>2028</v>
      </c>
      <c r="AC79" s="54">
        <f>+'TablasInformes (1)'!AC525</f>
        <v>2028</v>
      </c>
      <c r="AD79" s="54">
        <f>+'TablasInformes (1)'!AD525</f>
        <v>2028</v>
      </c>
      <c r="AE79" s="54">
        <f>+'TablasInformes (1)'!AE525</f>
        <v>2028</v>
      </c>
      <c r="AF79" s="54">
        <f>+'TablasInformes (1)'!AF525</f>
        <v>2028</v>
      </c>
    </row>
    <row r="80" spans="1:32" ht="29" x14ac:dyDescent="0.35">
      <c r="C80" s="12" t="s">
        <v>34</v>
      </c>
      <c r="D80" s="12" t="s">
        <v>13</v>
      </c>
      <c r="E80" s="12" t="s">
        <v>14</v>
      </c>
      <c r="F80" s="12" t="s">
        <v>15</v>
      </c>
      <c r="G80" s="12" t="s">
        <v>35</v>
      </c>
      <c r="H80" s="12" t="s">
        <v>34</v>
      </c>
      <c r="I80" s="12" t="s">
        <v>13</v>
      </c>
      <c r="J80" s="12" t="s">
        <v>14</v>
      </c>
      <c r="K80" s="12" t="s">
        <v>15</v>
      </c>
      <c r="L80" s="12" t="s">
        <v>35</v>
      </c>
      <c r="M80" s="12" t="s">
        <v>34</v>
      </c>
      <c r="N80" s="12" t="s">
        <v>13</v>
      </c>
      <c r="O80" s="12" t="s">
        <v>14</v>
      </c>
      <c r="P80" s="12" t="s">
        <v>15</v>
      </c>
      <c r="Q80" s="12" t="s">
        <v>35</v>
      </c>
      <c r="R80" s="12" t="s">
        <v>34</v>
      </c>
      <c r="S80" s="12" t="s">
        <v>13</v>
      </c>
      <c r="T80" s="12" t="s">
        <v>14</v>
      </c>
      <c r="U80" s="12" t="s">
        <v>15</v>
      </c>
      <c r="V80" s="12" t="s">
        <v>35</v>
      </c>
      <c r="W80" s="12" t="s">
        <v>34</v>
      </c>
      <c r="X80" s="12" t="s">
        <v>13</v>
      </c>
      <c r="Y80" s="12" t="s">
        <v>14</v>
      </c>
      <c r="Z80" s="12" t="s">
        <v>15</v>
      </c>
      <c r="AA80" s="12" t="s">
        <v>35</v>
      </c>
      <c r="AB80" s="12" t="s">
        <v>34</v>
      </c>
      <c r="AC80" s="12" t="s">
        <v>13</v>
      </c>
      <c r="AD80" s="12" t="s">
        <v>14</v>
      </c>
      <c r="AE80" s="12" t="s">
        <v>15</v>
      </c>
      <c r="AF80" s="12" t="s">
        <v>35</v>
      </c>
    </row>
    <row r="81" spans="1:32" x14ac:dyDescent="0.35">
      <c r="A81" s="7" t="s">
        <v>152</v>
      </c>
      <c r="B81" s="7" t="s">
        <v>204</v>
      </c>
      <c r="C81" s="44">
        <f>+'TablasInformes (1)'!C527</f>
        <v>2</v>
      </c>
      <c r="D81" s="44">
        <f>+'TablasInformes (1)'!D527</f>
        <v>2</v>
      </c>
      <c r="E81" s="44">
        <f>+'TablasInformes (1)'!E527</f>
        <v>2</v>
      </c>
      <c r="F81" s="44">
        <f>+'TablasInformes (1)'!F527</f>
        <v>2</v>
      </c>
      <c r="G81" s="44">
        <f>+'TablasInformes (1)'!G527</f>
        <v>2</v>
      </c>
      <c r="H81" s="44">
        <f>+'TablasInformes (1)'!H527</f>
        <v>2</v>
      </c>
      <c r="I81" s="44">
        <f>+'TablasInformes (1)'!I527</f>
        <v>2</v>
      </c>
      <c r="J81" s="44">
        <f>+'TablasInformes (1)'!J527</f>
        <v>2</v>
      </c>
      <c r="K81" s="44">
        <f>+'TablasInformes (1)'!K527</f>
        <v>3</v>
      </c>
      <c r="L81" s="44">
        <f>+'TablasInformes (1)'!L527</f>
        <v>2</v>
      </c>
      <c r="M81" s="44">
        <f>+'TablasInformes (1)'!M527</f>
        <v>2</v>
      </c>
      <c r="N81" s="44">
        <f>+'TablasInformes (1)'!N527</f>
        <v>2</v>
      </c>
      <c r="O81" s="44">
        <f>+'TablasInformes (1)'!O527</f>
        <v>2</v>
      </c>
      <c r="P81" s="44">
        <f>+'TablasInformes (1)'!P527</f>
        <v>3</v>
      </c>
      <c r="Q81" s="44">
        <f>+'TablasInformes (1)'!Q527</f>
        <v>2</v>
      </c>
      <c r="R81" s="44">
        <f>+'TablasInformes (1)'!R527</f>
        <v>2</v>
      </c>
      <c r="S81" s="44">
        <f>+'TablasInformes (1)'!S527</f>
        <v>2</v>
      </c>
      <c r="T81" s="44">
        <f>+'TablasInformes (1)'!T527</f>
        <v>2</v>
      </c>
      <c r="U81" s="44">
        <f>+'TablasInformes (1)'!U527</f>
        <v>3</v>
      </c>
      <c r="V81" s="44">
        <f>+'TablasInformes (1)'!V527</f>
        <v>2</v>
      </c>
      <c r="W81" s="44">
        <f>+'TablasInformes (1)'!W527</f>
        <v>2</v>
      </c>
      <c r="X81" s="44">
        <f>+'TablasInformes (1)'!X527</f>
        <v>2</v>
      </c>
      <c r="Y81" s="44">
        <f>+'TablasInformes (1)'!Y527</f>
        <v>2</v>
      </c>
      <c r="Z81" s="44">
        <f>+'TablasInformes (1)'!Z527</f>
        <v>3</v>
      </c>
      <c r="AA81" s="44">
        <f>+'TablasInformes (1)'!AA527</f>
        <v>2</v>
      </c>
      <c r="AB81" s="44">
        <f>+'TablasInformes (1)'!AB527</f>
        <v>2</v>
      </c>
      <c r="AC81" s="44">
        <f>+'TablasInformes (1)'!AC527</f>
        <v>2</v>
      </c>
      <c r="AD81" s="44">
        <f>+'TablasInformes (1)'!AD527</f>
        <v>2</v>
      </c>
      <c r="AE81" s="44">
        <f>+'TablasInformes (1)'!AE527</f>
        <v>3</v>
      </c>
      <c r="AF81" s="44">
        <f>+'TablasInformes (1)'!AF527</f>
        <v>2</v>
      </c>
    </row>
    <row r="82" spans="1:32" x14ac:dyDescent="0.35">
      <c r="A82" s="7" t="s">
        <v>153</v>
      </c>
      <c r="B82" s="7" t="s">
        <v>204</v>
      </c>
      <c r="C82" s="44">
        <f>+'TablasInformes (1)'!C528</f>
        <v>1</v>
      </c>
      <c r="D82" s="44">
        <f>+'TablasInformes (1)'!D528</f>
        <v>1</v>
      </c>
      <c r="E82" s="44">
        <f>+'TablasInformes (1)'!E528</f>
        <v>1</v>
      </c>
      <c r="F82" s="44">
        <f>+'TablasInformes (1)'!F528</f>
        <v>1</v>
      </c>
      <c r="G82" s="44">
        <f>+'TablasInformes (1)'!G528</f>
        <v>1</v>
      </c>
      <c r="H82" s="44">
        <f>+'TablasInformes (1)'!H528</f>
        <v>1</v>
      </c>
      <c r="I82" s="44">
        <f>+'TablasInformes (1)'!I528</f>
        <v>2</v>
      </c>
      <c r="J82" s="44">
        <f>+'TablasInformes (1)'!J528</f>
        <v>2</v>
      </c>
      <c r="K82" s="44">
        <f>+'TablasInformes (1)'!K528</f>
        <v>1</v>
      </c>
      <c r="L82" s="44">
        <f>+'TablasInformes (1)'!L528</f>
        <v>1</v>
      </c>
      <c r="M82" s="44">
        <f>+'TablasInformes (1)'!M528</f>
        <v>2</v>
      </c>
      <c r="N82" s="44">
        <f>+'TablasInformes (1)'!N528</f>
        <v>2</v>
      </c>
      <c r="O82" s="44">
        <f>+'TablasInformes (1)'!O528</f>
        <v>2</v>
      </c>
      <c r="P82" s="44">
        <f>+'TablasInformes (1)'!P528</f>
        <v>1</v>
      </c>
      <c r="Q82" s="44">
        <f>+'TablasInformes (1)'!Q528</f>
        <v>2</v>
      </c>
      <c r="R82" s="44">
        <f>+'TablasInformes (1)'!R528</f>
        <v>2</v>
      </c>
      <c r="S82" s="44">
        <f>+'TablasInformes (1)'!S528</f>
        <v>2</v>
      </c>
      <c r="T82" s="44">
        <f>+'TablasInformes (1)'!T528</f>
        <v>2</v>
      </c>
      <c r="U82" s="44">
        <f>+'TablasInformes (1)'!U528</f>
        <v>1</v>
      </c>
      <c r="V82" s="44">
        <f>+'TablasInformes (1)'!V528</f>
        <v>2</v>
      </c>
      <c r="W82" s="44">
        <f>+'TablasInformes (1)'!W528</f>
        <v>2</v>
      </c>
      <c r="X82" s="44">
        <f>+'TablasInformes (1)'!X528</f>
        <v>2</v>
      </c>
      <c r="Y82" s="44">
        <f>+'TablasInformes (1)'!Y528</f>
        <v>2</v>
      </c>
      <c r="Z82" s="44">
        <f>+'TablasInformes (1)'!Z528</f>
        <v>1</v>
      </c>
      <c r="AA82" s="44">
        <f>+'TablasInformes (1)'!AA528</f>
        <v>2</v>
      </c>
      <c r="AB82" s="44">
        <f>+'TablasInformes (1)'!AB528</f>
        <v>2</v>
      </c>
      <c r="AC82" s="44">
        <f>+'TablasInformes (1)'!AC528</f>
        <v>2</v>
      </c>
      <c r="AD82" s="44">
        <f>+'TablasInformes (1)'!AD528</f>
        <v>2</v>
      </c>
      <c r="AE82" s="44">
        <f>+'TablasInformes (1)'!AE528</f>
        <v>1</v>
      </c>
      <c r="AF82" s="44">
        <f>+'TablasInformes (1)'!AF528</f>
        <v>2</v>
      </c>
    </row>
    <row r="83" spans="1:32" x14ac:dyDescent="0.35">
      <c r="A83" s="7" t="s">
        <v>154</v>
      </c>
      <c r="B83" s="7" t="s">
        <v>204</v>
      </c>
      <c r="C83" s="44">
        <f>+'TablasInformes (1)'!C529</f>
        <v>0</v>
      </c>
      <c r="D83" s="44">
        <f>+'TablasInformes (1)'!D529</f>
        <v>0</v>
      </c>
      <c r="E83" s="44">
        <f>+'TablasInformes (1)'!E529</f>
        <v>0</v>
      </c>
      <c r="F83" s="44">
        <f>+'TablasInformes (1)'!F529</f>
        <v>0</v>
      </c>
      <c r="G83" s="44">
        <f>+'TablasInformes (1)'!G529</f>
        <v>0</v>
      </c>
      <c r="H83" s="44">
        <f>+'TablasInformes (1)'!H529</f>
        <v>0</v>
      </c>
      <c r="I83" s="44">
        <f>+'TablasInformes (1)'!I529</f>
        <v>0</v>
      </c>
      <c r="J83" s="44">
        <f>+'TablasInformes (1)'!J529</f>
        <v>0</v>
      </c>
      <c r="K83" s="44">
        <f>+'TablasInformes (1)'!K529</f>
        <v>0</v>
      </c>
      <c r="L83" s="44">
        <f>+'TablasInformes (1)'!L529</f>
        <v>0</v>
      </c>
      <c r="M83" s="44">
        <f>+'TablasInformes (1)'!M529</f>
        <v>0</v>
      </c>
      <c r="N83" s="44">
        <f>+'TablasInformes (1)'!N529</f>
        <v>1</v>
      </c>
      <c r="O83" s="44">
        <f>+'TablasInformes (1)'!O529</f>
        <v>0</v>
      </c>
      <c r="P83" s="44">
        <f>+'TablasInformes (1)'!P529</f>
        <v>0</v>
      </c>
      <c r="Q83" s="44">
        <f>+'TablasInformes (1)'!Q529</f>
        <v>0</v>
      </c>
      <c r="R83" s="44">
        <f>+'TablasInformes (1)'!R529</f>
        <v>1</v>
      </c>
      <c r="S83" s="44">
        <f>+'TablasInformes (1)'!S529</f>
        <v>1</v>
      </c>
      <c r="T83" s="44">
        <f>+'TablasInformes (1)'!T529</f>
        <v>0</v>
      </c>
      <c r="U83" s="44">
        <f>+'TablasInformes (1)'!U529</f>
        <v>0</v>
      </c>
      <c r="V83" s="44">
        <f>+'TablasInformes (1)'!V529</f>
        <v>0</v>
      </c>
      <c r="W83" s="44">
        <f>+'TablasInformes (1)'!W529</f>
        <v>1</v>
      </c>
      <c r="X83" s="44">
        <f>+'TablasInformes (1)'!X529</f>
        <v>1</v>
      </c>
      <c r="Y83" s="44">
        <f>+'TablasInformes (1)'!Y529</f>
        <v>1</v>
      </c>
      <c r="Z83" s="44">
        <f>+'TablasInformes (1)'!Z529</f>
        <v>0</v>
      </c>
      <c r="AA83" s="44">
        <f>+'TablasInformes (1)'!AA529</f>
        <v>0</v>
      </c>
      <c r="AB83" s="44">
        <f>+'TablasInformes (1)'!AB529</f>
        <v>1</v>
      </c>
      <c r="AC83" s="44">
        <f>+'TablasInformes (1)'!AC529</f>
        <v>1</v>
      </c>
      <c r="AD83" s="44">
        <f>+'TablasInformes (1)'!AD529</f>
        <v>1</v>
      </c>
      <c r="AE83" s="44">
        <f>+'TablasInformes (1)'!AE529</f>
        <v>0</v>
      </c>
      <c r="AF83" s="44">
        <f>+'TablasInformes (1)'!AF529</f>
        <v>0</v>
      </c>
    </row>
    <row r="84" spans="1:32" x14ac:dyDescent="0.35">
      <c r="A84" s="7" t="s">
        <v>155</v>
      </c>
      <c r="B84" s="7" t="s">
        <v>204</v>
      </c>
      <c r="C84" s="44">
        <f>+'TablasInformes (1)'!C530</f>
        <v>0</v>
      </c>
      <c r="D84" s="44">
        <f>+'TablasInformes (1)'!D530</f>
        <v>0</v>
      </c>
      <c r="E84" s="44">
        <f>+'TablasInformes (1)'!E530</f>
        <v>0</v>
      </c>
      <c r="F84" s="44">
        <f>+'TablasInformes (1)'!F530</f>
        <v>0</v>
      </c>
      <c r="G84" s="44">
        <f>+'TablasInformes (1)'!G530</f>
        <v>0</v>
      </c>
      <c r="H84" s="44">
        <f>+'TablasInformes (1)'!H530</f>
        <v>0</v>
      </c>
      <c r="I84" s="44">
        <f>+'TablasInformes (1)'!I530</f>
        <v>0</v>
      </c>
      <c r="J84" s="44">
        <f>+'TablasInformes (1)'!J530</f>
        <v>0</v>
      </c>
      <c r="K84" s="44">
        <f>+'TablasInformes (1)'!K530</f>
        <v>0</v>
      </c>
      <c r="L84" s="44">
        <f>+'TablasInformes (1)'!L530</f>
        <v>0</v>
      </c>
      <c r="M84" s="44">
        <f>+'TablasInformes (1)'!M530</f>
        <v>0</v>
      </c>
      <c r="N84" s="44">
        <f>+'TablasInformes (1)'!N530</f>
        <v>0</v>
      </c>
      <c r="O84" s="44">
        <f>+'TablasInformes (1)'!O530</f>
        <v>0</v>
      </c>
      <c r="P84" s="44">
        <f>+'TablasInformes (1)'!P530</f>
        <v>0</v>
      </c>
      <c r="Q84" s="44">
        <f>+'TablasInformes (1)'!Q530</f>
        <v>0</v>
      </c>
      <c r="R84" s="44">
        <f>+'TablasInformes (1)'!R530</f>
        <v>0</v>
      </c>
      <c r="S84" s="44">
        <f>+'TablasInformes (1)'!S530</f>
        <v>1</v>
      </c>
      <c r="T84" s="44">
        <f>+'TablasInformes (1)'!T530</f>
        <v>0</v>
      </c>
      <c r="U84" s="44">
        <f>+'TablasInformes (1)'!U530</f>
        <v>0</v>
      </c>
      <c r="V84" s="44">
        <f>+'TablasInformes (1)'!V530</f>
        <v>0</v>
      </c>
      <c r="W84" s="44">
        <f>+'TablasInformes (1)'!W530</f>
        <v>0</v>
      </c>
      <c r="X84" s="44">
        <f>+'TablasInformes (1)'!X530</f>
        <v>1</v>
      </c>
      <c r="Y84" s="44">
        <f>+'TablasInformes (1)'!Y530</f>
        <v>0</v>
      </c>
      <c r="Z84" s="44">
        <f>+'TablasInformes (1)'!Z530</f>
        <v>0</v>
      </c>
      <c r="AA84" s="44">
        <f>+'TablasInformes (1)'!AA530</f>
        <v>0</v>
      </c>
      <c r="AB84" s="44">
        <f>+'TablasInformes (1)'!AB530</f>
        <v>0</v>
      </c>
      <c r="AC84" s="44">
        <f>+'TablasInformes (1)'!AC530</f>
        <v>1</v>
      </c>
      <c r="AD84" s="44">
        <f>+'TablasInformes (1)'!AD530</f>
        <v>0</v>
      </c>
      <c r="AE84" s="44">
        <f>+'TablasInformes (1)'!AE530</f>
        <v>0</v>
      </c>
      <c r="AF84" s="44">
        <f>+'TablasInformes (1)'!AF530</f>
        <v>0</v>
      </c>
    </row>
    <row r="88" spans="1:32" x14ac:dyDescent="0.35">
      <c r="C88" s="7" t="s">
        <v>152</v>
      </c>
      <c r="D88" s="7" t="s">
        <v>153</v>
      </c>
      <c r="E88" s="7" t="s">
        <v>154</v>
      </c>
      <c r="F88" s="7" t="s">
        <v>155</v>
      </c>
    </row>
    <row r="89" spans="1:32" ht="29" x14ac:dyDescent="0.35">
      <c r="C89" s="7" t="s">
        <v>204</v>
      </c>
      <c r="D89" s="7" t="s">
        <v>204</v>
      </c>
      <c r="E89" s="7" t="s">
        <v>204</v>
      </c>
      <c r="F89" s="7" t="s">
        <v>204</v>
      </c>
    </row>
    <row r="90" spans="1:32" x14ac:dyDescent="0.35">
      <c r="A90" s="107">
        <f>+C79</f>
        <v>2023</v>
      </c>
      <c r="B90" s="12" t="s">
        <v>34</v>
      </c>
      <c r="C90" s="44">
        <f>+C81</f>
        <v>2</v>
      </c>
      <c r="D90" s="44">
        <f>+C82</f>
        <v>1</v>
      </c>
      <c r="E90" s="44">
        <f>+C83</f>
        <v>0</v>
      </c>
      <c r="F90" s="44">
        <f>+C84</f>
        <v>0</v>
      </c>
    </row>
    <row r="91" spans="1:32" x14ac:dyDescent="0.35">
      <c r="A91" s="107"/>
      <c r="B91" s="12" t="s">
        <v>13</v>
      </c>
      <c r="C91" s="44">
        <f>+D81</f>
        <v>2</v>
      </c>
      <c r="D91" s="44">
        <f>+D82</f>
        <v>1</v>
      </c>
      <c r="E91" s="44">
        <f>+D83</f>
        <v>0</v>
      </c>
      <c r="F91" s="44">
        <f>+D84</f>
        <v>0</v>
      </c>
    </row>
    <row r="92" spans="1:32" x14ac:dyDescent="0.35">
      <c r="A92" s="107"/>
      <c r="B92" s="12" t="s">
        <v>14</v>
      </c>
      <c r="C92" s="44">
        <f>+E81</f>
        <v>2</v>
      </c>
      <c r="D92" s="44">
        <f>+E82</f>
        <v>1</v>
      </c>
      <c r="E92" s="44">
        <f>+E83</f>
        <v>0</v>
      </c>
      <c r="F92" s="44">
        <f>+E84</f>
        <v>0</v>
      </c>
    </row>
    <row r="93" spans="1:32" x14ac:dyDescent="0.35">
      <c r="A93" s="107"/>
      <c r="B93" s="12" t="s">
        <v>15</v>
      </c>
      <c r="C93" s="44">
        <f>+F81</f>
        <v>2</v>
      </c>
      <c r="D93" s="44">
        <f>+F82</f>
        <v>1</v>
      </c>
      <c r="E93" s="44">
        <f>+F83</f>
        <v>0</v>
      </c>
      <c r="F93" s="44">
        <f>+F84</f>
        <v>0</v>
      </c>
    </row>
    <row r="94" spans="1:32" x14ac:dyDescent="0.35">
      <c r="A94" s="107"/>
      <c r="B94" s="12" t="s">
        <v>35</v>
      </c>
      <c r="C94" s="44">
        <f>+G81</f>
        <v>2</v>
      </c>
      <c r="D94" s="44">
        <f>+G82</f>
        <v>1</v>
      </c>
      <c r="E94" s="44">
        <f>+G83</f>
        <v>0</v>
      </c>
      <c r="F94" s="44">
        <f>+G84</f>
        <v>0</v>
      </c>
    </row>
    <row r="95" spans="1:32" x14ac:dyDescent="0.35">
      <c r="A95" s="107">
        <f>+H79</f>
        <v>2024</v>
      </c>
      <c r="B95" s="12" t="s">
        <v>34</v>
      </c>
      <c r="C95" s="44">
        <f>+H81</f>
        <v>2</v>
      </c>
      <c r="D95" s="44">
        <f>+H82</f>
        <v>1</v>
      </c>
      <c r="E95" s="44">
        <f>+H83</f>
        <v>0</v>
      </c>
      <c r="F95" s="44">
        <f>+H84</f>
        <v>0</v>
      </c>
    </row>
    <row r="96" spans="1:32" x14ac:dyDescent="0.35">
      <c r="A96" s="107"/>
      <c r="B96" s="12" t="s">
        <v>13</v>
      </c>
      <c r="C96" s="44">
        <f>+I81</f>
        <v>2</v>
      </c>
      <c r="D96" s="44">
        <f>+I82</f>
        <v>2</v>
      </c>
      <c r="E96" s="44">
        <f>+I83</f>
        <v>0</v>
      </c>
      <c r="F96" s="44">
        <f>+I84</f>
        <v>0</v>
      </c>
    </row>
    <row r="97" spans="1:6" x14ac:dyDescent="0.35">
      <c r="A97" s="107"/>
      <c r="B97" s="12" t="s">
        <v>14</v>
      </c>
      <c r="C97" s="44">
        <f>+J81</f>
        <v>2</v>
      </c>
      <c r="D97" s="44">
        <f>+J82</f>
        <v>2</v>
      </c>
      <c r="E97" s="44">
        <f>+J83</f>
        <v>0</v>
      </c>
      <c r="F97" s="44">
        <f>+J84</f>
        <v>0</v>
      </c>
    </row>
    <row r="98" spans="1:6" x14ac:dyDescent="0.35">
      <c r="A98" s="107"/>
      <c r="B98" s="12" t="s">
        <v>15</v>
      </c>
      <c r="C98" s="44">
        <f>+K81</f>
        <v>3</v>
      </c>
      <c r="D98" s="44">
        <f>+K82</f>
        <v>1</v>
      </c>
      <c r="E98" s="44">
        <f>+K83</f>
        <v>0</v>
      </c>
      <c r="F98" s="44">
        <f>+K84</f>
        <v>0</v>
      </c>
    </row>
    <row r="99" spans="1:6" x14ac:dyDescent="0.35">
      <c r="A99" s="107"/>
      <c r="B99" s="12" t="s">
        <v>35</v>
      </c>
      <c r="C99" s="44">
        <f>+L81</f>
        <v>2</v>
      </c>
      <c r="D99" s="44">
        <f>+L82</f>
        <v>1</v>
      </c>
      <c r="E99" s="44">
        <f>+L83</f>
        <v>0</v>
      </c>
      <c r="F99" s="44">
        <f>+L84</f>
        <v>0</v>
      </c>
    </row>
    <row r="100" spans="1:6" x14ac:dyDescent="0.35">
      <c r="A100" s="107">
        <f>+M79</f>
        <v>2025</v>
      </c>
      <c r="B100" s="12" t="s">
        <v>34</v>
      </c>
      <c r="C100" s="44">
        <f>+M81</f>
        <v>2</v>
      </c>
      <c r="D100" s="44">
        <f>+M82</f>
        <v>2</v>
      </c>
      <c r="E100" s="44">
        <f>+M83</f>
        <v>0</v>
      </c>
      <c r="F100" s="44">
        <f>+M84</f>
        <v>0</v>
      </c>
    </row>
    <row r="101" spans="1:6" x14ac:dyDescent="0.35">
      <c r="A101" s="107"/>
      <c r="B101" s="12" t="s">
        <v>13</v>
      </c>
      <c r="C101" s="44">
        <f>+N81</f>
        <v>2</v>
      </c>
      <c r="D101" s="44">
        <f>+N82</f>
        <v>2</v>
      </c>
      <c r="E101" s="44">
        <f>+N83</f>
        <v>1</v>
      </c>
      <c r="F101" s="44">
        <f>+N84</f>
        <v>0</v>
      </c>
    </row>
    <row r="102" spans="1:6" x14ac:dyDescent="0.35">
      <c r="A102" s="107"/>
      <c r="B102" s="12" t="s">
        <v>14</v>
      </c>
      <c r="C102" s="44">
        <f>+O81</f>
        <v>2</v>
      </c>
      <c r="D102" s="44">
        <f>+O82</f>
        <v>2</v>
      </c>
      <c r="E102" s="44">
        <f>+O83</f>
        <v>0</v>
      </c>
      <c r="F102" s="44">
        <f>+O84</f>
        <v>0</v>
      </c>
    </row>
    <row r="103" spans="1:6" x14ac:dyDescent="0.35">
      <c r="A103" s="107"/>
      <c r="B103" s="12" t="s">
        <v>15</v>
      </c>
      <c r="C103" s="44">
        <f>+P81</f>
        <v>3</v>
      </c>
      <c r="D103" s="44">
        <f>+P82</f>
        <v>1</v>
      </c>
      <c r="E103" s="44">
        <f>+P83</f>
        <v>0</v>
      </c>
      <c r="F103" s="44">
        <f>+P84</f>
        <v>0</v>
      </c>
    </row>
    <row r="104" spans="1:6" x14ac:dyDescent="0.35">
      <c r="A104" s="107"/>
      <c r="B104" s="12" t="s">
        <v>35</v>
      </c>
      <c r="C104" s="44">
        <f>+Q81</f>
        <v>2</v>
      </c>
      <c r="D104" s="44">
        <f>+Q82</f>
        <v>2</v>
      </c>
      <c r="E104" s="44">
        <f>+Q83</f>
        <v>0</v>
      </c>
      <c r="F104" s="44">
        <f>+Q84</f>
        <v>0</v>
      </c>
    </row>
    <row r="105" spans="1:6" x14ac:dyDescent="0.35">
      <c r="A105" s="107">
        <f>+R79</f>
        <v>2026</v>
      </c>
      <c r="B105" s="12" t="s">
        <v>34</v>
      </c>
      <c r="C105" s="44">
        <f>+R81</f>
        <v>2</v>
      </c>
      <c r="D105" s="44">
        <f>+R82</f>
        <v>2</v>
      </c>
      <c r="E105" s="44">
        <f>+R83</f>
        <v>1</v>
      </c>
      <c r="F105" s="44">
        <f>+R84</f>
        <v>0</v>
      </c>
    </row>
    <row r="106" spans="1:6" x14ac:dyDescent="0.35">
      <c r="A106" s="107"/>
      <c r="B106" s="12" t="s">
        <v>13</v>
      </c>
      <c r="C106" s="44">
        <f>+S81</f>
        <v>2</v>
      </c>
      <c r="D106" s="44">
        <f>+S82</f>
        <v>2</v>
      </c>
      <c r="E106" s="44">
        <f>+S83</f>
        <v>1</v>
      </c>
      <c r="F106" s="44">
        <f>+S84</f>
        <v>1</v>
      </c>
    </row>
    <row r="107" spans="1:6" x14ac:dyDescent="0.35">
      <c r="A107" s="107"/>
      <c r="B107" s="12" t="s">
        <v>14</v>
      </c>
      <c r="C107" s="44">
        <f>+T81</f>
        <v>2</v>
      </c>
      <c r="D107" s="44">
        <f>+T82</f>
        <v>2</v>
      </c>
      <c r="E107" s="44">
        <f>+T83</f>
        <v>0</v>
      </c>
      <c r="F107" s="44">
        <f>+T84</f>
        <v>0</v>
      </c>
    </row>
    <row r="108" spans="1:6" x14ac:dyDescent="0.35">
      <c r="A108" s="107"/>
      <c r="B108" s="12" t="s">
        <v>15</v>
      </c>
      <c r="C108" s="44">
        <f>+U81</f>
        <v>3</v>
      </c>
      <c r="D108" s="44">
        <f>+U82</f>
        <v>1</v>
      </c>
      <c r="E108" s="44">
        <f>+U83</f>
        <v>0</v>
      </c>
      <c r="F108" s="44">
        <f>+U84</f>
        <v>0</v>
      </c>
    </row>
    <row r="109" spans="1:6" x14ac:dyDescent="0.35">
      <c r="A109" s="107"/>
      <c r="B109" s="12" t="s">
        <v>35</v>
      </c>
      <c r="C109" s="44">
        <f>+V81</f>
        <v>2</v>
      </c>
      <c r="D109" s="44">
        <f>+V82</f>
        <v>2</v>
      </c>
      <c r="E109" s="44">
        <f>+V83</f>
        <v>0</v>
      </c>
      <c r="F109" s="44">
        <f>+V84</f>
        <v>0</v>
      </c>
    </row>
    <row r="110" spans="1:6" x14ac:dyDescent="0.35">
      <c r="A110" s="107">
        <f>+W79</f>
        <v>2027</v>
      </c>
      <c r="B110" s="12" t="s">
        <v>34</v>
      </c>
      <c r="C110" s="44">
        <f>+W81</f>
        <v>2</v>
      </c>
      <c r="D110" s="44">
        <f>+W82</f>
        <v>2</v>
      </c>
      <c r="E110" s="44">
        <f>+W83</f>
        <v>1</v>
      </c>
      <c r="F110" s="44">
        <f>+W84</f>
        <v>0</v>
      </c>
    </row>
    <row r="111" spans="1:6" x14ac:dyDescent="0.35">
      <c r="A111" s="107"/>
      <c r="B111" s="12" t="s">
        <v>13</v>
      </c>
      <c r="C111" s="44">
        <f>+X81</f>
        <v>2</v>
      </c>
      <c r="D111" s="44">
        <f>+X82</f>
        <v>2</v>
      </c>
      <c r="E111" s="44">
        <f>+X83</f>
        <v>1</v>
      </c>
      <c r="F111" s="44">
        <f>+X84</f>
        <v>1</v>
      </c>
    </row>
    <row r="112" spans="1:6" x14ac:dyDescent="0.35">
      <c r="A112" s="107"/>
      <c r="B112" s="12" t="s">
        <v>14</v>
      </c>
      <c r="C112" s="44">
        <f>+Y81</f>
        <v>2</v>
      </c>
      <c r="D112" s="44">
        <f>+Y82</f>
        <v>2</v>
      </c>
      <c r="E112" s="44">
        <f>+Y83</f>
        <v>1</v>
      </c>
      <c r="F112" s="44">
        <f>+Y84</f>
        <v>0</v>
      </c>
    </row>
    <row r="113" spans="1:6" x14ac:dyDescent="0.35">
      <c r="A113" s="107"/>
      <c r="B113" s="12" t="s">
        <v>15</v>
      </c>
      <c r="C113" s="44">
        <f>+Z81</f>
        <v>3</v>
      </c>
      <c r="D113" s="44">
        <f>+Z82</f>
        <v>1</v>
      </c>
      <c r="E113" s="44">
        <f>+Z83</f>
        <v>0</v>
      </c>
      <c r="F113" s="44">
        <f>+Z84</f>
        <v>0</v>
      </c>
    </row>
    <row r="114" spans="1:6" x14ac:dyDescent="0.35">
      <c r="A114" s="107"/>
      <c r="B114" s="12" t="s">
        <v>35</v>
      </c>
      <c r="C114" s="44">
        <f>+AA81</f>
        <v>2</v>
      </c>
      <c r="D114" s="44">
        <f>+AA82</f>
        <v>2</v>
      </c>
      <c r="E114" s="44">
        <f>+AA83</f>
        <v>0</v>
      </c>
      <c r="F114" s="44">
        <f>+AA84</f>
        <v>0</v>
      </c>
    </row>
    <row r="115" spans="1:6" x14ac:dyDescent="0.35">
      <c r="A115" s="107">
        <f>+AB79</f>
        <v>2028</v>
      </c>
      <c r="B115" s="12" t="s">
        <v>34</v>
      </c>
      <c r="C115" s="44">
        <f>+AB81</f>
        <v>2</v>
      </c>
      <c r="D115" s="44">
        <f>+AB82</f>
        <v>2</v>
      </c>
      <c r="E115" s="44">
        <f>+AB83</f>
        <v>1</v>
      </c>
      <c r="F115" s="44">
        <f>+AB84</f>
        <v>0</v>
      </c>
    </row>
    <row r="116" spans="1:6" x14ac:dyDescent="0.35">
      <c r="A116" s="107"/>
      <c r="B116" s="12" t="s">
        <v>13</v>
      </c>
      <c r="C116" s="44">
        <f>+AC81</f>
        <v>2</v>
      </c>
      <c r="D116" s="44">
        <f>+AC82</f>
        <v>2</v>
      </c>
      <c r="E116" s="44">
        <f>+AC83</f>
        <v>1</v>
      </c>
      <c r="F116" s="44">
        <f>+AC84</f>
        <v>1</v>
      </c>
    </row>
    <row r="117" spans="1:6" x14ac:dyDescent="0.35">
      <c r="A117" s="107"/>
      <c r="B117" s="12" t="s">
        <v>14</v>
      </c>
      <c r="C117" s="44">
        <f>+AD81</f>
        <v>2</v>
      </c>
      <c r="D117" s="44">
        <f>+AD82</f>
        <v>2</v>
      </c>
      <c r="E117" s="44">
        <f>+AD83</f>
        <v>1</v>
      </c>
      <c r="F117" s="44">
        <f>+AD84</f>
        <v>0</v>
      </c>
    </row>
    <row r="118" spans="1:6" x14ac:dyDescent="0.35">
      <c r="A118" s="107"/>
      <c r="B118" s="12" t="s">
        <v>15</v>
      </c>
      <c r="C118" s="44">
        <f>+AE81</f>
        <v>3</v>
      </c>
      <c r="D118" s="44">
        <f>+AE82</f>
        <v>1</v>
      </c>
      <c r="E118" s="44">
        <f>+AE83</f>
        <v>0</v>
      </c>
      <c r="F118" s="44">
        <f>+AE84</f>
        <v>0</v>
      </c>
    </row>
    <row r="119" spans="1:6" x14ac:dyDescent="0.35">
      <c r="A119" s="107"/>
      <c r="B119" s="12" t="s">
        <v>35</v>
      </c>
      <c r="C119" s="44">
        <f>+AF81</f>
        <v>2</v>
      </c>
      <c r="D119" s="44">
        <f>+AF82</f>
        <v>2</v>
      </c>
      <c r="E119" s="44">
        <f>+AF83</f>
        <v>0</v>
      </c>
      <c r="F119" s="44">
        <f>+AF84</f>
        <v>0</v>
      </c>
    </row>
  </sheetData>
  <mergeCells count="12">
    <mergeCell ref="A115:A119"/>
    <mergeCell ref="A90:A94"/>
    <mergeCell ref="A95:A99"/>
    <mergeCell ref="A100:A104"/>
    <mergeCell ref="A105:A109"/>
    <mergeCell ref="A110:A114"/>
    <mergeCell ref="A78:AF78"/>
    <mergeCell ref="A2:D2"/>
    <mergeCell ref="A23:D23"/>
    <mergeCell ref="A43:E43"/>
    <mergeCell ref="A62:B62"/>
    <mergeCell ref="A63:B6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4"/>
  <sheetViews>
    <sheetView workbookViewId="0">
      <selection activeCell="G17" sqref="G17"/>
    </sheetView>
  </sheetViews>
  <sheetFormatPr baseColWidth="10" defaultRowHeight="14.5" x14ac:dyDescent="0.35"/>
  <cols>
    <col min="1" max="1" width="14.54296875" customWidth="1"/>
    <col min="2" max="2" width="13.453125" customWidth="1"/>
    <col min="3" max="3" width="12.81640625" customWidth="1"/>
  </cols>
  <sheetData>
    <row r="1" spans="1:9" ht="26" x14ac:dyDescent="0.6">
      <c r="A1" s="85">
        <v>34</v>
      </c>
    </row>
    <row r="2" spans="1:9" x14ac:dyDescent="0.35">
      <c r="A2" s="115" t="s">
        <v>205</v>
      </c>
      <c r="B2" s="115"/>
      <c r="C2" s="115"/>
      <c r="D2" s="115"/>
      <c r="E2" s="115"/>
      <c r="F2" s="115"/>
      <c r="G2" s="115"/>
      <c r="H2" s="115"/>
      <c r="I2" s="115"/>
    </row>
    <row r="3" spans="1:9" x14ac:dyDescent="0.35">
      <c r="A3" s="115" t="s">
        <v>206</v>
      </c>
      <c r="B3" s="115"/>
      <c r="C3" s="115"/>
      <c r="D3" s="115"/>
      <c r="E3" s="115"/>
      <c r="F3" s="115"/>
      <c r="G3" s="115"/>
      <c r="H3" s="115"/>
      <c r="I3" s="115"/>
    </row>
    <row r="4" spans="1:9" x14ac:dyDescent="0.35">
      <c r="B4" s="27">
        <f>+'TablasInformes (1)'!B535</f>
        <v>2027</v>
      </c>
      <c r="C4" s="27">
        <f>+'TablasInformes (1)'!C535</f>
        <v>2027</v>
      </c>
      <c r="D4" s="27">
        <f>+'TablasInformes (1)'!D535</f>
        <v>2027</v>
      </c>
      <c r="E4" s="27">
        <f>+'TablasInformes (1)'!E535</f>
        <v>2027</v>
      </c>
      <c r="F4" s="27">
        <f>+'TablasInformes (1)'!F535</f>
        <v>2028</v>
      </c>
      <c r="G4" s="27">
        <f>+'TablasInformes (1)'!G535</f>
        <v>2028</v>
      </c>
      <c r="H4" s="27">
        <f>+'TablasInformes (1)'!H535</f>
        <v>2028</v>
      </c>
      <c r="I4" s="27">
        <f>+'TablasInformes (1)'!I535</f>
        <v>2028</v>
      </c>
    </row>
    <row r="5" spans="1:9" x14ac:dyDescent="0.35">
      <c r="B5" s="27" t="s">
        <v>207</v>
      </c>
      <c r="C5" s="27" t="s">
        <v>208</v>
      </c>
      <c r="D5" s="27" t="s">
        <v>209</v>
      </c>
      <c r="E5" s="27" t="s">
        <v>210</v>
      </c>
      <c r="F5" s="27" t="s">
        <v>207</v>
      </c>
      <c r="G5" s="27" t="s">
        <v>208</v>
      </c>
      <c r="H5" s="27" t="s">
        <v>209</v>
      </c>
      <c r="I5" s="27" t="s">
        <v>210</v>
      </c>
    </row>
    <row r="6" spans="1:9" x14ac:dyDescent="0.35">
      <c r="A6" s="28" t="s">
        <v>89</v>
      </c>
      <c r="B6" s="29">
        <f>+'TablasInformes (1)'!B537</f>
        <v>527121</v>
      </c>
      <c r="C6" s="29">
        <f>+'TablasInformes (1)'!C537</f>
        <v>568007</v>
      </c>
      <c r="D6" s="29">
        <f>+'TablasInformes (1)'!D537</f>
        <v>1030954</v>
      </c>
      <c r="E6" s="29">
        <f>+'TablasInformes (1)'!E537</f>
        <v>830692</v>
      </c>
      <c r="F6" s="29">
        <f>+'TablasInformes (1)'!F537</f>
        <v>666954</v>
      </c>
      <c r="G6" s="29">
        <f>+'TablasInformes (1)'!G537</f>
        <v>694733</v>
      </c>
      <c r="H6" s="29">
        <f>+'TablasInformes (1)'!H537</f>
        <v>1169400</v>
      </c>
      <c r="I6" s="29">
        <f>+'TablasInformes (1)'!I537</f>
        <v>941786</v>
      </c>
    </row>
    <row r="7" spans="1:9" x14ac:dyDescent="0.35">
      <c r="A7" s="28" t="s">
        <v>90</v>
      </c>
      <c r="B7" s="29">
        <f>+'TablasInformes (1)'!B538</f>
        <v>126236</v>
      </c>
      <c r="C7" s="29">
        <f>+'TablasInformes (1)'!C538</f>
        <v>437024</v>
      </c>
      <c r="D7" s="29">
        <f>+'TablasInformes (1)'!D538</f>
        <v>699960</v>
      </c>
      <c r="E7" s="29">
        <f>+'TablasInformes (1)'!E538</f>
        <v>173136</v>
      </c>
      <c r="F7" s="29">
        <f>+'TablasInformes (1)'!F538</f>
        <v>125308</v>
      </c>
      <c r="G7" s="29">
        <f>+'TablasInformes (1)'!G538</f>
        <v>444935</v>
      </c>
      <c r="H7" s="29">
        <f>+'TablasInformes (1)'!H538</f>
        <v>733292</v>
      </c>
      <c r="I7" s="29">
        <f>+'TablasInformes (1)'!I538</f>
        <v>195526</v>
      </c>
    </row>
    <row r="8" spans="1:9" x14ac:dyDescent="0.35">
      <c r="A8" s="28" t="s">
        <v>91</v>
      </c>
      <c r="B8" s="29">
        <f>+'TablasInformes (1)'!B539</f>
        <v>140625</v>
      </c>
      <c r="C8" s="29">
        <f>+'TablasInformes (1)'!C539</f>
        <v>146649</v>
      </c>
      <c r="D8" s="29">
        <f>+'TablasInformes (1)'!D539</f>
        <v>169904</v>
      </c>
      <c r="E8" s="29">
        <f>+'TablasInformes (1)'!E539</f>
        <v>124214</v>
      </c>
      <c r="F8" s="29">
        <f>+'TablasInformes (1)'!F539</f>
        <v>107215</v>
      </c>
      <c r="G8" s="29">
        <f>+'TablasInformes (1)'!G539</f>
        <v>124644</v>
      </c>
      <c r="H8" s="29">
        <f>+'TablasInformes (1)'!H539</f>
        <v>159305</v>
      </c>
      <c r="I8" s="29">
        <f>+'TablasInformes (1)'!I539</f>
        <v>125090</v>
      </c>
    </row>
    <row r="20" spans="1:6" ht="26" x14ac:dyDescent="0.6">
      <c r="A20" s="85">
        <v>35</v>
      </c>
    </row>
    <row r="21" spans="1:6" x14ac:dyDescent="0.35">
      <c r="A21" s="107" t="s">
        <v>211</v>
      </c>
      <c r="B21" s="107"/>
      <c r="C21" s="107"/>
      <c r="D21" s="107"/>
      <c r="E21" s="107"/>
      <c r="F21" s="107"/>
    </row>
    <row r="22" spans="1:6" x14ac:dyDescent="0.35">
      <c r="B22" s="12" t="s">
        <v>212</v>
      </c>
      <c r="C22" s="12" t="s">
        <v>213</v>
      </c>
      <c r="D22" s="12" t="s">
        <v>214</v>
      </c>
      <c r="E22" s="12" t="s">
        <v>215</v>
      </c>
      <c r="F22" s="12" t="s">
        <v>216</v>
      </c>
    </row>
    <row r="23" spans="1:6" x14ac:dyDescent="0.35">
      <c r="A23" s="7" t="s">
        <v>115</v>
      </c>
      <c r="B23" s="44">
        <f>+'TablasInformes (1)'!B544</f>
        <v>3</v>
      </c>
      <c r="C23" s="44">
        <f>+'TablasInformes (1)'!C544</f>
        <v>4</v>
      </c>
      <c r="D23" s="44">
        <f>+'TablasInformes (1)'!D544</f>
        <v>5</v>
      </c>
      <c r="E23" s="44">
        <f>+'TablasInformes (1)'!E544</f>
        <v>7</v>
      </c>
      <c r="F23" s="44">
        <f>+'TablasInformes (1)'!F544</f>
        <v>9</v>
      </c>
    </row>
    <row r="24" spans="1:6" x14ac:dyDescent="0.35">
      <c r="A24" s="7" t="s">
        <v>116</v>
      </c>
      <c r="B24" s="44">
        <f>+'TablasInformes (1)'!B545</f>
        <v>2</v>
      </c>
      <c r="C24" s="44">
        <f>+'TablasInformes (1)'!C545</f>
        <v>3</v>
      </c>
      <c r="D24" s="44">
        <f>+'TablasInformes (1)'!D545</f>
        <v>4</v>
      </c>
      <c r="E24" s="44">
        <f>+'TablasInformes (1)'!E545</f>
        <v>5</v>
      </c>
      <c r="F24" s="44">
        <f>+'TablasInformes (1)'!F545</f>
        <v>7</v>
      </c>
    </row>
    <row r="25" spans="1:6" x14ac:dyDescent="0.35">
      <c r="A25" s="7" t="s">
        <v>117</v>
      </c>
      <c r="B25" s="44">
        <f>+'TablasInformes (1)'!B546</f>
        <v>2</v>
      </c>
      <c r="C25" s="44">
        <f>+'TablasInformes (1)'!C546</f>
        <v>3</v>
      </c>
      <c r="D25" s="44">
        <f>+'TablasInformes (1)'!D546</f>
        <v>4</v>
      </c>
      <c r="E25" s="44">
        <f>+'TablasInformes (1)'!E546</f>
        <v>6</v>
      </c>
      <c r="F25" s="44">
        <f>+'TablasInformes (1)'!F546</f>
        <v>8</v>
      </c>
    </row>
    <row r="38" spans="1:4" ht="26" x14ac:dyDescent="0.6">
      <c r="A38" s="85">
        <v>36</v>
      </c>
    </row>
    <row r="39" spans="1:4" x14ac:dyDescent="0.35">
      <c r="A39" s="107" t="s">
        <v>217</v>
      </c>
      <c r="B39" s="107"/>
      <c r="C39" s="107"/>
      <c r="D39" s="107"/>
    </row>
    <row r="40" spans="1:4" x14ac:dyDescent="0.35">
      <c r="A40" s="107" t="s">
        <v>218</v>
      </c>
      <c r="B40" s="107"/>
      <c r="C40" s="107"/>
      <c r="D40" s="107"/>
    </row>
    <row r="41" spans="1:4" x14ac:dyDescent="0.35">
      <c r="B41" s="12" t="s">
        <v>102</v>
      </c>
      <c r="C41" s="12" t="s">
        <v>103</v>
      </c>
      <c r="D41" s="12" t="s">
        <v>104</v>
      </c>
    </row>
    <row r="42" spans="1:4" x14ac:dyDescent="0.35">
      <c r="A42" s="7" t="s">
        <v>152</v>
      </c>
      <c r="B42" s="44">
        <f>+'TablasInformes (1)'!B552</f>
        <v>8</v>
      </c>
      <c r="C42" s="44">
        <f>+'TablasInformes (1)'!C552</f>
        <v>14</v>
      </c>
      <c r="D42" s="44">
        <f>+'TablasInformes (1)'!D552</f>
        <v>28</v>
      </c>
    </row>
    <row r="43" spans="1:4" x14ac:dyDescent="0.35">
      <c r="A43" s="7" t="s">
        <v>153</v>
      </c>
      <c r="B43" s="44">
        <f>+'TablasInformes (1)'!B553</f>
        <v>7</v>
      </c>
      <c r="C43" s="44">
        <f>+'TablasInformes (1)'!C553</f>
        <v>16</v>
      </c>
      <c r="D43" s="44">
        <f>+'TablasInformes (1)'!D553</f>
        <v>32</v>
      </c>
    </row>
    <row r="44" spans="1:4" x14ac:dyDescent="0.35">
      <c r="A44" s="7" t="s">
        <v>154</v>
      </c>
      <c r="B44" s="44">
        <f>+'TablasInformes (1)'!B554</f>
        <v>6</v>
      </c>
      <c r="C44" s="44">
        <f>+'TablasInformes (1)'!C554</f>
        <v>15</v>
      </c>
      <c r="D44" s="44">
        <f>+'TablasInformes (1)'!D554</f>
        <v>29</v>
      </c>
    </row>
    <row r="45" spans="1:4" x14ac:dyDescent="0.35">
      <c r="A45" s="7" t="s">
        <v>155</v>
      </c>
      <c r="B45" s="44">
        <f>+'TablasInformes (1)'!B555</f>
        <v>5</v>
      </c>
      <c r="C45" s="44">
        <f>+'TablasInformes (1)'!C555</f>
        <v>12</v>
      </c>
      <c r="D45" s="44">
        <f>+'TablasInformes (1)'!D555</f>
        <v>23</v>
      </c>
    </row>
    <row r="56" spans="1:4" ht="26" x14ac:dyDescent="0.6">
      <c r="A56" s="85">
        <v>37</v>
      </c>
    </row>
    <row r="57" spans="1:4" x14ac:dyDescent="0.35">
      <c r="A57" s="107" t="s">
        <v>219</v>
      </c>
      <c r="B57" s="107"/>
      <c r="C57" s="107"/>
      <c r="D57" s="107"/>
    </row>
    <row r="58" spans="1:4" x14ac:dyDescent="0.35">
      <c r="B58" s="12" t="s">
        <v>102</v>
      </c>
      <c r="C58" s="12" t="s">
        <v>103</v>
      </c>
      <c r="D58" s="12" t="s">
        <v>104</v>
      </c>
    </row>
    <row r="59" spans="1:4" x14ac:dyDescent="0.35">
      <c r="A59" s="7" t="s">
        <v>152</v>
      </c>
      <c r="B59" s="44">
        <f>+'TablasInformes (1)'!B560</f>
        <v>8</v>
      </c>
      <c r="C59" s="44">
        <f>+'TablasInformes (1)'!C560</f>
        <v>18</v>
      </c>
      <c r="D59" s="44">
        <f>+'TablasInformes (1)'!D560</f>
        <v>27</v>
      </c>
    </row>
    <row r="60" spans="1:4" x14ac:dyDescent="0.35">
      <c r="A60" s="7" t="s">
        <v>153</v>
      </c>
      <c r="B60" s="44">
        <f>+'TablasInformes (1)'!B561</f>
        <v>7</v>
      </c>
      <c r="C60" s="44">
        <f>+'TablasInformes (1)'!C561</f>
        <v>16</v>
      </c>
      <c r="D60" s="44">
        <f>+'TablasInformes (1)'!D561</f>
        <v>25</v>
      </c>
    </row>
    <row r="61" spans="1:4" x14ac:dyDescent="0.35">
      <c r="A61" s="7" t="s">
        <v>154</v>
      </c>
      <c r="B61" s="44">
        <f>+'TablasInformes (1)'!B562</f>
        <v>6</v>
      </c>
      <c r="C61" s="44">
        <f>+'TablasInformes (1)'!C562</f>
        <v>15</v>
      </c>
      <c r="D61" s="44">
        <f>+'TablasInformes (1)'!D562</f>
        <v>23</v>
      </c>
    </row>
    <row r="62" spans="1:4" x14ac:dyDescent="0.35">
      <c r="A62" s="7" t="s">
        <v>155</v>
      </c>
      <c r="B62" s="44">
        <f>+'TablasInformes (1)'!B563</f>
        <v>5</v>
      </c>
      <c r="C62" s="44">
        <f>+'TablasInformes (1)'!C563</f>
        <v>14</v>
      </c>
      <c r="D62" s="44">
        <f>+'TablasInformes (1)'!D563</f>
        <v>21</v>
      </c>
    </row>
    <row r="75" spans="1:3" ht="26" x14ac:dyDescent="0.6">
      <c r="A75" s="85">
        <v>38</v>
      </c>
    </row>
    <row r="76" spans="1:3" ht="29" x14ac:dyDescent="0.35">
      <c r="B76" s="12" t="s">
        <v>220</v>
      </c>
      <c r="C76" s="12" t="s">
        <v>221</v>
      </c>
    </row>
    <row r="77" spans="1:3" x14ac:dyDescent="0.35">
      <c r="A77" s="7" t="s">
        <v>152</v>
      </c>
      <c r="B77" s="8">
        <f>+'TablasInformes (1)'!B567</f>
        <v>8730000</v>
      </c>
      <c r="C77" s="8">
        <f>+'TablasInformes (1)'!C567</f>
        <v>780000</v>
      </c>
    </row>
    <row r="78" spans="1:3" x14ac:dyDescent="0.35">
      <c r="A78" s="7" t="s">
        <v>153</v>
      </c>
      <c r="B78" s="8">
        <f>+'TablasInformes (1)'!B568</f>
        <v>7639000</v>
      </c>
      <c r="C78" s="8">
        <f>+'TablasInformes (1)'!C568</f>
        <v>680000</v>
      </c>
    </row>
    <row r="79" spans="1:3" x14ac:dyDescent="0.35">
      <c r="A79" s="7" t="s">
        <v>154</v>
      </c>
      <c r="B79" s="8">
        <f>+'TablasInformes (1)'!B569</f>
        <v>7049500</v>
      </c>
      <c r="C79" s="8">
        <f>+'TablasInformes (1)'!C569</f>
        <v>635000</v>
      </c>
    </row>
    <row r="80" spans="1:3" x14ac:dyDescent="0.35">
      <c r="A80" s="7" t="s">
        <v>155</v>
      </c>
      <c r="B80" s="8">
        <f>+'TablasInformes (1)'!B570</f>
        <v>6003000</v>
      </c>
      <c r="C80" s="8">
        <f>+'TablasInformes (1)'!C570</f>
        <v>490000</v>
      </c>
    </row>
    <row r="94" spans="1:2" ht="26" x14ac:dyDescent="0.6">
      <c r="A94" s="85">
        <v>39</v>
      </c>
    </row>
    <row r="95" spans="1:2" x14ac:dyDescent="0.35">
      <c r="A95" s="115" t="s">
        <v>222</v>
      </c>
      <c r="B95" s="115"/>
    </row>
    <row r="96" spans="1:2" x14ac:dyDescent="0.35">
      <c r="A96" s="115" t="s">
        <v>223</v>
      </c>
      <c r="B96" s="115"/>
    </row>
    <row r="97" spans="1:2" x14ac:dyDescent="0.35">
      <c r="B97" s="27" t="s">
        <v>224</v>
      </c>
    </row>
    <row r="98" spans="1:2" x14ac:dyDescent="0.35">
      <c r="A98" s="28" t="s">
        <v>225</v>
      </c>
      <c r="B98" s="29">
        <f>+'TablasInformes (1)'!B576</f>
        <v>60000</v>
      </c>
    </row>
    <row r="99" spans="1:2" x14ac:dyDescent="0.35">
      <c r="A99" s="28" t="s">
        <v>226</v>
      </c>
      <c r="B99" s="29">
        <f>+'TablasInformes (1)'!B577</f>
        <v>75000</v>
      </c>
    </row>
    <row r="100" spans="1:2" x14ac:dyDescent="0.35">
      <c r="A100" s="28" t="s">
        <v>227</v>
      </c>
      <c r="B100" s="29">
        <f>+'TablasInformes (1)'!B578</f>
        <v>150000</v>
      </c>
    </row>
    <row r="101" spans="1:2" x14ac:dyDescent="0.35">
      <c r="A101" s="28" t="s">
        <v>228</v>
      </c>
      <c r="B101" s="29">
        <f>+'TablasInformes (1)'!B579</f>
        <v>200000</v>
      </c>
    </row>
    <row r="102" spans="1:2" x14ac:dyDescent="0.35">
      <c r="A102" s="28" t="s">
        <v>229</v>
      </c>
      <c r="B102" s="29">
        <f>+'TablasInformes (1)'!B580</f>
        <v>300000</v>
      </c>
    </row>
    <row r="103" spans="1:2" x14ac:dyDescent="0.35">
      <c r="A103" s="28" t="s">
        <v>230</v>
      </c>
      <c r="B103" s="29">
        <f>+'TablasInformes (1)'!B581</f>
        <v>400000</v>
      </c>
    </row>
    <row r="104" spans="1:2" x14ac:dyDescent="0.35">
      <c r="A104" s="28" t="s">
        <v>231</v>
      </c>
      <c r="B104" s="29">
        <f>+'TablasInformes (1)'!B582</f>
        <v>500000</v>
      </c>
    </row>
  </sheetData>
  <mergeCells count="8">
    <mergeCell ref="A57:D57"/>
    <mergeCell ref="A95:B95"/>
    <mergeCell ref="A96:B96"/>
    <mergeCell ref="A2:I2"/>
    <mergeCell ref="A3:I3"/>
    <mergeCell ref="A21:F21"/>
    <mergeCell ref="A39:D39"/>
    <mergeCell ref="A40:D40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09"/>
  <sheetViews>
    <sheetView topLeftCell="A148" zoomScaleNormal="100" workbookViewId="0">
      <selection activeCell="L182" sqref="L182"/>
    </sheetView>
  </sheetViews>
  <sheetFormatPr baseColWidth="10" defaultRowHeight="14.5" x14ac:dyDescent="0.35"/>
  <cols>
    <col min="1" max="1" width="24" bestFit="1" customWidth="1"/>
    <col min="2" max="7" width="13.1796875" customWidth="1"/>
  </cols>
  <sheetData>
    <row r="1" spans="1:7" ht="26" x14ac:dyDescent="0.6">
      <c r="A1" s="85">
        <v>40</v>
      </c>
    </row>
    <row r="2" spans="1:7" x14ac:dyDescent="0.35">
      <c r="A2" s="115" t="s">
        <v>232</v>
      </c>
      <c r="B2" s="115"/>
      <c r="C2" s="115"/>
      <c r="D2" s="115"/>
      <c r="E2" s="115"/>
      <c r="F2" s="115"/>
      <c r="G2" s="115"/>
    </row>
    <row r="3" spans="1:7" x14ac:dyDescent="0.35">
      <c r="A3" s="115" t="s">
        <v>233</v>
      </c>
      <c r="B3" s="115"/>
      <c r="C3" s="115"/>
      <c r="D3" s="115"/>
      <c r="E3" s="115"/>
      <c r="F3" s="115"/>
      <c r="G3" s="115"/>
    </row>
    <row r="4" spans="1:7" x14ac:dyDescent="0.35">
      <c r="B4" s="35">
        <f>+'TablasInformes (1)'!B587</f>
        <v>2027</v>
      </c>
      <c r="C4" s="35">
        <f>+'TablasInformes (1)'!C587</f>
        <v>2027</v>
      </c>
      <c r="D4" s="35">
        <f>+'TablasInformes (1)'!D587</f>
        <v>2027</v>
      </c>
      <c r="E4" s="35">
        <f>+'TablasInformes (1)'!E587</f>
        <v>2028</v>
      </c>
      <c r="F4" s="35">
        <f>+'TablasInformes (1)'!F587</f>
        <v>2028</v>
      </c>
      <c r="G4" s="35">
        <f>+'TablasInformes (1)'!G587</f>
        <v>2028</v>
      </c>
    </row>
    <row r="5" spans="1:7" x14ac:dyDescent="0.35">
      <c r="B5" s="27" t="s">
        <v>102</v>
      </c>
      <c r="C5" s="27" t="s">
        <v>103</v>
      </c>
      <c r="D5" s="27" t="s">
        <v>104</v>
      </c>
      <c r="E5" s="27" t="s">
        <v>102</v>
      </c>
      <c r="F5" s="27" t="s">
        <v>103</v>
      </c>
      <c r="G5" s="27" t="s">
        <v>104</v>
      </c>
    </row>
    <row r="6" spans="1:7" x14ac:dyDescent="0.35">
      <c r="A6" s="28" t="s">
        <v>152</v>
      </c>
      <c r="B6" s="29">
        <f>+'TablasInformes (1)'!B589</f>
        <v>10605481</v>
      </c>
      <c r="C6" s="29">
        <f>+'TablasInformes (1)'!C589</f>
        <v>3705810</v>
      </c>
      <c r="D6" s="29">
        <f>+'TablasInformes (1)'!D589</f>
        <v>4001631</v>
      </c>
      <c r="E6" s="29">
        <f>+'TablasInformes (1)'!E589</f>
        <v>10580197</v>
      </c>
      <c r="F6" s="29">
        <f>+'TablasInformes (1)'!F589</f>
        <v>3790728</v>
      </c>
      <c r="G6" s="29">
        <f>+'TablasInformes (1)'!G589</f>
        <v>3557589</v>
      </c>
    </row>
    <row r="7" spans="1:7" x14ac:dyDescent="0.35">
      <c r="A7" s="28" t="s">
        <v>234</v>
      </c>
      <c r="B7" s="29">
        <f>+'TablasInformes (1)'!B590</f>
        <v>2292670</v>
      </c>
      <c r="C7" s="29">
        <f>+'TablasInformes (1)'!C590</f>
        <v>398376</v>
      </c>
      <c r="D7" s="29">
        <f>+'TablasInformes (1)'!D590</f>
        <v>859426</v>
      </c>
      <c r="E7" s="29">
        <f>+'TablasInformes (1)'!E590</f>
        <v>2494104</v>
      </c>
      <c r="F7" s="29">
        <f>+'TablasInformes (1)'!F590</f>
        <v>412517</v>
      </c>
      <c r="G7" s="29">
        <f>+'TablasInformes (1)'!G590</f>
        <v>795520</v>
      </c>
    </row>
    <row r="8" spans="1:7" x14ac:dyDescent="0.35">
      <c r="A8" s="28" t="s">
        <v>235</v>
      </c>
      <c r="B8" s="29">
        <f>+'TablasInformes (1)'!B591</f>
        <v>8231616</v>
      </c>
      <c r="C8" s="29">
        <f>+'TablasInformes (1)'!C591</f>
        <v>3250815</v>
      </c>
      <c r="D8" s="29">
        <f>+'TablasInformes (1)'!D591</f>
        <v>1852396</v>
      </c>
      <c r="E8" s="29">
        <f>+'TablasInformes (1)'!E591</f>
        <v>8687127</v>
      </c>
      <c r="F8" s="29">
        <f>+'TablasInformes (1)'!F591</f>
        <v>3256484</v>
      </c>
      <c r="G8" s="29">
        <f>+'TablasInformes (1)'!G591</f>
        <v>1696616</v>
      </c>
    </row>
    <row r="9" spans="1:7" x14ac:dyDescent="0.35">
      <c r="A9" s="28" t="s">
        <v>236</v>
      </c>
      <c r="B9" s="29">
        <f>+'TablasInformes (1)'!B592</f>
        <v>17841302</v>
      </c>
      <c r="C9" s="29">
        <f>+'TablasInformes (1)'!C592</f>
        <v>12605335</v>
      </c>
      <c r="D9" s="29">
        <f>+'TablasInformes (1)'!D592</f>
        <v>10097705</v>
      </c>
      <c r="E9" s="29">
        <f>+'TablasInformes (1)'!E592</f>
        <v>16906666</v>
      </c>
      <c r="F9" s="29">
        <f>+'TablasInformes (1)'!F592</f>
        <v>11196107</v>
      </c>
      <c r="G9" s="29">
        <f>+'TablasInformes (1)'!G592</f>
        <v>8556443</v>
      </c>
    </row>
    <row r="10" spans="1:7" x14ac:dyDescent="0.35">
      <c r="A10" s="28" t="s">
        <v>237</v>
      </c>
      <c r="B10" s="29">
        <f>+'TablasInformes (1)'!B593</f>
        <v>2061466</v>
      </c>
      <c r="C10" s="29">
        <f>+'TablasInformes (1)'!C593</f>
        <v>661279</v>
      </c>
      <c r="D10" s="29">
        <f>+'TablasInformes (1)'!D593</f>
        <v>171167</v>
      </c>
      <c r="E10" s="29">
        <f>+'TablasInformes (1)'!E593</f>
        <v>3007553</v>
      </c>
      <c r="F10" s="29">
        <f>+'TablasInformes (1)'!F593</f>
        <v>960933</v>
      </c>
      <c r="G10" s="29">
        <f>+'TablasInformes (1)'!G593</f>
        <v>531920</v>
      </c>
    </row>
    <row r="11" spans="1:7" x14ac:dyDescent="0.35">
      <c r="A11" s="28" t="s">
        <v>238</v>
      </c>
      <c r="B11" s="29">
        <f>+'TablasInformes (1)'!B594</f>
        <v>5742097</v>
      </c>
      <c r="C11" s="29">
        <f>+'TablasInformes (1)'!C594</f>
        <v>2774172</v>
      </c>
      <c r="D11" s="29">
        <f>+'TablasInformes (1)'!D594</f>
        <v>1369002</v>
      </c>
      <c r="E11" s="29">
        <f>+'TablasInformes (1)'!E594</f>
        <v>7071705</v>
      </c>
      <c r="F11" s="29">
        <f>+'TablasInformes (1)'!F594</f>
        <v>3787605</v>
      </c>
      <c r="G11" s="29">
        <f>+'TablasInformes (1)'!G594</f>
        <v>2852573</v>
      </c>
    </row>
    <row r="12" spans="1:7" x14ac:dyDescent="0.35">
      <c r="A12" s="28" t="s">
        <v>154</v>
      </c>
      <c r="B12" s="29">
        <f>+'TablasInformes (1)'!B595</f>
        <v>9466816</v>
      </c>
      <c r="C12" s="29">
        <f>+'TablasInformes (1)'!C595</f>
        <v>5454364</v>
      </c>
      <c r="D12" s="29">
        <f>+'TablasInformes (1)'!D595</f>
        <v>4874076</v>
      </c>
      <c r="E12" s="29">
        <f>+'TablasInformes (1)'!E595</f>
        <v>10359491</v>
      </c>
      <c r="F12" s="29">
        <f>+'TablasInformes (1)'!F595</f>
        <v>5654902</v>
      </c>
      <c r="G12" s="29">
        <f>+'TablasInformes (1)'!G595</f>
        <v>6548832</v>
      </c>
    </row>
    <row r="13" spans="1:7" x14ac:dyDescent="0.35">
      <c r="A13" s="28" t="s">
        <v>239</v>
      </c>
      <c r="B13" s="29">
        <f>+'TablasInformes (1)'!B596</f>
        <v>56241448</v>
      </c>
      <c r="C13" s="29">
        <f>+'TablasInformes (1)'!C596</f>
        <v>28850150</v>
      </c>
      <c r="D13" s="29">
        <f>+'TablasInformes (1)'!D596</f>
        <v>23225402</v>
      </c>
      <c r="E13" s="29">
        <f>+'TablasInformes (1)'!E596</f>
        <v>59106840</v>
      </c>
      <c r="F13" s="29">
        <f>+'TablasInformes (1)'!F596</f>
        <v>29059274</v>
      </c>
      <c r="G13" s="29">
        <f>+'TablasInformes (1)'!G596</f>
        <v>24539492</v>
      </c>
    </row>
    <row r="14" spans="1:7" x14ac:dyDescent="0.35">
      <c r="A14" s="28" t="s">
        <v>240</v>
      </c>
      <c r="B14" s="33">
        <f>+'TablasInformes (1)'!B597</f>
        <v>0.94</v>
      </c>
      <c r="C14" s="33">
        <f>+'TablasInformes (1)'!C597</f>
        <v>0.8</v>
      </c>
      <c r="D14" s="33">
        <f>+'TablasInformes (1)'!D597</f>
        <v>1.18</v>
      </c>
      <c r="E14" s="33">
        <f>+'TablasInformes (1)'!E597</f>
        <v>0.51</v>
      </c>
      <c r="F14" s="33">
        <f>+'TablasInformes (1)'!F597</f>
        <v>7.0000000000000007E-2</v>
      </c>
      <c r="G14" s="33">
        <f>+'TablasInformes (1)'!G597</f>
        <v>0.56999999999999995</v>
      </c>
    </row>
    <row r="15" spans="1:7" x14ac:dyDescent="0.35">
      <c r="B15" s="10"/>
    </row>
    <row r="43" spans="1:7" ht="26" x14ac:dyDescent="0.6">
      <c r="A43" s="85">
        <v>41</v>
      </c>
    </row>
    <row r="44" spans="1:7" x14ac:dyDescent="0.35">
      <c r="A44" s="107" t="s">
        <v>241</v>
      </c>
      <c r="B44" s="107"/>
      <c r="C44" s="107"/>
      <c r="D44" s="107"/>
      <c r="E44" s="107"/>
      <c r="F44" s="107"/>
      <c r="G44" s="107"/>
    </row>
    <row r="45" spans="1:7" x14ac:dyDescent="0.35">
      <c r="B45" s="12">
        <f>+'TablasInformes (1)'!B601</f>
        <v>2023</v>
      </c>
      <c r="C45" s="12">
        <f>+'TablasInformes (1)'!C601</f>
        <v>2024</v>
      </c>
      <c r="D45" s="12">
        <f>+'TablasInformes (1)'!D601</f>
        <v>2025</v>
      </c>
      <c r="E45" s="12">
        <f>+'TablasInformes (1)'!E601</f>
        <v>2026</v>
      </c>
      <c r="F45" s="12">
        <f>+'TablasInformes (1)'!F601</f>
        <v>2027</v>
      </c>
      <c r="G45" s="12">
        <f>+'TablasInformes (1)'!G601</f>
        <v>2028</v>
      </c>
    </row>
    <row r="46" spans="1:7" x14ac:dyDescent="0.35">
      <c r="A46" s="7" t="s">
        <v>115</v>
      </c>
      <c r="B46" s="8">
        <f>+'TablasInformes (1)'!B602</f>
        <v>20750238</v>
      </c>
      <c r="C46" s="8">
        <f>+'TablasInformes (1)'!C602</f>
        <v>29467588</v>
      </c>
      <c r="D46" s="8">
        <f>+'TablasInformes (1)'!D602</f>
        <v>39808016</v>
      </c>
      <c r="E46" s="8">
        <f>+'TablasInformes (1)'!E602</f>
        <v>51422984</v>
      </c>
      <c r="F46" s="8">
        <f>+'TablasInformes (1)'!F602</f>
        <v>56241448</v>
      </c>
      <c r="G46" s="8">
        <f>+'TablasInformes (1)'!G602</f>
        <v>59106840</v>
      </c>
    </row>
    <row r="47" spans="1:7" x14ac:dyDescent="0.35">
      <c r="A47" s="7" t="s">
        <v>116</v>
      </c>
      <c r="B47" s="8">
        <f>+'TablasInformes (1)'!B603</f>
        <v>10279750</v>
      </c>
      <c r="C47" s="8">
        <f>+'TablasInformes (1)'!C603</f>
        <v>15031299</v>
      </c>
      <c r="D47" s="8">
        <f>+'TablasInformes (1)'!D603</f>
        <v>22046504</v>
      </c>
      <c r="E47" s="8">
        <f>+'TablasInformes (1)'!E603</f>
        <v>26718448</v>
      </c>
      <c r="F47" s="8">
        <f>+'TablasInformes (1)'!F603</f>
        <v>28850150</v>
      </c>
      <c r="G47" s="8">
        <f>+'TablasInformes (1)'!G603</f>
        <v>29059274</v>
      </c>
    </row>
    <row r="48" spans="1:7" x14ac:dyDescent="0.35">
      <c r="A48" s="7" t="s">
        <v>117</v>
      </c>
      <c r="B48" s="8">
        <f>+'TablasInformes (1)'!B604</f>
        <v>8850177</v>
      </c>
      <c r="C48" s="8">
        <f>+'TablasInformes (1)'!C604</f>
        <v>12730449</v>
      </c>
      <c r="D48" s="8">
        <f>+'TablasInformes (1)'!D604</f>
        <v>16566863</v>
      </c>
      <c r="E48" s="8">
        <f>+'TablasInformes (1)'!E604</f>
        <v>20770072</v>
      </c>
      <c r="F48" s="8">
        <f>+'TablasInformes (1)'!F604</f>
        <v>23225402</v>
      </c>
      <c r="G48" s="8">
        <f>+'TablasInformes (1)'!G604</f>
        <v>24539492</v>
      </c>
    </row>
    <row r="49" spans="1:7" x14ac:dyDescent="0.35">
      <c r="A49" s="7" t="s">
        <v>242</v>
      </c>
      <c r="B49" s="8">
        <f>+'TablasInformes (1)'!B605</f>
        <v>39880164</v>
      </c>
      <c r="C49" s="8">
        <f>+'TablasInformes (1)'!C605</f>
        <v>57229336</v>
      </c>
      <c r="D49" s="8">
        <f>+'TablasInformes (1)'!D605</f>
        <v>78421384</v>
      </c>
      <c r="E49" s="8">
        <f>+'TablasInformes (1)'!E605</f>
        <v>98911504</v>
      </c>
      <c r="F49" s="8">
        <f>+'TablasInformes (1)'!F605</f>
        <v>108317000</v>
      </c>
      <c r="G49" s="8">
        <f>+'TablasInformes (1)'!G605</f>
        <v>112705608</v>
      </c>
    </row>
    <row r="62" spans="1:7" ht="26" x14ac:dyDescent="0.6">
      <c r="A62" s="85">
        <v>42</v>
      </c>
    </row>
    <row r="63" spans="1:7" x14ac:dyDescent="0.35">
      <c r="A63" s="107" t="s">
        <v>243</v>
      </c>
      <c r="B63" s="107"/>
      <c r="C63" s="107"/>
      <c r="D63" s="107"/>
      <c r="E63" s="107"/>
      <c r="F63" s="107"/>
      <c r="G63" s="107"/>
    </row>
    <row r="64" spans="1:7" x14ac:dyDescent="0.35">
      <c r="A64" s="107" t="s">
        <v>244</v>
      </c>
      <c r="B64" s="107"/>
      <c r="C64" s="107"/>
      <c r="D64" s="107"/>
      <c r="E64" s="107"/>
      <c r="F64" s="107"/>
      <c r="G64" s="107"/>
    </row>
    <row r="65" spans="1:7" x14ac:dyDescent="0.35">
      <c r="B65" s="12">
        <f>+'TablasInformes (1)'!B610</f>
        <v>2023</v>
      </c>
      <c r="C65" s="12">
        <f>+'TablasInformes (1)'!C610</f>
        <v>2024</v>
      </c>
      <c r="D65" s="12">
        <f>+'TablasInformes (1)'!D610</f>
        <v>2025</v>
      </c>
      <c r="E65" s="12">
        <f>+'TablasInformes (1)'!E610</f>
        <v>2026</v>
      </c>
      <c r="F65" s="12">
        <f>+'TablasInformes (1)'!F610</f>
        <v>2027</v>
      </c>
      <c r="G65" s="12">
        <f>+'TablasInformes (1)'!G610</f>
        <v>2028</v>
      </c>
    </row>
    <row r="66" spans="1:7" x14ac:dyDescent="0.35">
      <c r="A66" s="7" t="s">
        <v>111</v>
      </c>
      <c r="B66" s="8">
        <f>+'TablasInformes (1)'!B611</f>
        <v>17020170</v>
      </c>
      <c r="C66" s="8">
        <f>+'TablasInformes (1)'!C611</f>
        <v>15417759</v>
      </c>
      <c r="D66" s="8">
        <f>+'TablasInformes (1)'!D611</f>
        <v>17111050</v>
      </c>
      <c r="E66" s="8">
        <f>+'TablasInformes (1)'!E611</f>
        <v>18546624</v>
      </c>
      <c r="F66" s="8">
        <f>+'TablasInformes (1)'!F611</f>
        <v>19100578</v>
      </c>
      <c r="G66" s="8">
        <f>+'TablasInformes (1)'!G611</f>
        <v>19072832</v>
      </c>
    </row>
    <row r="67" spans="1:7" x14ac:dyDescent="0.35">
      <c r="A67" s="7" t="s">
        <v>112</v>
      </c>
      <c r="B67" s="8">
        <f>+'TablasInformes (1)'!B612</f>
        <v>9621910</v>
      </c>
      <c r="C67" s="8">
        <f>+'TablasInformes (1)'!C612</f>
        <v>14286203</v>
      </c>
      <c r="D67" s="8">
        <f>+'TablasInformes (1)'!D612</f>
        <v>21900294</v>
      </c>
      <c r="E67" s="8">
        <f>+'TablasInformes (1)'!E612</f>
        <v>27833484</v>
      </c>
      <c r="F67" s="8">
        <f>+'TablasInformes (1)'!F612</f>
        <v>31823272</v>
      </c>
      <c r="G67" s="8">
        <f>+'TablasInformes (1)'!G612</f>
        <v>32789020</v>
      </c>
    </row>
    <row r="68" spans="1:7" x14ac:dyDescent="0.35">
      <c r="A68" s="7" t="s">
        <v>113</v>
      </c>
      <c r="B68" s="8">
        <f>+'TablasInformes (1)'!B613</f>
        <v>6563660</v>
      </c>
      <c r="C68" s="8">
        <f>+'TablasInformes (1)'!C613</f>
        <v>6870671</v>
      </c>
      <c r="D68" s="8">
        <f>+'TablasInformes (1)'!D613</f>
        <v>8515846</v>
      </c>
      <c r="E68" s="8">
        <f>+'TablasInformes (1)'!E613</f>
        <v>9730260</v>
      </c>
      <c r="F68" s="8">
        <f>+'TablasInformes (1)'!F613</f>
        <v>10583917</v>
      </c>
      <c r="G68" s="8">
        <f>+'TablasInformes (1)'!G613</f>
        <v>10954919</v>
      </c>
    </row>
    <row r="80" spans="1:7" ht="26" x14ac:dyDescent="0.6">
      <c r="A80" s="85">
        <v>43</v>
      </c>
    </row>
    <row r="81" spans="1:13" x14ac:dyDescent="0.35">
      <c r="A81" s="107" t="s">
        <v>245</v>
      </c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</row>
    <row r="82" spans="1:13" x14ac:dyDescent="0.35">
      <c r="A82" s="45"/>
      <c r="B82" s="12">
        <f>+'TablasInformes (1)'!B617</f>
        <v>2023</v>
      </c>
      <c r="C82" s="12">
        <f>+'TablasInformes (1)'!C617</f>
        <v>2023</v>
      </c>
      <c r="D82" s="12">
        <f>+'TablasInformes (1)'!D617</f>
        <v>2024</v>
      </c>
      <c r="E82" s="12">
        <f>+'TablasInformes (1)'!E617</f>
        <v>2024</v>
      </c>
      <c r="F82" s="12">
        <f>+'TablasInformes (1)'!F617</f>
        <v>2025</v>
      </c>
      <c r="G82" s="12">
        <f>+'TablasInformes (1)'!G617</f>
        <v>2025</v>
      </c>
      <c r="H82" s="12">
        <f>+'TablasInformes (1)'!H617</f>
        <v>2026</v>
      </c>
      <c r="I82" s="12">
        <f>+'TablasInformes (1)'!I617</f>
        <v>2026</v>
      </c>
      <c r="J82" s="12">
        <f>+'TablasInformes (1)'!J617</f>
        <v>2027</v>
      </c>
      <c r="K82" s="12">
        <f>+'TablasInformes (1)'!K617</f>
        <v>2027</v>
      </c>
      <c r="L82" s="12">
        <f>+'TablasInformes (1)'!L617</f>
        <v>2028</v>
      </c>
      <c r="M82" s="12">
        <f>+'TablasInformes (1)'!M617</f>
        <v>2028</v>
      </c>
    </row>
    <row r="83" spans="1:13" x14ac:dyDescent="0.35">
      <c r="A83" s="7" t="s">
        <v>89</v>
      </c>
      <c r="B83" s="8">
        <f>+'TablasInformes (1)'!B618</f>
        <v>21307944</v>
      </c>
      <c r="C83" s="76">
        <f>+'TablasInformes (1)'!C618</f>
        <v>6.8000000000000005E-2</v>
      </c>
      <c r="D83" s="8">
        <f>+'TablasInformes (1)'!D618</f>
        <v>22593284</v>
      </c>
      <c r="E83" s="76">
        <f>+'TablasInformes (1)'!E618</f>
        <v>0.06</v>
      </c>
      <c r="F83" s="8">
        <f>+'TablasInformes (1)'!F618</f>
        <v>28986518</v>
      </c>
      <c r="G83" s="76">
        <f>+'TablasInformes (1)'!G618</f>
        <v>0.28299999999999997</v>
      </c>
      <c r="H83" s="8">
        <f>+'TablasInformes (1)'!H618</f>
        <v>34730520</v>
      </c>
      <c r="I83" s="76">
        <f>+'TablasInformes (1)'!I618</f>
        <v>0.19800000000000001</v>
      </c>
      <c r="J83" s="8">
        <f>+'TablasInformes (1)'!J618</f>
        <v>37689152</v>
      </c>
      <c r="K83" s="76">
        <f>+'TablasInformes (1)'!K618</f>
        <v>8.5000000000000006E-2</v>
      </c>
      <c r="L83" s="8">
        <f>+'TablasInformes (1)'!L618</f>
        <v>38317404</v>
      </c>
      <c r="M83" s="76">
        <f>+'TablasInformes (1)'!M618</f>
        <v>1.7000000000000001E-2</v>
      </c>
    </row>
    <row r="84" spans="1:13" x14ac:dyDescent="0.35">
      <c r="A84" s="7" t="s">
        <v>90</v>
      </c>
      <c r="B84" s="8">
        <f>+'TablasInformes (1)'!B619</f>
        <v>7014970</v>
      </c>
      <c r="C84" s="76">
        <f>+'TablasInformes (1)'!C619</f>
        <v>5.1999999999999998E-2</v>
      </c>
      <c r="D84" s="8">
        <f>+'TablasInformes (1)'!D619</f>
        <v>8085762</v>
      </c>
      <c r="E84" s="76">
        <f>+'TablasInformes (1)'!E619</f>
        <v>0.153</v>
      </c>
      <c r="F84" s="8">
        <f>+'TablasInformes (1)'!F619</f>
        <v>11183116</v>
      </c>
      <c r="G84" s="76">
        <f>+'TablasInformes (1)'!G619</f>
        <v>0.38300000000000001</v>
      </c>
      <c r="H84" s="8">
        <f>+'TablasInformes (1)'!H619</f>
        <v>12857418</v>
      </c>
      <c r="I84" s="76">
        <f>+'TablasInformes (1)'!I619</f>
        <v>0.15</v>
      </c>
      <c r="J84" s="8">
        <f>+'TablasInformes (1)'!J619</f>
        <v>14035381</v>
      </c>
      <c r="K84" s="76">
        <f>+'TablasInformes (1)'!K619</f>
        <v>9.1999999999999998E-2</v>
      </c>
      <c r="L84" s="8">
        <f>+'TablasInformes (1)'!L619</f>
        <v>14133380</v>
      </c>
      <c r="M84" s="76">
        <f>+'TablasInformes (1)'!M619</f>
        <v>7.0000000000000001E-3</v>
      </c>
    </row>
    <row r="85" spans="1:13" x14ac:dyDescent="0.35">
      <c r="A85" s="7" t="s">
        <v>91</v>
      </c>
      <c r="B85" s="8">
        <f>+'TablasInformes (1)'!B620</f>
        <v>4882825</v>
      </c>
      <c r="C85" s="76">
        <f>+'TablasInformes (1)'!C620</f>
        <v>-4.1000000000000002E-2</v>
      </c>
      <c r="D85" s="8">
        <f>+'TablasInformes (1)'!D620</f>
        <v>5895588</v>
      </c>
      <c r="E85" s="76">
        <f>+'TablasInformes (1)'!E620</f>
        <v>0.20699999999999999</v>
      </c>
      <c r="F85" s="8">
        <f>+'TablasInformes (1)'!F620</f>
        <v>7357556</v>
      </c>
      <c r="G85" s="76">
        <f>+'TablasInformes (1)'!G620</f>
        <v>0.248</v>
      </c>
      <c r="H85" s="8">
        <f>+'TablasInformes (1)'!H620</f>
        <v>8522433</v>
      </c>
      <c r="I85" s="76">
        <f>+'TablasInformes (1)'!I620</f>
        <v>0.158</v>
      </c>
      <c r="J85" s="8">
        <f>+'TablasInformes (1)'!J620</f>
        <v>9783234</v>
      </c>
      <c r="K85" s="76">
        <f>+'TablasInformes (1)'!K620</f>
        <v>0.14799999999999999</v>
      </c>
      <c r="L85" s="8">
        <f>+'TablasInformes (1)'!L620</f>
        <v>10365986</v>
      </c>
      <c r="M85" s="76">
        <f>+'TablasInformes (1)'!M620</f>
        <v>0.06</v>
      </c>
    </row>
    <row r="86" spans="1:13" x14ac:dyDescent="0.35">
      <c r="A86" s="7" t="s">
        <v>246</v>
      </c>
      <c r="B86" s="8">
        <f>+'TablasInformes (1)'!B621</f>
        <v>33205740</v>
      </c>
      <c r="C86" s="76">
        <f>+'TablasInformes (1)'!C621</f>
        <v>4.7E-2</v>
      </c>
      <c r="D86" s="8">
        <f>+'TablasInformes (1)'!D621</f>
        <v>36574632</v>
      </c>
      <c r="E86" s="76">
        <f>+'TablasInformes (1)'!E621</f>
        <v>0.10199999999999999</v>
      </c>
      <c r="F86" s="8">
        <f>+'TablasInformes (1)'!F621</f>
        <v>47527192</v>
      </c>
      <c r="G86" s="76">
        <f>+'TablasInformes (1)'!G621</f>
        <v>0.3</v>
      </c>
      <c r="H86" s="8">
        <f>+'TablasInformes (1)'!H621</f>
        <v>56110368</v>
      </c>
      <c r="I86" s="76">
        <f>+'TablasInformes (1)'!I621</f>
        <v>0.18099999999999999</v>
      </c>
      <c r="J86" s="8">
        <f>+'TablasInformes (1)'!J621</f>
        <v>61507768</v>
      </c>
      <c r="K86" s="76">
        <f>+'TablasInformes (1)'!K621</f>
        <v>9.6000000000000002E-2</v>
      </c>
      <c r="L86" s="8">
        <f>+'TablasInformes (1)'!L621</f>
        <v>62816768</v>
      </c>
      <c r="M86" s="76">
        <f>+'TablasInformes (1)'!M621</f>
        <v>2.1000000000000001E-2</v>
      </c>
    </row>
    <row r="111" spans="1:7" ht="26" x14ac:dyDescent="0.6">
      <c r="A111" s="85">
        <v>44</v>
      </c>
    </row>
    <row r="112" spans="1:7" x14ac:dyDescent="0.35">
      <c r="A112" s="107" t="s">
        <v>247</v>
      </c>
      <c r="B112" s="107"/>
      <c r="C112" s="107"/>
      <c r="D112" s="107"/>
      <c r="E112" s="107"/>
      <c r="F112" s="107"/>
      <c r="G112" s="107"/>
    </row>
    <row r="113" spans="1:7" x14ac:dyDescent="0.35">
      <c r="A113" s="107" t="s">
        <v>244</v>
      </c>
      <c r="B113" s="107"/>
      <c r="C113" s="107"/>
      <c r="D113" s="107"/>
      <c r="E113" s="107"/>
      <c r="F113" s="107"/>
      <c r="G113" s="107"/>
    </row>
    <row r="114" spans="1:7" x14ac:dyDescent="0.35">
      <c r="B114" s="12">
        <f>+'TablasInformes (1)'!B626</f>
        <v>2023</v>
      </c>
      <c r="C114" s="12">
        <f>+'TablasInformes (1)'!C626</f>
        <v>2024</v>
      </c>
      <c r="D114" s="12">
        <f>+'TablasInformes (1)'!D626</f>
        <v>2025</v>
      </c>
      <c r="E114" s="12">
        <f>+'TablasInformes (1)'!E626</f>
        <v>2026</v>
      </c>
      <c r="F114" s="12">
        <f>+'TablasInformes (1)'!F626</f>
        <v>2027</v>
      </c>
      <c r="G114" s="12">
        <f>+'TablasInformes (1)'!G626</f>
        <v>2028</v>
      </c>
    </row>
    <row r="115" spans="1:7" x14ac:dyDescent="0.35">
      <c r="A115" s="7" t="s">
        <v>120</v>
      </c>
      <c r="B115" s="8">
        <f>+'TablasInformes (1)'!B627</f>
        <v>11638165</v>
      </c>
      <c r="C115" s="8">
        <f>+'TablasInformes (1)'!C627</f>
        <v>11922127</v>
      </c>
      <c r="D115" s="8">
        <f>+'TablasInformes (1)'!D627</f>
        <v>14852909</v>
      </c>
      <c r="E115" s="8">
        <f>+'TablasInformes (1)'!E627</f>
        <v>17358234</v>
      </c>
      <c r="F115" s="8">
        <f>+'TablasInformes (1)'!F627</f>
        <v>19059052</v>
      </c>
      <c r="G115" s="8">
        <f>+'TablasInformes (1)'!G627</f>
        <v>19688648</v>
      </c>
    </row>
    <row r="116" spans="1:7" x14ac:dyDescent="0.35">
      <c r="A116" s="7" t="s">
        <v>121</v>
      </c>
      <c r="B116" s="8">
        <f>+'TablasInformes (1)'!B628</f>
        <v>16467075</v>
      </c>
      <c r="C116" s="8">
        <f>+'TablasInformes (1)'!C628</f>
        <v>19106984</v>
      </c>
      <c r="D116" s="8">
        <f>+'TablasInformes (1)'!D628</f>
        <v>25559708</v>
      </c>
      <c r="E116" s="8">
        <f>+'TablasInformes (1)'!E628</f>
        <v>30538352</v>
      </c>
      <c r="F116" s="8">
        <f>+'TablasInformes (1)'!F628</f>
        <v>33475790</v>
      </c>
      <c r="G116" s="8">
        <f>+'TablasInformes (1)'!G628</f>
        <v>33924140</v>
      </c>
    </row>
    <row r="117" spans="1:7" x14ac:dyDescent="0.35">
      <c r="A117" s="7" t="s">
        <v>122</v>
      </c>
      <c r="B117" s="8">
        <f>+'TablasInformes (1)'!B629</f>
        <v>5100500</v>
      </c>
      <c r="C117" s="8">
        <f>+'TablasInformes (1)'!C629</f>
        <v>5545521</v>
      </c>
      <c r="D117" s="8">
        <f>+'TablasInformes (1)'!D629</f>
        <v>7114573</v>
      </c>
      <c r="E117" s="8">
        <f>+'TablasInformes (1)'!E629</f>
        <v>8213782</v>
      </c>
      <c r="F117" s="8">
        <f>+'TablasInformes (1)'!F629</f>
        <v>8972924</v>
      </c>
      <c r="G117" s="8">
        <f>+'TablasInformes (1)'!G629</f>
        <v>9203981</v>
      </c>
    </row>
    <row r="129" spans="1:7" ht="26" x14ac:dyDescent="0.6">
      <c r="A129" s="85">
        <v>45</v>
      </c>
    </row>
    <row r="130" spans="1:7" x14ac:dyDescent="0.35">
      <c r="A130" s="115" t="s">
        <v>248</v>
      </c>
      <c r="B130" s="115"/>
      <c r="C130" s="115"/>
      <c r="D130" s="115"/>
      <c r="E130" s="115"/>
      <c r="F130" s="115"/>
      <c r="G130" s="115"/>
    </row>
    <row r="131" spans="1:7" x14ac:dyDescent="0.35">
      <c r="B131" s="27">
        <f>+'TablasInformes (1)'!B633</f>
        <v>2023</v>
      </c>
      <c r="C131" s="27">
        <f>+'TablasInformes (1)'!C633</f>
        <v>2024</v>
      </c>
      <c r="D131" s="27">
        <f>+'TablasInformes (1)'!D633</f>
        <v>2025</v>
      </c>
      <c r="E131" s="27">
        <f>+'TablasInformes (1)'!E633</f>
        <v>2026</v>
      </c>
      <c r="F131" s="27">
        <f>+'TablasInformes (1)'!F633</f>
        <v>2027</v>
      </c>
      <c r="G131" s="27">
        <f>+'TablasInformes (1)'!G633</f>
        <v>2028</v>
      </c>
    </row>
    <row r="132" spans="1:7" x14ac:dyDescent="0.35">
      <c r="A132" s="28" t="s">
        <v>249</v>
      </c>
      <c r="B132" s="29">
        <f>+'TablasInformes (1)'!B635</f>
        <v>16590560</v>
      </c>
      <c r="C132" s="29">
        <f>+'TablasInformes (1)'!C635</f>
        <v>13054421</v>
      </c>
      <c r="D132" s="29">
        <f>+'TablasInformes (1)'!D635</f>
        <v>12860853</v>
      </c>
      <c r="E132" s="29">
        <f>+'TablasInformes (1)'!E635</f>
        <v>12034516</v>
      </c>
      <c r="F132" s="29">
        <f>+'TablasInformes (1)'!F635</f>
        <v>11214240</v>
      </c>
      <c r="G132" s="29">
        <f>+'TablasInformes (1)'!G635</f>
        <v>10747892</v>
      </c>
    </row>
    <row r="133" spans="1:7" x14ac:dyDescent="0.35">
      <c r="A133" s="28" t="s">
        <v>250</v>
      </c>
      <c r="B133" s="29">
        <f>+'TablasInformes (1)'!B636</f>
        <v>3589160</v>
      </c>
      <c r="C133" s="29">
        <f>+'TablasInformes (1)'!C636</f>
        <v>2764815</v>
      </c>
      <c r="D133" s="29">
        <f>+'TablasInformes (1)'!D636</f>
        <v>2491974</v>
      </c>
      <c r="E133" s="29">
        <f>+'TablasInformes (1)'!E636</f>
        <v>2375358</v>
      </c>
      <c r="F133" s="29">
        <f>+'TablasInformes (1)'!F636</f>
        <v>2191326</v>
      </c>
      <c r="G133" s="29">
        <f>+'TablasInformes (1)'!G636</f>
        <v>2217306</v>
      </c>
    </row>
    <row r="134" spans="1:7" x14ac:dyDescent="0.35">
      <c r="A134" s="28" t="s">
        <v>251</v>
      </c>
      <c r="B134" s="29">
        <f>+'TablasInformes (1)'!B637</f>
        <v>13026020</v>
      </c>
      <c r="C134" s="29">
        <f>+'TablasInformes (1)'!C637</f>
        <v>9542213</v>
      </c>
      <c r="D134" s="29">
        <f>+'TablasInformes (1)'!D637</f>
        <v>8968522</v>
      </c>
      <c r="E134" s="29">
        <f>+'TablasInformes (1)'!E637</f>
        <v>8424715</v>
      </c>
      <c r="F134" s="29">
        <f>+'TablasInformes (1)'!F637</f>
        <v>7750497</v>
      </c>
      <c r="G134" s="29">
        <f>+'TablasInformes (1)'!G637</f>
        <v>7752181</v>
      </c>
    </row>
    <row r="135" spans="1:7" x14ac:dyDescent="0.35">
      <c r="A135" s="28" t="s">
        <v>252</v>
      </c>
      <c r="B135" s="29">
        <f>+'TablasInformes (1)'!B638</f>
        <v>0</v>
      </c>
      <c r="C135" s="29">
        <f>+'TablasInformes (1)'!C638</f>
        <v>11213184</v>
      </c>
      <c r="D135" s="29">
        <f>+'TablasInformes (1)'!D638</f>
        <v>17493522</v>
      </c>
      <c r="E135" s="29">
        <f>+'TablasInformes (1)'!E638</f>
        <v>21284244</v>
      </c>
      <c r="F135" s="29">
        <f>+'TablasInformes (1)'!F638</f>
        <v>22675292</v>
      </c>
      <c r="G135" s="29">
        <f>+'TablasInformes (1)'!G638</f>
        <v>20562648</v>
      </c>
    </row>
    <row r="136" spans="1:7" x14ac:dyDescent="0.35">
      <c r="A136" s="28" t="s">
        <v>253</v>
      </c>
      <c r="B136" s="29">
        <f>+'TablasInformes (1)'!B639</f>
        <v>0</v>
      </c>
      <c r="C136" s="29">
        <f>+'TablasInformes (1)'!C639</f>
        <v>0</v>
      </c>
      <c r="D136" s="29">
        <f>+'TablasInformes (1)'!D639</f>
        <v>0</v>
      </c>
      <c r="E136" s="29">
        <f>+'TablasInformes (1)'!E639</f>
        <v>0</v>
      </c>
      <c r="F136" s="29">
        <f>+'TablasInformes (1)'!F639</f>
        <v>1608734</v>
      </c>
      <c r="G136" s="29">
        <f>+'TablasInformes (1)'!G639</f>
        <v>2374397</v>
      </c>
    </row>
    <row r="137" spans="1:7" x14ac:dyDescent="0.35">
      <c r="A137" s="28" t="s">
        <v>254</v>
      </c>
      <c r="B137" s="29">
        <f>+'TablasInformes (1)'!B640</f>
        <v>0</v>
      </c>
      <c r="C137" s="29">
        <f>+'TablasInformes (1)'!C640</f>
        <v>0</v>
      </c>
      <c r="D137" s="29">
        <f>+'TablasInformes (1)'!D640</f>
        <v>0</v>
      </c>
      <c r="E137" s="29">
        <f>+'TablasInformes (1)'!E640</f>
        <v>3555289</v>
      </c>
      <c r="F137" s="29">
        <f>+'TablasInformes (1)'!F640</f>
        <v>5402704</v>
      </c>
      <c r="G137" s="29">
        <f>+'TablasInformes (1)'!G640</f>
        <v>7308045</v>
      </c>
    </row>
    <row r="138" spans="1:7" x14ac:dyDescent="0.35">
      <c r="A138" s="28" t="s">
        <v>255</v>
      </c>
      <c r="B138" s="29">
        <f>+'TablasInformes (1)'!B641</f>
        <v>0</v>
      </c>
      <c r="C138" s="29">
        <f>+'TablasInformes (1)'!C641</f>
        <v>0</v>
      </c>
      <c r="D138" s="29">
        <f>+'TablasInformes (1)'!D641</f>
        <v>5712319</v>
      </c>
      <c r="E138" s="29">
        <f>+'TablasInformes (1)'!E641</f>
        <v>8436247</v>
      </c>
      <c r="F138" s="29">
        <f>+'TablasInformes (1)'!F641</f>
        <v>10664973</v>
      </c>
      <c r="G138" s="29">
        <f>+'TablasInformes (1)'!G641</f>
        <v>11854299</v>
      </c>
    </row>
    <row r="139" spans="1:7" x14ac:dyDescent="0.35">
      <c r="A139" s="28" t="s">
        <v>161</v>
      </c>
      <c r="B139" s="29">
        <f>+'TablasInformes (1)'!B642</f>
        <v>33205740</v>
      </c>
      <c r="C139" s="29">
        <f>+'TablasInformes (1)'!C642</f>
        <v>36574632</v>
      </c>
      <c r="D139" s="29">
        <f>+'TablasInformes (1)'!D642</f>
        <v>47527192</v>
      </c>
      <c r="E139" s="29">
        <f>+'TablasInformes (1)'!E642</f>
        <v>56110368</v>
      </c>
      <c r="F139" s="29">
        <f>+'TablasInformes (1)'!F642</f>
        <v>61507768</v>
      </c>
      <c r="G139" s="29">
        <f>+'TablasInformes (1)'!G642</f>
        <v>62816768</v>
      </c>
    </row>
    <row r="140" spans="1:7" x14ac:dyDescent="0.35">
      <c r="A140" s="28" t="s">
        <v>256</v>
      </c>
      <c r="B140" s="52">
        <f>+'TablasInformes (1)'!B643</f>
        <v>4.7E-2</v>
      </c>
      <c r="C140" s="52">
        <f>+'TablasInformes (1)'!C643</f>
        <v>0.10199999999999999</v>
      </c>
      <c r="D140" s="52">
        <f>+'TablasInformes (1)'!D643</f>
        <v>0.3</v>
      </c>
      <c r="E140" s="52">
        <f>+'TablasInformes (1)'!E643</f>
        <v>0.18099999999999999</v>
      </c>
      <c r="F140" s="52">
        <f>+'TablasInformes (1)'!F643</f>
        <v>9.6000000000000002E-2</v>
      </c>
      <c r="G140" s="52">
        <f>+'TablasInformes (1)'!G643</f>
        <v>2.1000000000000001E-2</v>
      </c>
    </row>
    <row r="180" spans="1:4" ht="26" x14ac:dyDescent="0.6">
      <c r="A180" s="85">
        <v>46</v>
      </c>
    </row>
    <row r="181" spans="1:4" x14ac:dyDescent="0.35">
      <c r="A181" s="107" t="s">
        <v>257</v>
      </c>
      <c r="B181" s="107"/>
      <c r="C181" s="107"/>
      <c r="D181" s="107"/>
    </row>
    <row r="182" spans="1:4" x14ac:dyDescent="0.35">
      <c r="A182" s="107" t="s">
        <v>258</v>
      </c>
      <c r="B182" s="107"/>
      <c r="C182" s="107"/>
      <c r="D182" s="107"/>
    </row>
    <row r="183" spans="1:4" x14ac:dyDescent="0.35">
      <c r="B183" s="12" t="s">
        <v>259</v>
      </c>
      <c r="C183" s="12" t="s">
        <v>260</v>
      </c>
      <c r="D183" s="12" t="s">
        <v>261</v>
      </c>
    </row>
    <row r="184" spans="1:4" x14ac:dyDescent="0.35">
      <c r="A184" s="7" t="s">
        <v>249</v>
      </c>
      <c r="B184" s="44">
        <f>+'TablasInformes (1)'!B649</f>
        <v>544</v>
      </c>
      <c r="C184" s="44">
        <f>+'TablasInformes (1)'!C649</f>
        <v>271</v>
      </c>
      <c r="D184" s="44">
        <f>+'TablasInformes (1)'!D649</f>
        <v>185</v>
      </c>
    </row>
    <row r="185" spans="1:4" x14ac:dyDescent="0.35">
      <c r="A185" s="7" t="s">
        <v>250</v>
      </c>
      <c r="B185" s="44">
        <f>+'TablasInformes (1)'!B650</f>
        <v>579</v>
      </c>
      <c r="C185" s="44">
        <f>+'TablasInformes (1)'!C650</f>
        <v>278</v>
      </c>
      <c r="D185" s="44">
        <f>+'TablasInformes (1)'!D650</f>
        <v>143</v>
      </c>
    </row>
    <row r="186" spans="1:4" x14ac:dyDescent="0.35">
      <c r="A186" s="7" t="s">
        <v>251</v>
      </c>
      <c r="B186" s="44">
        <f>+'TablasInformes (1)'!B651</f>
        <v>558</v>
      </c>
      <c r="C186" s="44">
        <f>+'TablasInformes (1)'!C651</f>
        <v>235</v>
      </c>
      <c r="D186" s="44">
        <f>+'TablasInformes (1)'!D651</f>
        <v>207</v>
      </c>
    </row>
    <row r="187" spans="1:4" x14ac:dyDescent="0.35">
      <c r="A187" s="7" t="s">
        <v>252</v>
      </c>
      <c r="B187" s="44">
        <f>+'TablasInformes (1)'!B652</f>
        <v>214</v>
      </c>
      <c r="C187" s="44">
        <f>+'TablasInformes (1)'!C652</f>
        <v>587</v>
      </c>
      <c r="D187" s="44">
        <f>+'TablasInformes (1)'!D652</f>
        <v>199</v>
      </c>
    </row>
    <row r="188" spans="1:4" x14ac:dyDescent="0.35">
      <c r="A188" s="7" t="s">
        <v>253</v>
      </c>
      <c r="B188" s="44">
        <f>+'TablasInformes (1)'!B653</f>
        <v>178</v>
      </c>
      <c r="C188" s="44">
        <f>+'TablasInformes (1)'!C653</f>
        <v>663</v>
      </c>
      <c r="D188" s="44">
        <f>+'TablasInformes (1)'!D653</f>
        <v>160</v>
      </c>
    </row>
    <row r="189" spans="1:4" x14ac:dyDescent="0.35">
      <c r="A189" s="7" t="s">
        <v>254</v>
      </c>
      <c r="B189" s="44">
        <f>+'TablasInformes (1)'!B654</f>
        <v>159</v>
      </c>
      <c r="C189" s="44">
        <f>+'TablasInformes (1)'!C654</f>
        <v>692</v>
      </c>
      <c r="D189" s="44">
        <f>+'TablasInformes (1)'!D654</f>
        <v>149</v>
      </c>
    </row>
    <row r="190" spans="1:4" x14ac:dyDescent="0.35">
      <c r="A190" s="7" t="s">
        <v>255</v>
      </c>
      <c r="B190" s="44">
        <f>+'TablasInformes (1)'!B655</f>
        <v>137</v>
      </c>
      <c r="C190" s="44">
        <f>+'TablasInformes (1)'!C655</f>
        <v>738</v>
      </c>
      <c r="D190" s="44">
        <f>+'TablasInformes (1)'!D655</f>
        <v>126</v>
      </c>
    </row>
    <row r="198" spans="1:4" ht="26" x14ac:dyDescent="0.6">
      <c r="A198" s="85">
        <v>47</v>
      </c>
    </row>
    <row r="199" spans="1:4" x14ac:dyDescent="0.35">
      <c r="A199" s="107" t="s">
        <v>262</v>
      </c>
      <c r="B199" s="107"/>
      <c r="C199" s="107"/>
      <c r="D199" s="107"/>
    </row>
    <row r="200" spans="1:4" x14ac:dyDescent="0.35">
      <c r="A200" s="107" t="s">
        <v>263</v>
      </c>
      <c r="B200" s="107"/>
      <c r="C200" s="107"/>
      <c r="D200" s="107"/>
    </row>
    <row r="201" spans="1:4" x14ac:dyDescent="0.35">
      <c r="B201" s="12" t="s">
        <v>102</v>
      </c>
      <c r="C201" s="12" t="s">
        <v>103</v>
      </c>
      <c r="D201" s="12" t="s">
        <v>104</v>
      </c>
    </row>
    <row r="202" spans="1:4" x14ac:dyDescent="0.35">
      <c r="A202" s="7" t="s">
        <v>152</v>
      </c>
      <c r="B202" s="8">
        <f>+'TablasInformes (1)'!B661</f>
        <v>7249513</v>
      </c>
      <c r="C202" s="8">
        <f>+'TablasInformes (1)'!C661</f>
        <v>1895281</v>
      </c>
      <c r="D202" s="8">
        <f>+'TablasInformes (1)'!D661</f>
        <v>1603098</v>
      </c>
    </row>
    <row r="203" spans="1:4" x14ac:dyDescent="0.35">
      <c r="A203" s="7" t="s">
        <v>234</v>
      </c>
      <c r="B203" s="8">
        <f>+'TablasInformes (1)'!B662</f>
        <v>1665580</v>
      </c>
      <c r="C203" s="8">
        <f>+'TablasInformes (1)'!C662</f>
        <v>206014</v>
      </c>
      <c r="D203" s="8">
        <f>+'TablasInformes (1)'!D662</f>
        <v>345712</v>
      </c>
    </row>
    <row r="204" spans="1:4" x14ac:dyDescent="0.35">
      <c r="A204" s="7" t="s">
        <v>235</v>
      </c>
      <c r="B204" s="8">
        <f>+'TablasInformes (1)'!B663</f>
        <v>5497313</v>
      </c>
      <c r="C204" s="8">
        <f>+'TablasInformes (1)'!C663</f>
        <v>1545216</v>
      </c>
      <c r="D204" s="8">
        <f>+'TablasInformes (1)'!D663</f>
        <v>709652</v>
      </c>
    </row>
    <row r="205" spans="1:4" x14ac:dyDescent="0.35">
      <c r="A205" s="7" t="s">
        <v>236</v>
      </c>
      <c r="B205" s="8">
        <f>+'TablasInformes (1)'!B664</f>
        <v>11241436</v>
      </c>
      <c r="C205" s="8">
        <f>+'TablasInformes (1)'!C664</f>
        <v>5624942</v>
      </c>
      <c r="D205" s="8">
        <f>+'TablasInformes (1)'!D664</f>
        <v>3696271</v>
      </c>
    </row>
    <row r="206" spans="1:4" x14ac:dyDescent="0.35">
      <c r="A206" s="7" t="s">
        <v>237</v>
      </c>
      <c r="B206" s="8">
        <f>+'TablasInformes (1)'!B665</f>
        <v>1718926</v>
      </c>
      <c r="C206" s="8">
        <f>+'TablasInformes (1)'!C665</f>
        <v>439817</v>
      </c>
      <c r="D206" s="8">
        <f>+'TablasInformes (1)'!D665</f>
        <v>215654</v>
      </c>
    </row>
    <row r="207" spans="1:4" x14ac:dyDescent="0.35">
      <c r="A207" s="7" t="s">
        <v>238</v>
      </c>
      <c r="B207" s="8">
        <f>+'TablasInformes (1)'!B666</f>
        <v>4499582</v>
      </c>
      <c r="C207" s="8">
        <f>+'TablasInformes (1)'!C666</f>
        <v>1709246</v>
      </c>
      <c r="D207" s="8">
        <f>+'TablasInformes (1)'!D666</f>
        <v>1099217</v>
      </c>
    </row>
    <row r="208" spans="1:4" x14ac:dyDescent="0.35">
      <c r="A208" s="7" t="s">
        <v>154</v>
      </c>
      <c r="B208" s="8">
        <f>+'TablasInformes (1)'!B667</f>
        <v>6445053</v>
      </c>
      <c r="C208" s="8">
        <f>+'TablasInformes (1)'!C667</f>
        <v>2712864</v>
      </c>
      <c r="D208" s="8">
        <f>+'TablasInformes (1)'!D667</f>
        <v>2696382</v>
      </c>
    </row>
    <row r="209" spans="1:4" x14ac:dyDescent="0.35">
      <c r="A209" s="7" t="s">
        <v>264</v>
      </c>
      <c r="B209" s="8">
        <f>+'TablasInformes (1)'!B668</f>
        <v>38317404</v>
      </c>
      <c r="C209" s="8">
        <f>+'TablasInformes (1)'!C668</f>
        <v>14133380</v>
      </c>
      <c r="D209" s="8">
        <f>+'TablasInformes (1)'!D668</f>
        <v>10365986</v>
      </c>
    </row>
  </sheetData>
  <mergeCells count="13">
    <mergeCell ref="A181:D181"/>
    <mergeCell ref="A182:D182"/>
    <mergeCell ref="A199:D199"/>
    <mergeCell ref="A200:D200"/>
    <mergeCell ref="A112:G112"/>
    <mergeCell ref="A113:G113"/>
    <mergeCell ref="A130:G130"/>
    <mergeCell ref="A44:G44"/>
    <mergeCell ref="A63:G63"/>
    <mergeCell ref="A64:G64"/>
    <mergeCell ref="A81:M81"/>
    <mergeCell ref="A2:G2"/>
    <mergeCell ref="A3:G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15"/>
  <sheetViews>
    <sheetView workbookViewId="0">
      <selection activeCell="F186" sqref="F186"/>
    </sheetView>
  </sheetViews>
  <sheetFormatPr baseColWidth="10" defaultRowHeight="14.5" x14ac:dyDescent="0.35"/>
  <cols>
    <col min="1" max="1" width="28" bestFit="1" customWidth="1"/>
    <col min="2" max="2" width="12.81640625" bestFit="1" customWidth="1"/>
    <col min="3" max="5" width="14.453125" customWidth="1"/>
  </cols>
  <sheetData>
    <row r="1" spans="1:5" ht="26" x14ac:dyDescent="0.6">
      <c r="A1" s="85">
        <v>48</v>
      </c>
    </row>
    <row r="2" spans="1:5" x14ac:dyDescent="0.35">
      <c r="A2" s="115" t="s">
        <v>265</v>
      </c>
      <c r="B2" s="115"/>
      <c r="C2" s="115"/>
      <c r="D2" s="115"/>
      <c r="E2" s="115"/>
    </row>
    <row r="3" spans="1:5" x14ac:dyDescent="0.35">
      <c r="C3" s="27" t="s">
        <v>102</v>
      </c>
      <c r="D3" s="27" t="s">
        <v>103</v>
      </c>
      <c r="E3" s="27" t="s">
        <v>104</v>
      </c>
    </row>
    <row r="4" spans="1:5" x14ac:dyDescent="0.35">
      <c r="A4" s="123" t="s">
        <v>266</v>
      </c>
      <c r="B4" s="28" t="s">
        <v>267</v>
      </c>
      <c r="C4" s="29">
        <f>+'TablasInformes (1)'!C673</f>
        <v>12378027</v>
      </c>
      <c r="D4" s="29">
        <f>+'TablasInformes (1)'!D673</f>
        <v>11002691</v>
      </c>
      <c r="E4" s="29">
        <f>+'TablasInformes (1)'!E673</f>
        <v>4456090</v>
      </c>
    </row>
    <row r="5" spans="1:5" x14ac:dyDescent="0.35">
      <c r="A5" s="123"/>
      <c r="B5" s="28" t="s">
        <v>268</v>
      </c>
      <c r="C5" s="29">
        <f>+'TablasInformes (1)'!C674</f>
        <v>38990784</v>
      </c>
      <c r="D5" s="29">
        <f>+'TablasInformes (1)'!D674</f>
        <v>25672946</v>
      </c>
      <c r="E5" s="29">
        <f>+'TablasInformes (1)'!E674</f>
        <v>16586556</v>
      </c>
    </row>
    <row r="6" spans="1:5" x14ac:dyDescent="0.35">
      <c r="A6" s="123"/>
      <c r="B6" s="28" t="s">
        <v>269</v>
      </c>
      <c r="C6" s="29">
        <f>+'TablasInformes (1)'!C675</f>
        <v>11759126</v>
      </c>
      <c r="D6" s="29">
        <f>+'TablasInformes (1)'!D675</f>
        <v>9168909</v>
      </c>
      <c r="E6" s="29">
        <f>+'TablasInformes (1)'!E675</f>
        <v>3713408</v>
      </c>
    </row>
    <row r="7" spans="1:5" x14ac:dyDescent="0.35">
      <c r="A7" s="123" t="s">
        <v>270</v>
      </c>
      <c r="B7" s="28" t="s">
        <v>267</v>
      </c>
      <c r="C7" s="29">
        <f>+'TablasInformes (1)'!C676</f>
        <v>12363942</v>
      </c>
      <c r="D7" s="29">
        <f>+'TablasInformes (1)'!D676</f>
        <v>2025018</v>
      </c>
      <c r="E7" s="29">
        <f>+'TablasInformes (1)'!E676</f>
        <v>2472291</v>
      </c>
    </row>
    <row r="8" spans="1:5" x14ac:dyDescent="0.35">
      <c r="A8" s="123"/>
      <c r="B8" s="28" t="s">
        <v>268</v>
      </c>
      <c r="C8" s="29">
        <f>+'TablasInformes (1)'!C677</f>
        <v>4381155</v>
      </c>
      <c r="D8" s="29">
        <f>+'TablasInformes (1)'!D677</f>
        <v>1645289</v>
      </c>
      <c r="E8" s="29">
        <f>+'TablasInformes (1)'!E677</f>
        <v>3280633</v>
      </c>
    </row>
    <row r="9" spans="1:5" x14ac:dyDescent="0.35">
      <c r="A9" s="123"/>
      <c r="B9" s="28" t="s">
        <v>269</v>
      </c>
      <c r="C9" s="29">
        <f>+'TablasInformes (1)'!C678</f>
        <v>1835358</v>
      </c>
      <c r="D9" s="29">
        <f>+'TablasInformes (1)'!D678</f>
        <v>4533172</v>
      </c>
      <c r="E9" s="29">
        <f>+'TablasInformes (1)'!E678</f>
        <v>511396</v>
      </c>
    </row>
    <row r="10" spans="1:5" x14ac:dyDescent="0.35">
      <c r="A10" s="123" t="s">
        <v>246</v>
      </c>
      <c r="B10" s="28" t="s">
        <v>267</v>
      </c>
      <c r="C10" s="29">
        <f>+'TablasInformes (1)'!C679</f>
        <v>4754383</v>
      </c>
      <c r="D10" s="29">
        <f>+'TablasInformes (1)'!D679</f>
        <v>467561</v>
      </c>
      <c r="E10" s="29">
        <f>+'TablasInformes (1)'!E679</f>
        <v>627341</v>
      </c>
    </row>
    <row r="11" spans="1:5" x14ac:dyDescent="0.35">
      <c r="A11" s="123"/>
      <c r="B11" s="28" t="s">
        <v>268</v>
      </c>
      <c r="C11" s="29">
        <f>+'TablasInformes (1)'!C680</f>
        <v>1711465</v>
      </c>
      <c r="D11" s="29">
        <f>+'TablasInformes (1)'!D680</f>
        <v>366737</v>
      </c>
      <c r="E11" s="29">
        <f>+'TablasInformes (1)'!E680</f>
        <v>834172</v>
      </c>
    </row>
    <row r="12" spans="1:5" x14ac:dyDescent="0.35">
      <c r="A12" s="123"/>
      <c r="B12" s="28" t="s">
        <v>269</v>
      </c>
      <c r="C12" s="29">
        <f>+'TablasInformes (1)'!C681</f>
        <v>783665</v>
      </c>
      <c r="D12" s="29">
        <f>+'TablasInformes (1)'!D681</f>
        <v>1060983</v>
      </c>
      <c r="E12" s="29">
        <f>+'TablasInformes (1)'!E681</f>
        <v>141585</v>
      </c>
    </row>
    <row r="13" spans="1:5" x14ac:dyDescent="0.35">
      <c r="A13" s="123" t="s">
        <v>271</v>
      </c>
      <c r="B13" s="28" t="s">
        <v>267</v>
      </c>
      <c r="C13" s="29">
        <f>+'TablasInformes (1)'!C682</f>
        <v>38</v>
      </c>
      <c r="D13" s="29">
        <f>+'TablasInformes (1)'!D682</f>
        <v>23</v>
      </c>
      <c r="E13" s="29">
        <f>+'TablasInformes (1)'!E682</f>
        <v>25</v>
      </c>
    </row>
    <row r="14" spans="1:5" x14ac:dyDescent="0.35">
      <c r="A14" s="123"/>
      <c r="B14" s="28" t="s">
        <v>268</v>
      </c>
      <c r="C14" s="29">
        <f>+'TablasInformes (1)'!C683</f>
        <v>39</v>
      </c>
      <c r="D14" s="29">
        <f>+'TablasInformes (1)'!D683</f>
        <v>22</v>
      </c>
      <c r="E14" s="29">
        <f>+'TablasInformes (1)'!E683</f>
        <v>25</v>
      </c>
    </row>
    <row r="15" spans="1:5" x14ac:dyDescent="0.35">
      <c r="A15" s="123"/>
      <c r="B15" s="28" t="s">
        <v>269</v>
      </c>
      <c r="C15" s="29">
        <f>+'TablasInformes (1)'!C684</f>
        <v>43</v>
      </c>
      <c r="D15" s="29">
        <f>+'TablasInformes (1)'!D684</f>
        <v>23</v>
      </c>
      <c r="E15" s="29">
        <f>+'TablasInformes (1)'!E684</f>
        <v>28</v>
      </c>
    </row>
    <row r="35" spans="1:5" ht="26" x14ac:dyDescent="0.6">
      <c r="A35" s="85">
        <v>49</v>
      </c>
    </row>
    <row r="36" spans="1:5" x14ac:dyDescent="0.35">
      <c r="A36" s="107" t="s">
        <v>272</v>
      </c>
      <c r="B36" s="107"/>
      <c r="C36" s="107"/>
      <c r="D36" s="107"/>
      <c r="E36" s="107"/>
    </row>
    <row r="37" spans="1:5" x14ac:dyDescent="0.35">
      <c r="C37" s="12" t="s">
        <v>102</v>
      </c>
      <c r="D37" s="12" t="s">
        <v>103</v>
      </c>
      <c r="E37" s="12" t="s">
        <v>104</v>
      </c>
    </row>
    <row r="38" spans="1:5" x14ac:dyDescent="0.35">
      <c r="A38" s="108" t="s">
        <v>266</v>
      </c>
      <c r="B38" s="7" t="s">
        <v>267</v>
      </c>
      <c r="C38" s="8">
        <f>+'TablasInformes (1)'!C689</f>
        <v>1469758</v>
      </c>
      <c r="D38" s="8">
        <f>+'TablasInformes (1)'!D689</f>
        <v>979838</v>
      </c>
      <c r="E38" s="8">
        <f>+'TablasInformes (1)'!E689</f>
        <v>480139</v>
      </c>
    </row>
    <row r="39" spans="1:5" x14ac:dyDescent="0.35">
      <c r="A39" s="108"/>
      <c r="B39" s="7" t="s">
        <v>268</v>
      </c>
      <c r="C39" s="8">
        <f>+'TablasInformes (1)'!C690</f>
        <v>5414896</v>
      </c>
      <c r="D39" s="8">
        <f>+'TablasInformes (1)'!D690</f>
        <v>3352079</v>
      </c>
      <c r="E39" s="8">
        <f>+'TablasInformes (1)'!E690</f>
        <v>2336675</v>
      </c>
    </row>
    <row r="40" spans="1:5" x14ac:dyDescent="0.35">
      <c r="A40" s="108"/>
      <c r="B40" s="7" t="s">
        <v>269</v>
      </c>
      <c r="C40" s="8">
        <f>+'TablasInformes (1)'!C691</f>
        <v>1315046</v>
      </c>
      <c r="D40" s="8">
        <f>+'TablasInformes (1)'!D691</f>
        <v>825127</v>
      </c>
      <c r="E40" s="8">
        <f>+'TablasInformes (1)'!E691</f>
        <v>448129</v>
      </c>
    </row>
    <row r="41" spans="1:5" x14ac:dyDescent="0.35">
      <c r="A41" s="108" t="s">
        <v>270</v>
      </c>
      <c r="B41" s="7" t="s">
        <v>267</v>
      </c>
      <c r="C41" s="8">
        <f>+'TablasInformes (1)'!C692</f>
        <v>3111287</v>
      </c>
      <c r="D41" s="8">
        <f>+'TablasInformes (1)'!D692</f>
        <v>166693</v>
      </c>
      <c r="E41" s="8">
        <f>+'TablasInformes (1)'!E692</f>
        <v>396635</v>
      </c>
    </row>
    <row r="42" spans="1:5" x14ac:dyDescent="0.35">
      <c r="A42" s="108"/>
      <c r="B42" s="7" t="s">
        <v>268</v>
      </c>
      <c r="C42" s="8">
        <f>+'TablasInformes (1)'!C693</f>
        <v>1052753</v>
      </c>
      <c r="D42" s="8">
        <f>+'TablasInformes (1)'!D693</f>
        <v>208284</v>
      </c>
      <c r="E42" s="8">
        <f>+'TablasInformes (1)'!E693</f>
        <v>622125</v>
      </c>
    </row>
    <row r="43" spans="1:5" x14ac:dyDescent="0.35">
      <c r="A43" s="108"/>
      <c r="B43" s="7" t="s">
        <v>269</v>
      </c>
      <c r="C43" s="8">
        <f>+'TablasInformes (1)'!C694</f>
        <v>317631</v>
      </c>
      <c r="D43" s="8">
        <f>+'TablasInformes (1)'!D694</f>
        <v>548181</v>
      </c>
      <c r="E43" s="8">
        <f>+'TablasInformes (1)'!E694</f>
        <v>261508</v>
      </c>
    </row>
    <row r="44" spans="1:5" x14ac:dyDescent="0.35">
      <c r="A44" s="108" t="s">
        <v>246</v>
      </c>
      <c r="B44" s="7" t="s">
        <v>267</v>
      </c>
      <c r="C44" s="8">
        <f>+'TablasInformes (1)'!C695</f>
        <v>1145959</v>
      </c>
      <c r="D44" s="8">
        <f>+'TablasInformes (1)'!D695</f>
        <v>36691</v>
      </c>
      <c r="E44" s="8">
        <f>+'TablasInformes (1)'!E695</f>
        <v>101434</v>
      </c>
    </row>
    <row r="45" spans="1:5" x14ac:dyDescent="0.35">
      <c r="A45" s="108"/>
      <c r="B45" s="7" t="s">
        <v>268</v>
      </c>
      <c r="C45" s="8">
        <f>+'TablasInformes (1)'!C696</f>
        <v>400405</v>
      </c>
      <c r="D45" s="8">
        <f>+'TablasInformes (1)'!D696</f>
        <v>46960</v>
      </c>
      <c r="E45" s="8">
        <f>+'TablasInformes (1)'!E696</f>
        <v>169578</v>
      </c>
    </row>
    <row r="46" spans="1:5" x14ac:dyDescent="0.35">
      <c r="A46" s="108"/>
      <c r="B46" s="7" t="s">
        <v>269</v>
      </c>
      <c r="C46" s="8">
        <f>+'TablasInformes (1)'!C697</f>
        <v>119216</v>
      </c>
      <c r="D46" s="8">
        <f>+'TablasInformes (1)'!D697</f>
        <v>122363</v>
      </c>
      <c r="E46" s="8">
        <f>+'TablasInformes (1)'!E697</f>
        <v>74700</v>
      </c>
    </row>
    <row r="47" spans="1:5" x14ac:dyDescent="0.35">
      <c r="A47" s="108" t="s">
        <v>271</v>
      </c>
      <c r="B47" s="7" t="s">
        <v>267</v>
      </c>
      <c r="C47" s="8">
        <f>+'TablasInformes (1)'!C698</f>
        <v>37</v>
      </c>
      <c r="D47" s="8">
        <f>+'TablasInformes (1)'!D698</f>
        <v>22</v>
      </c>
      <c r="E47" s="8">
        <f>+'TablasInformes (1)'!E698</f>
        <v>26</v>
      </c>
    </row>
    <row r="48" spans="1:5" x14ac:dyDescent="0.35">
      <c r="A48" s="108"/>
      <c r="B48" s="7" t="s">
        <v>268</v>
      </c>
      <c r="C48" s="8">
        <f>+'TablasInformes (1)'!C699</f>
        <v>38</v>
      </c>
      <c r="D48" s="8">
        <f>+'TablasInformes (1)'!D699</f>
        <v>23</v>
      </c>
      <c r="E48" s="8">
        <f>+'TablasInformes (1)'!E699</f>
        <v>27</v>
      </c>
    </row>
    <row r="49" spans="1:5" x14ac:dyDescent="0.35">
      <c r="A49" s="108"/>
      <c r="B49" s="7" t="s">
        <v>269</v>
      </c>
      <c r="C49" s="8">
        <f>+'TablasInformes (1)'!C700</f>
        <v>38</v>
      </c>
      <c r="D49" s="8">
        <f>+'TablasInformes (1)'!D700</f>
        <v>22</v>
      </c>
      <c r="E49" s="8">
        <f>+'TablasInformes (1)'!E700</f>
        <v>29</v>
      </c>
    </row>
    <row r="67" spans="1:5" ht="26" x14ac:dyDescent="0.6">
      <c r="A67" s="85">
        <v>50</v>
      </c>
    </row>
    <row r="68" spans="1:5" x14ac:dyDescent="0.35">
      <c r="A68" s="107" t="s">
        <v>273</v>
      </c>
      <c r="B68" s="107"/>
      <c r="C68" s="107"/>
      <c r="D68" s="107"/>
      <c r="E68" s="107"/>
    </row>
    <row r="69" spans="1:5" x14ac:dyDescent="0.35">
      <c r="C69" s="12" t="s">
        <v>102</v>
      </c>
      <c r="D69" s="12" t="s">
        <v>103</v>
      </c>
      <c r="E69" s="12" t="s">
        <v>104</v>
      </c>
    </row>
    <row r="70" spans="1:5" x14ac:dyDescent="0.35">
      <c r="A70" s="108" t="s">
        <v>266</v>
      </c>
      <c r="B70" s="7" t="s">
        <v>267</v>
      </c>
      <c r="C70" s="8">
        <f>+'TablasInformes (1)'!C705</f>
        <v>15444485</v>
      </c>
      <c r="D70" s="8">
        <f>+'TablasInformes (1)'!D705</f>
        <v>16216709</v>
      </c>
      <c r="E70" s="8">
        <f>+'TablasInformes (1)'!E705</f>
        <v>6081266</v>
      </c>
    </row>
    <row r="71" spans="1:5" x14ac:dyDescent="0.35">
      <c r="A71" s="108"/>
      <c r="B71" s="7" t="s">
        <v>268</v>
      </c>
      <c r="C71" s="8">
        <f>+'TablasInformes (1)'!C706</f>
        <v>48650128</v>
      </c>
      <c r="D71" s="8">
        <f>+'TablasInformes (1)'!D706</f>
        <v>37838988</v>
      </c>
      <c r="E71" s="8">
        <f>+'TablasInformes (1)'!E706</f>
        <v>22635824</v>
      </c>
    </row>
    <row r="72" spans="1:5" x14ac:dyDescent="0.35">
      <c r="A72" s="108"/>
      <c r="B72" s="7" t="s">
        <v>269</v>
      </c>
      <c r="C72" s="8">
        <f>+'TablasInformes (1)'!C707</f>
        <v>14672261</v>
      </c>
      <c r="D72" s="8">
        <f>+'TablasInformes (1)'!D707</f>
        <v>13513924</v>
      </c>
      <c r="E72" s="8">
        <f>+'TablasInformes (1)'!E707</f>
        <v>5067722</v>
      </c>
    </row>
    <row r="73" spans="1:5" x14ac:dyDescent="0.35">
      <c r="A73" s="108" t="s">
        <v>270</v>
      </c>
      <c r="B73" s="7" t="s">
        <v>267</v>
      </c>
      <c r="C73" s="8">
        <f>+'TablasInformes (1)'!C708</f>
        <v>9880303</v>
      </c>
      <c r="D73" s="8">
        <f>+'TablasInformes (1)'!D708</f>
        <v>1799430</v>
      </c>
      <c r="E73" s="8">
        <f>+'TablasInformes (1)'!E708</f>
        <v>775973</v>
      </c>
    </row>
    <row r="74" spans="1:5" x14ac:dyDescent="0.35">
      <c r="A74" s="108"/>
      <c r="B74" s="7" t="s">
        <v>268</v>
      </c>
      <c r="C74" s="8">
        <f>+'TablasInformes (1)'!C709</f>
        <v>3257186</v>
      </c>
      <c r="D74" s="8">
        <f>+'TablasInformes (1)'!D709</f>
        <v>997061</v>
      </c>
      <c r="E74" s="8">
        <f>+'TablasInformes (1)'!E709</f>
        <v>1019767</v>
      </c>
    </row>
    <row r="75" spans="1:5" x14ac:dyDescent="0.35">
      <c r="A75" s="108"/>
      <c r="B75" s="7" t="s">
        <v>269</v>
      </c>
      <c r="C75" s="8">
        <f>+'TablasInformes (1)'!C710</f>
        <v>1243250</v>
      </c>
      <c r="D75" s="8">
        <f>+'TablasInformes (1)'!D710</f>
        <v>3835623</v>
      </c>
      <c r="E75" s="8">
        <f>+'TablasInformes (1)'!E710</f>
        <v>638632</v>
      </c>
    </row>
    <row r="76" spans="1:5" x14ac:dyDescent="0.35">
      <c r="A76" s="108" t="s">
        <v>246</v>
      </c>
      <c r="B76" s="7" t="s">
        <v>267</v>
      </c>
      <c r="C76" s="8">
        <f>+'TablasInformes (1)'!C711</f>
        <v>3694566</v>
      </c>
      <c r="D76" s="8">
        <f>+'TablasInformes (1)'!D711</f>
        <v>416369</v>
      </c>
      <c r="E76" s="8">
        <f>+'TablasInformes (1)'!E711</f>
        <v>216599</v>
      </c>
    </row>
    <row r="77" spans="1:5" x14ac:dyDescent="0.35">
      <c r="A77" s="108"/>
      <c r="B77" s="7" t="s">
        <v>268</v>
      </c>
      <c r="C77" s="8">
        <f>+'TablasInformes (1)'!C712</f>
        <v>1291251</v>
      </c>
      <c r="D77" s="8">
        <f>+'TablasInformes (1)'!D712</f>
        <v>229099</v>
      </c>
      <c r="E77" s="8">
        <f>+'TablasInformes (1)'!E712</f>
        <v>297221</v>
      </c>
    </row>
    <row r="78" spans="1:5" x14ac:dyDescent="0.35">
      <c r="A78" s="108"/>
      <c r="B78" s="7" t="s">
        <v>269</v>
      </c>
      <c r="C78" s="8">
        <f>+'TablasInformes (1)'!C713</f>
        <v>511496</v>
      </c>
      <c r="D78" s="8">
        <f>+'TablasInformes (1)'!D713</f>
        <v>899748</v>
      </c>
      <c r="E78" s="8">
        <f>+'TablasInformes (1)'!E713</f>
        <v>195832</v>
      </c>
    </row>
    <row r="79" spans="1:5" x14ac:dyDescent="0.35">
      <c r="A79" s="108" t="s">
        <v>271</v>
      </c>
      <c r="B79" s="7" t="s">
        <v>267</v>
      </c>
      <c r="C79" s="8">
        <f>+'TablasInformes (1)'!C714</f>
        <v>37</v>
      </c>
      <c r="D79" s="8">
        <f>+'TablasInformes (1)'!D714</f>
        <v>23</v>
      </c>
      <c r="E79" s="8">
        <f>+'TablasInformes (1)'!E714</f>
        <v>28</v>
      </c>
    </row>
    <row r="80" spans="1:5" x14ac:dyDescent="0.35">
      <c r="A80" s="108"/>
      <c r="B80" s="7" t="s">
        <v>268</v>
      </c>
      <c r="C80" s="8">
        <f>+'TablasInformes (1)'!C715</f>
        <v>40</v>
      </c>
      <c r="D80" s="8">
        <f>+'TablasInformes (1)'!D715</f>
        <v>23</v>
      </c>
      <c r="E80" s="8">
        <f>+'TablasInformes (1)'!E715</f>
        <v>29</v>
      </c>
    </row>
    <row r="81" spans="1:5" x14ac:dyDescent="0.35">
      <c r="A81" s="108"/>
      <c r="B81" s="7" t="s">
        <v>269</v>
      </c>
      <c r="C81" s="8">
        <f>+'TablasInformes (1)'!C716</f>
        <v>41</v>
      </c>
      <c r="D81" s="8">
        <f>+'TablasInformes (1)'!D716</f>
        <v>23</v>
      </c>
      <c r="E81" s="8">
        <f>+'TablasInformes (1)'!E716</f>
        <v>31</v>
      </c>
    </row>
    <row r="99" spans="1:5" ht="26" x14ac:dyDescent="0.6">
      <c r="A99" s="85">
        <v>51</v>
      </c>
    </row>
    <row r="100" spans="1:5" x14ac:dyDescent="0.35">
      <c r="A100" s="107" t="s">
        <v>274</v>
      </c>
      <c r="B100" s="107"/>
      <c r="C100" s="107"/>
      <c r="D100" s="107"/>
      <c r="E100" s="107"/>
    </row>
    <row r="101" spans="1:5" x14ac:dyDescent="0.35">
      <c r="C101" s="12" t="s">
        <v>102</v>
      </c>
      <c r="D101" s="12" t="s">
        <v>103</v>
      </c>
      <c r="E101" s="12" t="s">
        <v>104</v>
      </c>
    </row>
    <row r="102" spans="1:5" x14ac:dyDescent="0.35">
      <c r="A102" s="108" t="s">
        <v>266</v>
      </c>
      <c r="B102" s="7" t="s">
        <v>267</v>
      </c>
      <c r="C102" s="8">
        <f>+'TablasInformes (1)'!C721</f>
        <v>13409072</v>
      </c>
      <c r="D102" s="8">
        <f>+'TablasInformes (1)'!D721</f>
        <v>11919175</v>
      </c>
      <c r="E102" s="8">
        <f>+'TablasInformes (1)'!E721</f>
        <v>4827266</v>
      </c>
    </row>
    <row r="103" spans="1:5" x14ac:dyDescent="0.35">
      <c r="A103" s="108"/>
      <c r="B103" s="7" t="s">
        <v>268</v>
      </c>
      <c r="C103" s="8">
        <f>+'TablasInformes (1)'!C722</f>
        <v>42238576</v>
      </c>
      <c r="D103" s="8">
        <f>+'TablasInformes (1)'!D722</f>
        <v>27811408</v>
      </c>
      <c r="E103" s="8">
        <f>+'TablasInformes (1)'!E722</f>
        <v>17968156</v>
      </c>
    </row>
    <row r="104" spans="1:5" x14ac:dyDescent="0.35">
      <c r="A104" s="108"/>
      <c r="B104" s="7" t="s">
        <v>269</v>
      </c>
      <c r="C104" s="8">
        <f>+'TablasInformes (1)'!C723</f>
        <v>12738618</v>
      </c>
      <c r="D104" s="8">
        <f>+'TablasInformes (1)'!D723</f>
        <v>9932646</v>
      </c>
      <c r="E104" s="8">
        <f>+'TablasInformes (1)'!E723</f>
        <v>4022722</v>
      </c>
    </row>
    <row r="105" spans="1:5" x14ac:dyDescent="0.35">
      <c r="A105" s="108" t="s">
        <v>270</v>
      </c>
      <c r="B105" s="7" t="s">
        <v>267</v>
      </c>
      <c r="C105" s="8">
        <f>+'TablasInformes (1)'!C724</f>
        <v>7059949</v>
      </c>
      <c r="D105" s="8">
        <f>+'TablasInformes (1)'!D724</f>
        <v>6333084</v>
      </c>
      <c r="E105" s="8">
        <f>+'TablasInformes (1)'!E724</f>
        <v>2983378</v>
      </c>
    </row>
    <row r="106" spans="1:5" x14ac:dyDescent="0.35">
      <c r="A106" s="108"/>
      <c r="B106" s="7" t="s">
        <v>268</v>
      </c>
      <c r="C106" s="8">
        <f>+'TablasInformes (1)'!C725</f>
        <v>20104746</v>
      </c>
      <c r="D106" s="8">
        <f>+'TablasInformes (1)'!D725</f>
        <v>13486283</v>
      </c>
      <c r="E106" s="8">
        <f>+'TablasInformes (1)'!E725</f>
        <v>9714395</v>
      </c>
    </row>
    <row r="107" spans="1:5" x14ac:dyDescent="0.35">
      <c r="A107" s="108"/>
      <c r="B107" s="7" t="s">
        <v>269</v>
      </c>
      <c r="C107" s="8">
        <f>+'TablasInformes (1)'!C726</f>
        <v>6467437</v>
      </c>
      <c r="D107" s="8">
        <f>+'TablasInformes (1)'!D726</f>
        <v>5042836</v>
      </c>
      <c r="E107" s="8">
        <f>+'TablasInformes (1)'!E726</f>
        <v>2356809</v>
      </c>
    </row>
    <row r="108" spans="1:5" x14ac:dyDescent="0.35">
      <c r="A108" s="108" t="s">
        <v>246</v>
      </c>
      <c r="B108" s="7" t="s">
        <v>267</v>
      </c>
      <c r="C108" s="8">
        <f>+'TablasInformes (1)'!C727</f>
        <v>2289030</v>
      </c>
      <c r="D108" s="8">
        <f>+'TablasInformes (1)'!D727</f>
        <v>1419229</v>
      </c>
      <c r="E108" s="8">
        <f>+'TablasInformes (1)'!E727</f>
        <v>697730</v>
      </c>
    </row>
    <row r="109" spans="1:5" x14ac:dyDescent="0.35">
      <c r="A109" s="108"/>
      <c r="B109" s="7" t="s">
        <v>268</v>
      </c>
      <c r="C109" s="8">
        <f>+'TablasInformes (1)'!C728</f>
        <v>6690382</v>
      </c>
      <c r="D109" s="8">
        <f>+'TablasInformes (1)'!D728</f>
        <v>3029522</v>
      </c>
      <c r="E109" s="8">
        <f>+'TablasInformes (1)'!E728</f>
        <v>2349422</v>
      </c>
    </row>
    <row r="110" spans="1:5" x14ac:dyDescent="0.35">
      <c r="A110" s="108"/>
      <c r="B110" s="7" t="s">
        <v>269</v>
      </c>
      <c r="C110" s="8">
        <f>+'TablasInformes (1)'!C729</f>
        <v>2262024</v>
      </c>
      <c r="D110" s="8">
        <f>+'TablasInformes (1)'!D729</f>
        <v>1176191</v>
      </c>
      <c r="E110" s="8">
        <f>+'TablasInformes (1)'!E729</f>
        <v>649119</v>
      </c>
    </row>
    <row r="111" spans="1:5" x14ac:dyDescent="0.35">
      <c r="A111" s="108" t="s">
        <v>271</v>
      </c>
      <c r="B111" s="7" t="s">
        <v>267</v>
      </c>
      <c r="C111" s="8">
        <f>+'TablasInformes (1)'!C730</f>
        <v>32</v>
      </c>
      <c r="D111" s="8">
        <f>+'TablasInformes (1)'!D730</f>
        <v>22</v>
      </c>
      <c r="E111" s="8">
        <f>+'TablasInformes (1)'!E730</f>
        <v>23</v>
      </c>
    </row>
    <row r="112" spans="1:5" x14ac:dyDescent="0.35">
      <c r="A112" s="108"/>
      <c r="B112" s="7" t="s">
        <v>268</v>
      </c>
      <c r="C112" s="8">
        <f>+'TablasInformes (1)'!C731</f>
        <v>33</v>
      </c>
      <c r="D112" s="8">
        <f>+'TablasInformes (1)'!D731</f>
        <v>22</v>
      </c>
      <c r="E112" s="8">
        <f>+'TablasInformes (1)'!E731</f>
        <v>24</v>
      </c>
    </row>
    <row r="113" spans="1:5" x14ac:dyDescent="0.35">
      <c r="A113" s="108"/>
      <c r="B113" s="7" t="s">
        <v>269</v>
      </c>
      <c r="C113" s="8">
        <f>+'TablasInformes (1)'!C732</f>
        <v>35</v>
      </c>
      <c r="D113" s="8">
        <f>+'TablasInformes (1)'!D732</f>
        <v>23</v>
      </c>
      <c r="E113" s="8">
        <f>+'TablasInformes (1)'!E732</f>
        <v>28</v>
      </c>
    </row>
    <row r="132" spans="1:5" ht="26" x14ac:dyDescent="0.6">
      <c r="A132" s="85">
        <v>52</v>
      </c>
    </row>
    <row r="133" spans="1:5" x14ac:dyDescent="0.35">
      <c r="A133" s="107" t="s">
        <v>275</v>
      </c>
      <c r="B133" s="107"/>
      <c r="C133" s="107"/>
      <c r="D133" s="107"/>
      <c r="E133" s="107"/>
    </row>
    <row r="134" spans="1:5" x14ac:dyDescent="0.35">
      <c r="C134" s="12" t="s">
        <v>102</v>
      </c>
      <c r="D134" s="12" t="s">
        <v>103</v>
      </c>
      <c r="E134" s="12" t="s">
        <v>104</v>
      </c>
    </row>
    <row r="135" spans="1:5" x14ac:dyDescent="0.35">
      <c r="A135" s="108" t="s">
        <v>266</v>
      </c>
      <c r="B135" s="7" t="s">
        <v>267</v>
      </c>
      <c r="C135" s="8">
        <f>+'TablasInformes (1)'!C737</f>
        <v>2616870</v>
      </c>
      <c r="D135" s="8">
        <f>+'TablasInformes (1)'!D737</f>
        <v>1665281</v>
      </c>
      <c r="E135" s="8">
        <f>+'TablasInformes (1)'!E737</f>
        <v>774731</v>
      </c>
    </row>
    <row r="136" spans="1:5" x14ac:dyDescent="0.35">
      <c r="A136" s="108"/>
      <c r="B136" s="7" t="s">
        <v>268</v>
      </c>
      <c r="C136" s="8">
        <f>+'TablasInformes (1)'!C738</f>
        <v>9641098</v>
      </c>
      <c r="D136" s="8">
        <f>+'TablasInformes (1)'!D738</f>
        <v>5697013</v>
      </c>
      <c r="E136" s="8">
        <f>+'TablasInformes (1)'!E738</f>
        <v>3770358</v>
      </c>
    </row>
    <row r="137" spans="1:5" x14ac:dyDescent="0.35">
      <c r="A137" s="108"/>
      <c r="B137" s="7" t="s">
        <v>269</v>
      </c>
      <c r="C137" s="8">
        <f>+'TablasInformes (1)'!C739</f>
        <v>2341410</v>
      </c>
      <c r="D137" s="8">
        <f>+'TablasInformes (1)'!D739</f>
        <v>1402342</v>
      </c>
      <c r="E137" s="8">
        <f>+'TablasInformes (1)'!E739</f>
        <v>723082</v>
      </c>
    </row>
    <row r="138" spans="1:5" x14ac:dyDescent="0.35">
      <c r="A138" s="108" t="s">
        <v>270</v>
      </c>
      <c r="B138" s="7" t="s">
        <v>267</v>
      </c>
      <c r="C138" s="8">
        <f>+'TablasInformes (1)'!C740</f>
        <v>1232737</v>
      </c>
      <c r="D138" s="8">
        <f>+'TablasInformes (1)'!D740</f>
        <v>791666</v>
      </c>
      <c r="E138" s="8">
        <f>+'TablasInformes (1)'!E740</f>
        <v>450052</v>
      </c>
    </row>
    <row r="139" spans="1:5" x14ac:dyDescent="0.35">
      <c r="A139" s="108"/>
      <c r="B139" s="7" t="s">
        <v>268</v>
      </c>
      <c r="C139" s="8">
        <f>+'TablasInformes (1)'!C741</f>
        <v>4292279</v>
      </c>
      <c r="D139" s="8">
        <f>+'TablasInformes (1)'!D741</f>
        <v>2536347</v>
      </c>
      <c r="E139" s="8">
        <f>+'TablasInformes (1)'!E741</f>
        <v>2019870</v>
      </c>
    </row>
    <row r="140" spans="1:5" x14ac:dyDescent="0.35">
      <c r="A140" s="108"/>
      <c r="B140" s="7" t="s">
        <v>269</v>
      </c>
      <c r="C140" s="8">
        <f>+'TablasInformes (1)'!C742</f>
        <v>1102975</v>
      </c>
      <c r="D140" s="8">
        <f>+'TablasInformes (1)'!D742</f>
        <v>660605</v>
      </c>
      <c r="E140" s="8">
        <f>+'TablasInformes (1)'!E742</f>
        <v>408963</v>
      </c>
    </row>
    <row r="141" spans="1:5" x14ac:dyDescent="0.35">
      <c r="A141" s="108" t="s">
        <v>246</v>
      </c>
      <c r="B141" s="7" t="s">
        <v>267</v>
      </c>
      <c r="C141" s="8">
        <f>+'TablasInformes (1)'!C743</f>
        <v>305465</v>
      </c>
      <c r="D141" s="8">
        <f>+'TablasInformes (1)'!D743</f>
        <v>84682</v>
      </c>
      <c r="E141" s="8">
        <f>+'TablasInformes (1)'!E743</f>
        <v>31456</v>
      </c>
    </row>
    <row r="142" spans="1:5" x14ac:dyDescent="0.35">
      <c r="A142" s="108"/>
      <c r="B142" s="7" t="s">
        <v>268</v>
      </c>
      <c r="C142" s="8">
        <f>+'TablasInformes (1)'!C744</f>
        <v>1134625</v>
      </c>
      <c r="D142" s="8">
        <f>+'TablasInformes (1)'!D744</f>
        <v>284889</v>
      </c>
      <c r="E142" s="8">
        <f>+'TablasInformes (1)'!E744</f>
        <v>153467</v>
      </c>
    </row>
    <row r="143" spans="1:5" x14ac:dyDescent="0.35">
      <c r="A143" s="108"/>
      <c r="B143" s="7" t="s">
        <v>269</v>
      </c>
      <c r="C143" s="8">
        <f>+'TablasInformes (1)'!C745</f>
        <v>278836</v>
      </c>
      <c r="D143" s="8">
        <f>+'TablasInformes (1)'!D745</f>
        <v>70246</v>
      </c>
      <c r="E143" s="8">
        <f>+'TablasInformes (1)'!E745</f>
        <v>30731</v>
      </c>
    </row>
    <row r="144" spans="1:5" x14ac:dyDescent="0.35">
      <c r="A144" s="108" t="s">
        <v>271</v>
      </c>
      <c r="B144" s="7" t="s">
        <v>267</v>
      </c>
      <c r="C144" s="8">
        <f>+'TablasInformes (1)'!C746</f>
        <v>34</v>
      </c>
      <c r="D144" s="8">
        <f>+'TablasInformes (1)'!D746</f>
        <v>18</v>
      </c>
      <c r="E144" s="8">
        <f>+'TablasInformes (1)'!E746</f>
        <v>21</v>
      </c>
    </row>
    <row r="145" spans="1:5" x14ac:dyDescent="0.35">
      <c r="A145" s="108"/>
      <c r="B145" s="7" t="s">
        <v>268</v>
      </c>
      <c r="C145" s="8">
        <f>+'TablasInformes (1)'!C747</f>
        <v>37</v>
      </c>
      <c r="D145" s="8">
        <f>+'TablasInformes (1)'!D747</f>
        <v>19</v>
      </c>
      <c r="E145" s="8">
        <f>+'TablasInformes (1)'!E747</f>
        <v>22</v>
      </c>
    </row>
    <row r="146" spans="1:5" x14ac:dyDescent="0.35">
      <c r="A146" s="108"/>
      <c r="B146" s="7" t="s">
        <v>269</v>
      </c>
      <c r="C146" s="8">
        <f>+'TablasInformes (1)'!C748</f>
        <v>35</v>
      </c>
      <c r="D146" s="8">
        <f>+'TablasInformes (1)'!D748</f>
        <v>18</v>
      </c>
      <c r="E146" s="8">
        <f>+'TablasInformes (1)'!E748</f>
        <v>22</v>
      </c>
    </row>
    <row r="167" spans="1:5" ht="26" x14ac:dyDescent="0.6">
      <c r="A167" s="85">
        <v>53</v>
      </c>
    </row>
    <row r="168" spans="1:5" x14ac:dyDescent="0.35">
      <c r="A168" s="107" t="s">
        <v>276</v>
      </c>
      <c r="B168" s="107"/>
      <c r="C168" s="107"/>
      <c r="D168" s="107"/>
      <c r="E168" s="107"/>
    </row>
    <row r="169" spans="1:5" x14ac:dyDescent="0.35">
      <c r="C169" s="12" t="s">
        <v>102</v>
      </c>
      <c r="D169" s="12" t="s">
        <v>103</v>
      </c>
      <c r="E169" s="12" t="s">
        <v>104</v>
      </c>
    </row>
    <row r="170" spans="1:5" x14ac:dyDescent="0.35">
      <c r="A170" s="108" t="s">
        <v>266</v>
      </c>
      <c r="B170" s="7" t="s">
        <v>267</v>
      </c>
      <c r="C170" s="8">
        <f>+'TablasInformes (1)'!C753</f>
        <v>3624562</v>
      </c>
      <c r="D170" s="8">
        <f>+'TablasInformes (1)'!D753</f>
        <v>2230500</v>
      </c>
      <c r="E170" s="8">
        <f>+'TablasInformes (1)'!E753</f>
        <v>1268597</v>
      </c>
    </row>
    <row r="171" spans="1:5" x14ac:dyDescent="0.35">
      <c r="A171" s="108"/>
      <c r="B171" s="7" t="s">
        <v>268</v>
      </c>
      <c r="C171" s="8">
        <f>+'TablasInformes (1)'!C754</f>
        <v>15907798</v>
      </c>
      <c r="D171" s="8">
        <f>+'TablasInformes (1)'!D754</f>
        <v>10594872</v>
      </c>
      <c r="E171" s="8">
        <f>+'TablasInformes (1)'!E754</f>
        <v>7067895</v>
      </c>
    </row>
    <row r="172" spans="1:5" x14ac:dyDescent="0.35">
      <c r="A172" s="108"/>
      <c r="B172" s="7" t="s">
        <v>269</v>
      </c>
      <c r="C172" s="8">
        <f>+'TablasInformes (1)'!C755</f>
        <v>3020468</v>
      </c>
      <c r="D172" s="8">
        <f>+'TablasInformes (1)'!D755</f>
        <v>2230500</v>
      </c>
      <c r="E172" s="8">
        <f>+'TablasInformes (1)'!E755</f>
        <v>1268597</v>
      </c>
    </row>
    <row r="173" spans="1:5" x14ac:dyDescent="0.35">
      <c r="A173" s="108" t="s">
        <v>270</v>
      </c>
      <c r="B173" s="7" t="s">
        <v>267</v>
      </c>
      <c r="C173" s="8">
        <f>+'TablasInformes (1)'!C756</f>
        <v>2181983</v>
      </c>
      <c r="D173" s="8">
        <f>+'TablasInformes (1)'!D756</f>
        <v>1366737</v>
      </c>
      <c r="E173" s="8">
        <f>+'TablasInformes (1)'!E756</f>
        <v>791213</v>
      </c>
    </row>
    <row r="174" spans="1:5" x14ac:dyDescent="0.35">
      <c r="A174" s="108"/>
      <c r="B174" s="7" t="s">
        <v>268</v>
      </c>
      <c r="C174" s="8">
        <f>+'TablasInformes (1)'!C757</f>
        <v>9000091</v>
      </c>
      <c r="D174" s="8">
        <f>+'TablasInformes (1)'!D757</f>
        <v>6048220</v>
      </c>
      <c r="E174" s="8">
        <f>+'TablasInformes (1)'!E757</f>
        <v>3998775</v>
      </c>
    </row>
    <row r="175" spans="1:5" x14ac:dyDescent="0.35">
      <c r="A175" s="108"/>
      <c r="B175" s="7" t="s">
        <v>269</v>
      </c>
      <c r="C175" s="8">
        <f>+'TablasInformes (1)'!C758</f>
        <v>1802228</v>
      </c>
      <c r="D175" s="8">
        <f>+'TablasInformes (1)'!D758</f>
        <v>1342759</v>
      </c>
      <c r="E175" s="8">
        <f>+'TablasInformes (1)'!E758</f>
        <v>763694</v>
      </c>
    </row>
    <row r="176" spans="1:5" x14ac:dyDescent="0.35">
      <c r="A176" s="108" t="s">
        <v>246</v>
      </c>
      <c r="B176" s="7" t="s">
        <v>267</v>
      </c>
      <c r="C176" s="8">
        <f>+'TablasInformes (1)'!C759</f>
        <v>741224</v>
      </c>
      <c r="D176" s="8">
        <f>+'TablasInformes (1)'!D759</f>
        <v>267927</v>
      </c>
      <c r="E176" s="8">
        <f>+'TablasInformes (1)'!E759</f>
        <v>151886</v>
      </c>
    </row>
    <row r="177" spans="1:5" x14ac:dyDescent="0.35">
      <c r="A177" s="108"/>
      <c r="B177" s="7" t="s">
        <v>268</v>
      </c>
      <c r="C177" s="8">
        <f>+'TablasInformes (1)'!C760</f>
        <v>3095508</v>
      </c>
      <c r="D177" s="8">
        <f>+'TablasInformes (1)'!D760</f>
        <v>1174832</v>
      </c>
      <c r="E177" s="8">
        <f>+'TablasInformes (1)'!E760</f>
        <v>786831</v>
      </c>
    </row>
    <row r="178" spans="1:5" x14ac:dyDescent="0.35">
      <c r="A178" s="108"/>
      <c r="B178" s="7" t="s">
        <v>269</v>
      </c>
      <c r="C178" s="8">
        <f>+'TablasInformes (1)'!C761</f>
        <v>662850</v>
      </c>
      <c r="D178" s="8">
        <f>+'TablasInformes (1)'!D761</f>
        <v>266487</v>
      </c>
      <c r="E178" s="8">
        <f>+'TablasInformes (1)'!E761</f>
        <v>160500</v>
      </c>
    </row>
    <row r="179" spans="1:5" x14ac:dyDescent="0.35">
      <c r="A179" s="108" t="s">
        <v>271</v>
      </c>
      <c r="B179" s="7" t="s">
        <v>267</v>
      </c>
      <c r="C179" s="8">
        <f>+'TablasInformes (1)'!C762</f>
        <v>38</v>
      </c>
      <c r="D179" s="8">
        <f>+'TablasInformes (1)'!D762</f>
        <v>23</v>
      </c>
      <c r="E179" s="8">
        <f>+'TablasInformes (1)'!E762</f>
        <v>28</v>
      </c>
    </row>
    <row r="180" spans="1:5" x14ac:dyDescent="0.35">
      <c r="A180" s="108"/>
      <c r="B180" s="7" t="s">
        <v>268</v>
      </c>
      <c r="C180" s="8">
        <f>+'TablasInformes (1)'!C763</f>
        <v>38</v>
      </c>
      <c r="D180" s="8">
        <f>+'TablasInformes (1)'!D763</f>
        <v>23</v>
      </c>
      <c r="E180" s="8">
        <f>+'TablasInformes (1)'!E763</f>
        <v>29</v>
      </c>
    </row>
    <row r="181" spans="1:5" x14ac:dyDescent="0.35">
      <c r="A181" s="108"/>
      <c r="B181" s="7" t="s">
        <v>269</v>
      </c>
      <c r="C181" s="8">
        <f>+'TablasInformes (1)'!C764</f>
        <v>41</v>
      </c>
      <c r="D181" s="8">
        <f>+'TablasInformes (1)'!D764</f>
        <v>23</v>
      </c>
      <c r="E181" s="8">
        <f>+'TablasInformes (1)'!E764</f>
        <v>31</v>
      </c>
    </row>
    <row r="201" spans="1:5" ht="26" x14ac:dyDescent="0.6">
      <c r="A201" s="85">
        <v>54</v>
      </c>
    </row>
    <row r="202" spans="1:5" x14ac:dyDescent="0.35">
      <c r="A202" s="107" t="s">
        <v>277</v>
      </c>
      <c r="B202" s="107"/>
      <c r="C202" s="107"/>
      <c r="D202" s="107"/>
      <c r="E202" s="107"/>
    </row>
    <row r="203" spans="1:5" x14ac:dyDescent="0.35">
      <c r="C203" s="12" t="s">
        <v>102</v>
      </c>
      <c r="D203" s="12" t="s">
        <v>103</v>
      </c>
      <c r="E203" s="12" t="s">
        <v>104</v>
      </c>
    </row>
    <row r="204" spans="1:5" x14ac:dyDescent="0.35">
      <c r="A204" s="108" t="s">
        <v>266</v>
      </c>
      <c r="B204" s="7" t="s">
        <v>267</v>
      </c>
      <c r="C204" s="8">
        <f>+'TablasInformes (1)'!C768</f>
        <v>5658070</v>
      </c>
      <c r="D204" s="8">
        <f>+'TablasInformes (1)'!D768</f>
        <v>3371267</v>
      </c>
      <c r="E204" s="8">
        <f>+'TablasInformes (1)'!E768</f>
        <v>2370422</v>
      </c>
    </row>
    <row r="205" spans="1:5" x14ac:dyDescent="0.35">
      <c r="A205" s="108"/>
      <c r="B205" s="7" t="s">
        <v>268</v>
      </c>
      <c r="C205" s="8">
        <f>+'TablasInformes (1)'!C769</f>
        <v>30058494</v>
      </c>
      <c r="D205" s="8">
        <f>+'TablasInformes (1)'!D769</f>
        <v>21783568</v>
      </c>
      <c r="E205" s="8">
        <f>+'TablasInformes (1)'!E769</f>
        <v>15134231</v>
      </c>
    </row>
    <row r="206" spans="1:5" x14ac:dyDescent="0.35">
      <c r="A206" s="108"/>
      <c r="B206" s="7" t="s">
        <v>269</v>
      </c>
      <c r="C206" s="8">
        <f>+'TablasInformes (1)'!C770</f>
        <v>4243552</v>
      </c>
      <c r="D206" s="8">
        <f>+'TablasInformes (1)'!D770</f>
        <v>3371267</v>
      </c>
      <c r="E206" s="8">
        <f>+'TablasInformes (1)'!E770</f>
        <v>2370422</v>
      </c>
    </row>
    <row r="207" spans="1:5" x14ac:dyDescent="0.35">
      <c r="A207" s="108" t="s">
        <v>270</v>
      </c>
      <c r="B207" s="7" t="s">
        <v>267</v>
      </c>
      <c r="C207" s="8">
        <f>+'TablasInformes (1)'!C771</f>
        <v>3060995</v>
      </c>
      <c r="D207" s="8">
        <f>+'TablasInformes (1)'!D771</f>
        <v>1743152</v>
      </c>
      <c r="E207" s="8">
        <f>+'TablasInformes (1)'!E771</f>
        <v>1530626</v>
      </c>
    </row>
    <row r="208" spans="1:5" x14ac:dyDescent="0.35">
      <c r="A208" s="108"/>
      <c r="B208" s="7" t="s">
        <v>268</v>
      </c>
      <c r="C208" s="8">
        <f>+'TablasInformes (1)'!C772</f>
        <v>14703449</v>
      </c>
      <c r="D208" s="8">
        <f>+'TablasInformes (1)'!D772</f>
        <v>10273433</v>
      </c>
      <c r="E208" s="8">
        <f>+'TablasInformes (1)'!E772</f>
        <v>8483300</v>
      </c>
    </row>
    <row r="209" spans="1:5" x14ac:dyDescent="0.35">
      <c r="A209" s="108"/>
      <c r="B209" s="7" t="s">
        <v>269</v>
      </c>
      <c r="C209" s="8">
        <f>+'TablasInformes (1)'!C773</f>
        <v>2213579</v>
      </c>
      <c r="D209" s="8">
        <f>+'TablasInformes (1)'!D773</f>
        <v>1696043</v>
      </c>
      <c r="E209" s="8">
        <f>+'TablasInformes (1)'!E773</f>
        <v>1439066</v>
      </c>
    </row>
    <row r="210" spans="1:5" x14ac:dyDescent="0.35">
      <c r="A210" s="108" t="s">
        <v>246</v>
      </c>
      <c r="B210" s="7" t="s">
        <v>267</v>
      </c>
      <c r="C210" s="8">
        <f>+'TablasInformes (1)'!C774</f>
        <v>952820</v>
      </c>
      <c r="D210" s="8">
        <f>+'TablasInformes (1)'!D774</f>
        <v>337665</v>
      </c>
      <c r="E210" s="8">
        <f>+'TablasInformes (1)'!E774</f>
        <v>332814</v>
      </c>
    </row>
    <row r="211" spans="1:5" x14ac:dyDescent="0.35">
      <c r="A211" s="108"/>
      <c r="B211" s="7" t="s">
        <v>268</v>
      </c>
      <c r="C211" s="8">
        <f>+'TablasInformes (1)'!C775</f>
        <v>4728789</v>
      </c>
      <c r="D211" s="8">
        <f>+'TablasInformes (1)'!D775</f>
        <v>2038609</v>
      </c>
      <c r="E211" s="8">
        <f>+'TablasInformes (1)'!E775</f>
        <v>1975255</v>
      </c>
    </row>
    <row r="212" spans="1:5" x14ac:dyDescent="0.35">
      <c r="A212" s="108"/>
      <c r="B212" s="7" t="s">
        <v>269</v>
      </c>
      <c r="C212" s="8">
        <f>+'TablasInformes (1)'!C776</f>
        <v>763444</v>
      </c>
      <c r="D212" s="8">
        <f>+'TablasInformes (1)'!D776</f>
        <v>336590</v>
      </c>
      <c r="E212" s="8">
        <f>+'TablasInformes (1)'!E776</f>
        <v>388313</v>
      </c>
    </row>
    <row r="213" spans="1:5" x14ac:dyDescent="0.35">
      <c r="A213" s="108" t="s">
        <v>271</v>
      </c>
      <c r="B213" s="7" t="s">
        <v>267</v>
      </c>
      <c r="C213" s="8">
        <f>+'TablasInformes (1)'!C777</f>
        <v>31</v>
      </c>
      <c r="D213" s="8">
        <f>+'TablasInformes (1)'!D777</f>
        <v>19</v>
      </c>
      <c r="E213" s="8">
        <f>+'TablasInformes (1)'!E777</f>
        <v>22</v>
      </c>
    </row>
    <row r="214" spans="1:5" x14ac:dyDescent="0.35">
      <c r="A214" s="108"/>
      <c r="B214" s="7" t="s">
        <v>268</v>
      </c>
      <c r="C214" s="8">
        <f>+'TablasInformes (1)'!C778</f>
        <v>32</v>
      </c>
      <c r="D214" s="8">
        <f>+'TablasInformes (1)'!D778</f>
        <v>20</v>
      </c>
      <c r="E214" s="8">
        <f>+'TablasInformes (1)'!E778</f>
        <v>23</v>
      </c>
    </row>
    <row r="215" spans="1:5" x14ac:dyDescent="0.35">
      <c r="A215" s="108"/>
      <c r="B215" s="7" t="s">
        <v>269</v>
      </c>
      <c r="C215" s="8">
        <f>+'TablasInformes (1)'!C779</f>
        <v>34</v>
      </c>
      <c r="D215" s="8">
        <f>+'TablasInformes (1)'!D779</f>
        <v>20</v>
      </c>
      <c r="E215" s="8">
        <f>+'TablasInformes (1)'!E779</f>
        <v>27</v>
      </c>
    </row>
  </sheetData>
  <mergeCells count="35">
    <mergeCell ref="A202:E202"/>
    <mergeCell ref="A204:A206"/>
    <mergeCell ref="A207:A209"/>
    <mergeCell ref="A210:A212"/>
    <mergeCell ref="A213:A215"/>
    <mergeCell ref="A168:E168"/>
    <mergeCell ref="A170:A172"/>
    <mergeCell ref="A173:A175"/>
    <mergeCell ref="A176:A178"/>
    <mergeCell ref="A179:A181"/>
    <mergeCell ref="A133:E133"/>
    <mergeCell ref="A135:A137"/>
    <mergeCell ref="A138:A140"/>
    <mergeCell ref="A141:A143"/>
    <mergeCell ref="A144:A146"/>
    <mergeCell ref="A100:E100"/>
    <mergeCell ref="A102:A104"/>
    <mergeCell ref="A105:A107"/>
    <mergeCell ref="A108:A110"/>
    <mergeCell ref="A111:A113"/>
    <mergeCell ref="A68:E68"/>
    <mergeCell ref="A70:A72"/>
    <mergeCell ref="A73:A75"/>
    <mergeCell ref="A76:A78"/>
    <mergeCell ref="A79:A81"/>
    <mergeCell ref="A36:E36"/>
    <mergeCell ref="A38:A40"/>
    <mergeCell ref="A41:A43"/>
    <mergeCell ref="A44:A46"/>
    <mergeCell ref="A47:A49"/>
    <mergeCell ref="A2:E2"/>
    <mergeCell ref="A4:A6"/>
    <mergeCell ref="A7:A9"/>
    <mergeCell ref="A10:A12"/>
    <mergeCell ref="A13:A1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168"/>
  <sheetViews>
    <sheetView zoomScale="85" zoomScaleNormal="85" workbookViewId="0">
      <selection activeCell="G101" sqref="G101"/>
    </sheetView>
  </sheetViews>
  <sheetFormatPr baseColWidth="10" defaultRowHeight="14.5" x14ac:dyDescent="0.35"/>
  <cols>
    <col min="1" max="1" width="23.1796875" bestFit="1" customWidth="1"/>
    <col min="2" max="13" width="13" customWidth="1"/>
  </cols>
  <sheetData>
    <row r="1" spans="1:13" ht="26" x14ac:dyDescent="0.6">
      <c r="A1" s="85">
        <v>55</v>
      </c>
    </row>
    <row r="2" spans="1:13" x14ac:dyDescent="0.35">
      <c r="A2" s="115" t="s">
        <v>278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35">
      <c r="B3" s="27">
        <f>+'TablasInformes (1)'!B783</f>
        <v>2023</v>
      </c>
      <c r="C3" s="27">
        <f>+'TablasInformes (1)'!C783</f>
        <v>2023</v>
      </c>
      <c r="D3" s="27">
        <f>+'TablasInformes (1)'!D783</f>
        <v>2024</v>
      </c>
      <c r="E3" s="27">
        <f>+'TablasInformes (1)'!E783</f>
        <v>2024</v>
      </c>
      <c r="F3" s="27">
        <f>+'TablasInformes (1)'!F783</f>
        <v>2025</v>
      </c>
      <c r="G3" s="27">
        <f>+'TablasInformes (1)'!G783</f>
        <v>2025</v>
      </c>
      <c r="H3" s="27">
        <f>+'TablasInformes (1)'!H783</f>
        <v>2026</v>
      </c>
      <c r="I3" s="27">
        <f>+'TablasInformes (1)'!I783</f>
        <v>2026</v>
      </c>
      <c r="J3" s="27">
        <f>+'TablasInformes (1)'!J783</f>
        <v>2027</v>
      </c>
      <c r="K3" s="27">
        <f>+'TablasInformes (1)'!K783</f>
        <v>2027</v>
      </c>
      <c r="L3" s="27">
        <f>+'TablasInformes (1)'!L783</f>
        <v>2028</v>
      </c>
      <c r="M3" s="27">
        <f>+'TablasInformes (1)'!M783</f>
        <v>2028</v>
      </c>
    </row>
    <row r="4" spans="1:13" x14ac:dyDescent="0.35">
      <c r="B4" s="27" t="s">
        <v>279</v>
      </c>
      <c r="C4" s="27" t="s">
        <v>280</v>
      </c>
      <c r="D4" s="27" t="s">
        <v>279</v>
      </c>
      <c r="E4" s="27" t="s">
        <v>280</v>
      </c>
      <c r="F4" s="27" t="s">
        <v>279</v>
      </c>
      <c r="G4" s="27" t="s">
        <v>280</v>
      </c>
      <c r="H4" s="27" t="s">
        <v>279</v>
      </c>
      <c r="I4" s="27" t="s">
        <v>280</v>
      </c>
      <c r="J4" s="27" t="s">
        <v>279</v>
      </c>
      <c r="K4" s="27" t="s">
        <v>280</v>
      </c>
      <c r="L4" s="27" t="s">
        <v>279</v>
      </c>
      <c r="M4" s="27" t="s">
        <v>280</v>
      </c>
    </row>
    <row r="5" spans="1:13" x14ac:dyDescent="0.35">
      <c r="A5" s="28" t="s">
        <v>249</v>
      </c>
      <c r="B5" s="29">
        <f>+'TablasInformes (1)'!B785</f>
        <v>3318112</v>
      </c>
      <c r="C5" s="52">
        <f>+'TablasInformes (1)'!C785</f>
        <v>6.2E-2</v>
      </c>
      <c r="D5" s="29">
        <f>+'TablasInformes (1)'!D785</f>
        <v>2500758</v>
      </c>
      <c r="E5" s="52">
        <f>+'TablasInformes (1)'!E785</f>
        <v>-0.246</v>
      </c>
      <c r="F5" s="29">
        <f>+'TablasInformes (1)'!F785</f>
        <v>2464238</v>
      </c>
      <c r="G5" s="52">
        <f>+'TablasInformes (1)'!G785</f>
        <v>-1.4999999999999999E-2</v>
      </c>
      <c r="H5" s="29">
        <f>+'TablasInformes (1)'!H785</f>
        <v>2152115</v>
      </c>
      <c r="I5" s="52">
        <f>+'TablasInformes (1)'!I785</f>
        <v>-0.127</v>
      </c>
      <c r="J5" s="29">
        <f>+'TablasInformes (1)'!J785</f>
        <v>2119808</v>
      </c>
      <c r="K5" s="52">
        <f>+'TablasInformes (1)'!K785</f>
        <v>-1.4999999999999999E-2</v>
      </c>
      <c r="L5" s="29">
        <f>+'TablasInformes (1)'!L785</f>
        <v>1868819</v>
      </c>
      <c r="M5" s="52">
        <f>+'TablasInformes (1)'!M785</f>
        <v>-0.11799999999999999</v>
      </c>
    </row>
    <row r="6" spans="1:13" x14ac:dyDescent="0.35">
      <c r="A6" s="28" t="s">
        <v>250</v>
      </c>
      <c r="B6" s="29">
        <f>+'TablasInformes (1)'!B786</f>
        <v>717828</v>
      </c>
      <c r="C6" s="52">
        <f>+'TablasInformes (1)'!C786</f>
        <v>1.0999999999999999E-2</v>
      </c>
      <c r="D6" s="29">
        <f>+'TablasInformes (1)'!D786</f>
        <v>512375</v>
      </c>
      <c r="E6" s="52">
        <f>+'TablasInformes (1)'!E786</f>
        <v>-0.28599999999999998</v>
      </c>
      <c r="F6" s="29">
        <f>+'TablasInformes (1)'!F786</f>
        <v>391470</v>
      </c>
      <c r="G6" s="52">
        <f>+'TablasInformes (1)'!G786</f>
        <v>-0.23599999999999999</v>
      </c>
      <c r="H6" s="29">
        <f>+'TablasInformes (1)'!H786</f>
        <v>355435</v>
      </c>
      <c r="I6" s="52">
        <f>+'TablasInformes (1)'!I786</f>
        <v>-9.1999999999999998E-2</v>
      </c>
      <c r="J6" s="29">
        <f>+'TablasInformes (1)'!J786</f>
        <v>384599</v>
      </c>
      <c r="K6" s="52">
        <f>+'TablasInformes (1)'!K786</f>
        <v>8.2000000000000003E-2</v>
      </c>
      <c r="L6" s="29">
        <f>+'TablasInformes (1)'!L786</f>
        <v>441121</v>
      </c>
      <c r="M6" s="52">
        <f>+'TablasInformes (1)'!M786</f>
        <v>0.14699999999999999</v>
      </c>
    </row>
    <row r="7" spans="1:13" x14ac:dyDescent="0.35">
      <c r="A7" s="28" t="s">
        <v>251</v>
      </c>
      <c r="B7" s="29">
        <f>+'TablasInformes (1)'!B787</f>
        <v>2605181</v>
      </c>
      <c r="C7" s="52">
        <f>+'TablasInformes (1)'!C787</f>
        <v>1.6E-2</v>
      </c>
      <c r="D7" s="29">
        <f>+'TablasInformes (1)'!D787</f>
        <v>1732288</v>
      </c>
      <c r="E7" s="52">
        <f>+'TablasInformes (1)'!E787</f>
        <v>-0.33500000000000002</v>
      </c>
      <c r="F7" s="29">
        <f>+'TablasInformes (1)'!F787</f>
        <v>1452455</v>
      </c>
      <c r="G7" s="52">
        <f>+'TablasInformes (1)'!G787</f>
        <v>-0.16200000000000001</v>
      </c>
      <c r="H7" s="29">
        <f>+'TablasInformes (1)'!H787</f>
        <v>1222403</v>
      </c>
      <c r="I7" s="52">
        <f>+'TablasInformes (1)'!I787</f>
        <v>-0.158</v>
      </c>
      <c r="J7" s="29">
        <f>+'TablasInformes (1)'!J787</f>
        <v>1219994</v>
      </c>
      <c r="K7" s="52">
        <f>+'TablasInformes (1)'!K787</f>
        <v>-2E-3</v>
      </c>
      <c r="L7" s="29">
        <f>+'TablasInformes (1)'!L787</f>
        <v>1351561</v>
      </c>
      <c r="M7" s="52">
        <f>+'TablasInformes (1)'!M787</f>
        <v>0.108</v>
      </c>
    </row>
    <row r="8" spans="1:13" x14ac:dyDescent="0.35">
      <c r="A8" s="28" t="s">
        <v>252</v>
      </c>
      <c r="B8" s="29">
        <f>+'TablasInformes (1)'!B788</f>
        <v>0</v>
      </c>
      <c r="C8" s="52">
        <f>+'TablasInformes (1)'!C788</f>
        <v>0</v>
      </c>
      <c r="D8" s="29">
        <f>+'TablasInformes (1)'!D788</f>
        <v>2095624</v>
      </c>
      <c r="E8" s="52">
        <f>+'TablasInformes (1)'!E788</f>
        <v>0</v>
      </c>
      <c r="F8" s="29">
        <f>+'TablasInformes (1)'!F788</f>
        <v>2619066</v>
      </c>
      <c r="G8" s="52">
        <f>+'TablasInformes (1)'!G788</f>
        <v>2.5000000000000001E-2</v>
      </c>
      <c r="H8" s="29">
        <f>+'TablasInformes (1)'!H788</f>
        <v>2673406</v>
      </c>
      <c r="I8" s="52">
        <f>+'TablasInformes (1)'!I788</f>
        <v>-2.1000000000000001E-2</v>
      </c>
      <c r="J8" s="29">
        <f>+'TablasInformes (1)'!J788</f>
        <v>3221220</v>
      </c>
      <c r="K8" s="52">
        <f>+'TablasInformes (1)'!K788</f>
        <v>0.20499999999999999</v>
      </c>
      <c r="L8" s="29">
        <f>+'TablasInformes (1)'!L788</f>
        <v>2905271</v>
      </c>
      <c r="M8" s="52">
        <f>+'TablasInformes (1)'!M788</f>
        <v>-9.8000000000000004E-2</v>
      </c>
    </row>
    <row r="9" spans="1:13" x14ac:dyDescent="0.35">
      <c r="A9" s="28" t="s">
        <v>253</v>
      </c>
      <c r="B9" s="29">
        <f>+'TablasInformes (1)'!B789</f>
        <v>0</v>
      </c>
      <c r="C9" s="52">
        <f>+'TablasInformes (1)'!C789</f>
        <v>0</v>
      </c>
      <c r="D9" s="29">
        <f>+'TablasInformes (1)'!D789</f>
        <v>0</v>
      </c>
      <c r="E9" s="52">
        <f>+'TablasInformes (1)'!E789</f>
        <v>0</v>
      </c>
      <c r="F9" s="29">
        <f>+'TablasInformes (1)'!F789</f>
        <v>0</v>
      </c>
      <c r="G9" s="52">
        <f>+'TablasInformes (1)'!G789</f>
        <v>0</v>
      </c>
      <c r="H9" s="29">
        <f>+'TablasInformes (1)'!H789</f>
        <v>0</v>
      </c>
      <c r="I9" s="52">
        <f>+'TablasInformes (1)'!I789</f>
        <v>0</v>
      </c>
      <c r="J9" s="29">
        <f>+'TablasInformes (1)'!J789</f>
        <v>306123</v>
      </c>
      <c r="K9" s="52">
        <f>+'TablasInformes (1)'!K789</f>
        <v>0</v>
      </c>
      <c r="L9" s="29">
        <f>+'TablasInformes (1)'!L789</f>
        <v>549575</v>
      </c>
      <c r="M9" s="52">
        <f>+'TablasInformes (1)'!M789</f>
        <v>0.79500000000000004</v>
      </c>
    </row>
    <row r="10" spans="1:13" x14ac:dyDescent="0.35">
      <c r="A10" s="28" t="s">
        <v>254</v>
      </c>
      <c r="B10" s="29">
        <f>+'TablasInformes (1)'!B790</f>
        <v>0</v>
      </c>
      <c r="C10" s="52">
        <f>+'TablasInformes (1)'!C790</f>
        <v>0</v>
      </c>
      <c r="D10" s="29">
        <f>+'TablasInformes (1)'!D790</f>
        <v>0</v>
      </c>
      <c r="E10" s="52">
        <f>+'TablasInformes (1)'!E790</f>
        <v>0</v>
      </c>
      <c r="F10" s="29">
        <f>+'TablasInformes (1)'!F790</f>
        <v>0</v>
      </c>
      <c r="G10" s="52">
        <f>+'TablasInformes (1)'!G790</f>
        <v>0</v>
      </c>
      <c r="H10" s="29">
        <f>+'TablasInformes (1)'!H790</f>
        <v>718484</v>
      </c>
      <c r="I10" s="52">
        <f>+'TablasInformes (1)'!I790</f>
        <v>0</v>
      </c>
      <c r="J10" s="29">
        <f>+'TablasInformes (1)'!J790</f>
        <v>1007542</v>
      </c>
      <c r="K10" s="52">
        <f>+'TablasInformes (1)'!K790</f>
        <v>0.40200000000000002</v>
      </c>
      <c r="L10" s="29">
        <f>+'TablasInformes (1)'!L790</f>
        <v>1438615</v>
      </c>
      <c r="M10" s="52">
        <f>+'TablasInformes (1)'!M790</f>
        <v>0.42799999999999999</v>
      </c>
    </row>
    <row r="11" spans="1:13" x14ac:dyDescent="0.35">
      <c r="A11" s="28" t="s">
        <v>255</v>
      </c>
      <c r="B11" s="29">
        <f>+'TablasInformes (1)'!B791</f>
        <v>0</v>
      </c>
      <c r="C11" s="52">
        <f>+'TablasInformes (1)'!C791</f>
        <v>0</v>
      </c>
      <c r="D11" s="29">
        <f>+'TablasInformes (1)'!D791</f>
        <v>0</v>
      </c>
      <c r="E11" s="52">
        <f>+'TablasInformes (1)'!E791</f>
        <v>0</v>
      </c>
      <c r="F11" s="29">
        <f>+'TablasInformes (1)'!F791</f>
        <v>1151336</v>
      </c>
      <c r="G11" s="52">
        <f>+'TablasInformes (1)'!G791</f>
        <v>0</v>
      </c>
      <c r="H11" s="29">
        <f>+'TablasInformes (1)'!H791</f>
        <v>1564357</v>
      </c>
      <c r="I11" s="52">
        <f>+'TablasInformes (1)'!I791</f>
        <v>0.35899999999999999</v>
      </c>
      <c r="J11" s="29">
        <f>+'TablasInformes (1)'!J791</f>
        <v>1887612</v>
      </c>
      <c r="K11" s="52">
        <f>+'TablasInformes (1)'!K791</f>
        <v>0.20699999999999999</v>
      </c>
      <c r="L11" s="29">
        <f>+'TablasInformes (1)'!L791</f>
        <v>2000369</v>
      </c>
      <c r="M11" s="52">
        <f>+'TablasInformes (1)'!M791</f>
        <v>6.0000000000000001E-3</v>
      </c>
    </row>
    <row r="12" spans="1:13" x14ac:dyDescent="0.35">
      <c r="A12" s="80" t="s">
        <v>281</v>
      </c>
      <c r="B12" s="29">
        <f>+'TablasInformes (1)'!B792</f>
        <v>6641121</v>
      </c>
      <c r="C12" s="52">
        <f>+'TablasInformes (1)'!C792</f>
        <v>3.7999999999999999E-2</v>
      </c>
      <c r="D12" s="29">
        <f>+'TablasInformes (1)'!D792</f>
        <v>6841045</v>
      </c>
      <c r="E12" s="52">
        <f>+'TablasInformes (1)'!E792</f>
        <v>3.0000000000000001E-3</v>
      </c>
      <c r="F12" s="29">
        <f>+'TablasInformes (1)'!F792</f>
        <v>8078565</v>
      </c>
      <c r="G12" s="52">
        <f>+'TablasInformes (1)'!G792</f>
        <v>0.18099999999999999</v>
      </c>
      <c r="H12" s="29">
        <f>+'TablasInformes (1)'!H792</f>
        <v>8686200</v>
      </c>
      <c r="I12" s="52">
        <f>+'TablasInformes (1)'!I792</f>
        <v>7.4999999999999997E-2</v>
      </c>
      <c r="J12" s="29">
        <f>+'TablasInformes (1)'!J792</f>
        <v>10146898</v>
      </c>
      <c r="K12" s="52">
        <f>+'TablasInformes (1)'!K792</f>
        <v>0.16800000000000001</v>
      </c>
      <c r="L12" s="29">
        <f>+'TablasInformes (1)'!L792</f>
        <v>10555331</v>
      </c>
      <c r="M12" s="52">
        <f>+'TablasInformes (1)'!M792</f>
        <v>4.0000000000000001E-3</v>
      </c>
    </row>
    <row r="36" spans="1:7" ht="26" x14ac:dyDescent="0.6">
      <c r="A36" s="85">
        <v>56</v>
      </c>
    </row>
    <row r="37" spans="1:7" x14ac:dyDescent="0.35">
      <c r="A37" s="107" t="s">
        <v>282</v>
      </c>
      <c r="B37" s="107"/>
      <c r="C37" s="107"/>
      <c r="D37" s="107"/>
      <c r="E37" s="107"/>
      <c r="F37" s="107"/>
      <c r="G37" s="107"/>
    </row>
    <row r="38" spans="1:7" x14ac:dyDescent="0.35">
      <c r="B38" s="12">
        <f>+'TablasInformes (1)'!B796</f>
        <v>2027</v>
      </c>
      <c r="C38" s="12">
        <f>+'TablasInformes (1)'!C796</f>
        <v>2027</v>
      </c>
      <c r="D38" s="12">
        <f>+'TablasInformes (1)'!D796</f>
        <v>2027</v>
      </c>
      <c r="E38" s="12">
        <f>+'TablasInformes (1)'!E796</f>
        <v>2028</v>
      </c>
      <c r="F38" s="12">
        <f>+'TablasInformes (1)'!F796</f>
        <v>2028</v>
      </c>
      <c r="G38" s="12">
        <f>+'TablasInformes (1)'!G796</f>
        <v>2028</v>
      </c>
    </row>
    <row r="39" spans="1:7" x14ac:dyDescent="0.35">
      <c r="B39" s="12" t="s">
        <v>102</v>
      </c>
      <c r="C39" s="12" t="s">
        <v>103</v>
      </c>
      <c r="D39" s="12" t="s">
        <v>104</v>
      </c>
      <c r="E39" s="12" t="s">
        <v>102</v>
      </c>
      <c r="F39" s="12" t="s">
        <v>103</v>
      </c>
      <c r="G39" s="12" t="s">
        <v>104</v>
      </c>
    </row>
    <row r="40" spans="1:7" x14ac:dyDescent="0.35">
      <c r="A40" s="7" t="s">
        <v>152</v>
      </c>
      <c r="B40" s="8">
        <f>+'TablasInformes (1)'!B798</f>
        <v>1363773</v>
      </c>
      <c r="C40" s="8">
        <f>+'TablasInformes (1)'!C798</f>
        <v>346899</v>
      </c>
      <c r="D40" s="8">
        <f>+'TablasInformes (1)'!D798</f>
        <v>409136</v>
      </c>
      <c r="E40" s="8">
        <f>+'TablasInformes (1)'!E798</f>
        <v>1114287</v>
      </c>
      <c r="F40" s="8">
        <f>+'TablasInformes (1)'!F798</f>
        <v>390292</v>
      </c>
      <c r="G40" s="8">
        <f>+'TablasInformes (1)'!G798</f>
        <v>364240</v>
      </c>
    </row>
    <row r="41" spans="1:7" x14ac:dyDescent="0.35">
      <c r="A41" s="7" t="s">
        <v>234</v>
      </c>
      <c r="B41" s="8">
        <f>+'TablasInformes (1)'!B799</f>
        <v>244641</v>
      </c>
      <c r="C41" s="8">
        <f>+'TablasInformes (1)'!C799</f>
        <v>34504</v>
      </c>
      <c r="D41" s="8">
        <f>+'TablasInformes (1)'!D799</f>
        <v>105458</v>
      </c>
      <c r="E41" s="8">
        <f>+'TablasInformes (1)'!E799</f>
        <v>297430</v>
      </c>
      <c r="F41" s="8">
        <f>+'TablasInformes (1)'!F799</f>
        <v>40773</v>
      </c>
      <c r="G41" s="8">
        <f>+'TablasInformes (1)'!G799</f>
        <v>102921</v>
      </c>
    </row>
    <row r="42" spans="1:7" x14ac:dyDescent="0.35">
      <c r="A42" s="7" t="s">
        <v>235</v>
      </c>
      <c r="B42" s="8">
        <f>+'TablasInformes (1)'!B800</f>
        <v>698854</v>
      </c>
      <c r="C42" s="8">
        <f>+'TablasInformes (1)'!C800</f>
        <v>316979</v>
      </c>
      <c r="D42" s="8">
        <f>+'TablasInformes (1)'!D800</f>
        <v>204176</v>
      </c>
      <c r="E42" s="8">
        <f>+'TablasInformes (1)'!E800</f>
        <v>783718</v>
      </c>
      <c r="F42" s="8">
        <f>+'TablasInformes (1)'!F800</f>
        <v>347769</v>
      </c>
      <c r="G42" s="8">
        <f>+'TablasInformes (1)'!G800</f>
        <v>202367</v>
      </c>
    </row>
    <row r="43" spans="1:7" x14ac:dyDescent="0.35">
      <c r="A43" s="7" t="s">
        <v>236</v>
      </c>
      <c r="B43" s="8">
        <f>+'TablasInformes (1)'!B801</f>
        <v>1802447</v>
      </c>
      <c r="C43" s="8">
        <f>+'TablasInformes (1)'!C801</f>
        <v>751264</v>
      </c>
      <c r="D43" s="8">
        <f>+'TablasInformes (1)'!D801</f>
        <v>667571</v>
      </c>
      <c r="E43" s="8">
        <f>+'TablasInformes (1)'!E801</f>
        <v>1786991</v>
      </c>
      <c r="F43" s="8">
        <f>+'TablasInformes (1)'!F801</f>
        <v>661276</v>
      </c>
      <c r="G43" s="8">
        <f>+'TablasInformes (1)'!G801</f>
        <v>457068</v>
      </c>
    </row>
    <row r="44" spans="1:7" x14ac:dyDescent="0.35">
      <c r="A44" s="7" t="s">
        <v>237</v>
      </c>
      <c r="B44" s="8">
        <f>+'TablasInformes (1)'!B802</f>
        <v>235194</v>
      </c>
      <c r="C44" s="8">
        <f>+'TablasInformes (1)'!C802</f>
        <v>57012</v>
      </c>
      <c r="D44" s="8">
        <f>+'TablasInformes (1)'!D802</f>
        <v>13922</v>
      </c>
      <c r="E44" s="8">
        <f>+'TablasInformes (1)'!E802</f>
        <v>419602</v>
      </c>
      <c r="F44" s="8">
        <f>+'TablasInformes (1)'!F802</f>
        <v>97257</v>
      </c>
      <c r="G44" s="8">
        <f>+'TablasInformes (1)'!G802</f>
        <v>32730</v>
      </c>
    </row>
    <row r="45" spans="1:7" x14ac:dyDescent="0.35">
      <c r="A45" s="7" t="s">
        <v>238</v>
      </c>
      <c r="B45" s="8">
        <f>+'TablasInformes (1)'!B803</f>
        <v>531249</v>
      </c>
      <c r="C45" s="8">
        <f>+'TablasInformes (1)'!C803</f>
        <v>325054</v>
      </c>
      <c r="D45" s="8">
        <f>+'TablasInformes (1)'!D803</f>
        <v>151267</v>
      </c>
      <c r="E45" s="8">
        <f>+'TablasInformes (1)'!E803</f>
        <v>657555</v>
      </c>
      <c r="F45" s="8">
        <f>+'TablasInformes (1)'!F803</f>
        <v>477260</v>
      </c>
      <c r="G45" s="8">
        <f>+'TablasInformes (1)'!G803</f>
        <v>303816</v>
      </c>
    </row>
    <row r="46" spans="1:7" x14ac:dyDescent="0.35">
      <c r="A46" s="7" t="s">
        <v>154</v>
      </c>
      <c r="B46" s="8">
        <f>+'TablasInformes (1)'!B804</f>
        <v>1153797</v>
      </c>
      <c r="C46" s="8">
        <f>+'TablasInformes (1)'!C804</f>
        <v>561558</v>
      </c>
      <c r="D46" s="8">
        <f>+'TablasInformes (1)'!D804</f>
        <v>172327</v>
      </c>
      <c r="E46" s="8">
        <f>+'TablasInformes (1)'!E804</f>
        <v>1324123</v>
      </c>
      <c r="F46" s="8">
        <f>+'TablasInformes (1)'!F804</f>
        <v>417375</v>
      </c>
      <c r="G46" s="8">
        <f>+'TablasInformes (1)'!G804</f>
        <v>258784</v>
      </c>
    </row>
    <row r="47" spans="1:7" x14ac:dyDescent="0.35">
      <c r="A47" s="7" t="s">
        <v>283</v>
      </c>
      <c r="B47" s="8">
        <f>+'TablasInformes (1)'!B805</f>
        <v>6029955</v>
      </c>
      <c r="C47" s="8">
        <f>+'TablasInformes (1)'!C805</f>
        <v>2393270</v>
      </c>
      <c r="D47" s="8">
        <f>+'TablasInformes (1)'!D805</f>
        <v>1723857</v>
      </c>
      <c r="E47" s="8">
        <f>+'TablasInformes (1)'!E805</f>
        <v>6383706</v>
      </c>
      <c r="F47" s="8">
        <f>+'TablasInformes (1)'!F805</f>
        <v>2432002</v>
      </c>
      <c r="G47" s="8">
        <f>+'TablasInformes (1)'!G805</f>
        <v>1721926</v>
      </c>
    </row>
    <row r="48" spans="1:7" x14ac:dyDescent="0.35">
      <c r="A48" s="7" t="s">
        <v>284</v>
      </c>
      <c r="B48" s="76">
        <f>+'TablasInformes (1)'!B806</f>
        <v>0.115</v>
      </c>
      <c r="C48" s="76">
        <f>+'TablasInformes (1)'!C806</f>
        <v>0.25600000000000001</v>
      </c>
      <c r="D48" s="76">
        <f>+'TablasInformes (1)'!D806</f>
        <v>0.25600000000000001</v>
      </c>
      <c r="E48" s="76">
        <f>+'TablasInformes (1)'!E806</f>
        <v>5.8999999999999997E-2</v>
      </c>
      <c r="F48" s="76">
        <f>+'TablasInformes (1)'!F806</f>
        <v>1.6E-2</v>
      </c>
      <c r="G48" s="76">
        <f>+'TablasInformes (1)'!G806</f>
        <v>-1E-3</v>
      </c>
    </row>
    <row r="73" spans="1:13" ht="26" x14ac:dyDescent="0.6">
      <c r="A73" s="85">
        <v>57</v>
      </c>
    </row>
    <row r="74" spans="1:13" x14ac:dyDescent="0.35">
      <c r="A74" s="107" t="s">
        <v>285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</row>
    <row r="75" spans="1:13" x14ac:dyDescent="0.35">
      <c r="B75" s="12">
        <f>+'TablasInformes (1)'!B810</f>
        <v>2023</v>
      </c>
      <c r="C75" s="12">
        <f>+'TablasInformes (1)'!C810</f>
        <v>2023</v>
      </c>
      <c r="D75" s="12">
        <f>+'TablasInformes (1)'!D810</f>
        <v>2024</v>
      </c>
      <c r="E75" s="12">
        <f>+'TablasInformes (1)'!E810</f>
        <v>2024</v>
      </c>
      <c r="F75" s="12">
        <f>+'TablasInformes (1)'!F810</f>
        <v>2025</v>
      </c>
      <c r="G75" s="12">
        <f>+'TablasInformes (1)'!G810</f>
        <v>2025</v>
      </c>
      <c r="H75" s="12">
        <f>+'TablasInformes (1)'!H810</f>
        <v>2026</v>
      </c>
      <c r="I75" s="12">
        <f>+'TablasInformes (1)'!I810</f>
        <v>2026</v>
      </c>
      <c r="J75" s="12">
        <f>+'TablasInformes (1)'!J810</f>
        <v>2027</v>
      </c>
      <c r="K75" s="12">
        <f>+'TablasInformes (1)'!K810</f>
        <v>2027</v>
      </c>
      <c r="L75" s="12">
        <f>+'TablasInformes (1)'!L810</f>
        <v>2028</v>
      </c>
      <c r="M75" s="12">
        <f>+'TablasInformes (1)'!M810</f>
        <v>2028</v>
      </c>
    </row>
    <row r="76" spans="1:13" x14ac:dyDescent="0.35">
      <c r="B76" s="12" t="s">
        <v>279</v>
      </c>
      <c r="C76" s="12" t="s">
        <v>387</v>
      </c>
      <c r="D76" s="12" t="s">
        <v>279</v>
      </c>
      <c r="E76" s="12" t="s">
        <v>387</v>
      </c>
      <c r="F76" s="12" t="s">
        <v>279</v>
      </c>
      <c r="G76" s="12" t="s">
        <v>387</v>
      </c>
      <c r="H76" s="12" t="s">
        <v>279</v>
      </c>
      <c r="I76" s="12" t="s">
        <v>387</v>
      </c>
      <c r="J76" s="12" t="s">
        <v>279</v>
      </c>
      <c r="K76" s="12" t="s">
        <v>387</v>
      </c>
      <c r="L76" s="12" t="s">
        <v>279</v>
      </c>
      <c r="M76" s="12" t="s">
        <v>387</v>
      </c>
    </row>
    <row r="77" spans="1:13" x14ac:dyDescent="0.35">
      <c r="A77" s="7" t="s">
        <v>120</v>
      </c>
      <c r="B77" s="8">
        <f>+'TablasInformes (1)'!B812</f>
        <v>2327633</v>
      </c>
      <c r="C77" s="76">
        <f>+'TablasInformes (1)'!C812</f>
        <v>5.0000000000000001E-3</v>
      </c>
      <c r="D77" s="8">
        <f>+'TablasInformes (1)'!D812</f>
        <v>2246961</v>
      </c>
      <c r="E77" s="76">
        <f>+'TablasInformes (1)'!E812</f>
        <v>-3.5000000000000003E-2</v>
      </c>
      <c r="F77" s="8">
        <f>+'TablasInformes (1)'!F812</f>
        <v>2545594</v>
      </c>
      <c r="G77" s="76">
        <f>+'TablasInformes (1)'!G812</f>
        <v>0.13300000000000001</v>
      </c>
      <c r="H77" s="8">
        <f>+'TablasInformes (1)'!H812</f>
        <v>2792165</v>
      </c>
      <c r="I77" s="76">
        <f>+'TablasInformes (1)'!I812</f>
        <v>9.7000000000000003E-2</v>
      </c>
      <c r="J77" s="8">
        <f>+'TablasInformes (1)'!J812</f>
        <v>3655554</v>
      </c>
      <c r="K77" s="76">
        <f>+'TablasInformes (1)'!K812</f>
        <v>0.309</v>
      </c>
      <c r="L77" s="8">
        <f>+'TablasInformes (1)'!L812</f>
        <v>3996720</v>
      </c>
      <c r="M77" s="76">
        <f>+'TablasInformes (1)'!M812</f>
        <v>9.2999999999999999E-2</v>
      </c>
    </row>
    <row r="78" spans="1:13" x14ac:dyDescent="0.35">
      <c r="A78" s="7" t="s">
        <v>121</v>
      </c>
      <c r="B78" s="8">
        <f>+'TablasInformes (1)'!B813</f>
        <v>3293415</v>
      </c>
      <c r="C78" s="76">
        <f>+'TablasInformes (1)'!C813</f>
        <v>4.4999999999999998E-2</v>
      </c>
      <c r="D78" s="8">
        <f>+'TablasInformes (1)'!D813</f>
        <v>3603492</v>
      </c>
      <c r="E78" s="76">
        <f>+'TablasInformes (1)'!E813</f>
        <v>9.4E-2</v>
      </c>
      <c r="F78" s="8">
        <f>+'TablasInformes (1)'!F813</f>
        <v>4373715</v>
      </c>
      <c r="G78" s="76">
        <f>+'TablasInformes (1)'!G813</f>
        <v>0.214</v>
      </c>
      <c r="H78" s="8">
        <f>+'TablasInformes (1)'!H813</f>
        <v>4736625</v>
      </c>
      <c r="I78" s="76">
        <f>+'TablasInformes (1)'!I813</f>
        <v>8.3000000000000004E-2</v>
      </c>
      <c r="J78" s="8">
        <f>+'TablasInformes (1)'!J813</f>
        <v>5085960</v>
      </c>
      <c r="K78" s="76">
        <f>+'TablasInformes (1)'!K813</f>
        <v>7.3999999999999996E-2</v>
      </c>
      <c r="L78" s="8">
        <f>+'TablasInformes (1)'!L813</f>
        <v>4982839</v>
      </c>
      <c r="M78" s="76">
        <f>+'TablasInformes (1)'!M813</f>
        <v>-2E-3</v>
      </c>
    </row>
    <row r="79" spans="1:13" x14ac:dyDescent="0.35">
      <c r="A79" s="7" t="s">
        <v>122</v>
      </c>
      <c r="B79" s="8">
        <f>+'TablasInformes (1)'!B814</f>
        <v>1020100</v>
      </c>
      <c r="C79" s="76">
        <f>+'TablasInformes (1)'!C814</f>
        <v>4.7E-2</v>
      </c>
      <c r="D79" s="8">
        <f>+'TablasInformes (1)'!D814</f>
        <v>990063</v>
      </c>
      <c r="E79" s="76">
        <f>+'TablasInformes (1)'!E814</f>
        <v>-2.9000000000000001E-2</v>
      </c>
      <c r="F79" s="8">
        <f>+'TablasInformes (1)'!F814</f>
        <v>1159357</v>
      </c>
      <c r="G79" s="76">
        <f>+'TablasInformes (1)'!G814</f>
        <v>0.17100000000000001</v>
      </c>
      <c r="H79" s="8">
        <f>+'TablasInformes (1)'!H814</f>
        <v>1157484</v>
      </c>
      <c r="I79" s="76">
        <f>+'TablasInformes (1)'!I814</f>
        <v>-2E-3</v>
      </c>
      <c r="J79" s="8">
        <f>+'TablasInformes (1)'!J814</f>
        <v>1405568</v>
      </c>
      <c r="K79" s="76">
        <f>+'TablasInformes (1)'!K814</f>
        <v>0.214</v>
      </c>
      <c r="L79" s="8">
        <f>+'TablasInformes (1)'!L814</f>
        <v>1558075</v>
      </c>
      <c r="M79" s="76">
        <f>+'TablasInformes (1)'!M814</f>
        <v>0.109</v>
      </c>
    </row>
    <row r="80" spans="1:13" x14ac:dyDescent="0.35">
      <c r="A80" s="7" t="s">
        <v>286</v>
      </c>
      <c r="B80" s="8">
        <f>+'TablasInformes (1)'!B815</f>
        <v>6641121</v>
      </c>
      <c r="C80" s="76">
        <f>+'TablasInformes (1)'!C815</f>
        <v>3.7999999999999999E-2</v>
      </c>
      <c r="D80" s="8">
        <f>+'TablasInformes (1)'!D815</f>
        <v>6841045</v>
      </c>
      <c r="E80" s="76">
        <f>+'TablasInformes (1)'!E815</f>
        <v>3.0000000000000001E-3</v>
      </c>
      <c r="F80" s="8">
        <f>+'TablasInformes (1)'!F815</f>
        <v>8078565</v>
      </c>
      <c r="G80" s="76">
        <f>+'TablasInformes (1)'!G815</f>
        <v>0.18099999999999999</v>
      </c>
      <c r="H80" s="8">
        <f>+'TablasInformes (1)'!H815</f>
        <v>8686200</v>
      </c>
      <c r="I80" s="76">
        <f>+'TablasInformes (1)'!I815</f>
        <v>7.4999999999999997E-2</v>
      </c>
      <c r="J80" s="8">
        <f>+'TablasInformes (1)'!J815</f>
        <v>10146898</v>
      </c>
      <c r="K80" s="76">
        <f>+'TablasInformes (1)'!K815</f>
        <v>0.16800000000000001</v>
      </c>
      <c r="L80" s="8">
        <f>+'TablasInformes (1)'!L815</f>
        <v>10555331</v>
      </c>
      <c r="M80" s="76">
        <f>+'TablasInformes (1)'!M815</f>
        <v>4.0000000000000001E-3</v>
      </c>
    </row>
    <row r="105" spans="1:9" ht="26" x14ac:dyDescent="0.6">
      <c r="A105" s="85">
        <v>58</v>
      </c>
    </row>
    <row r="106" spans="1:9" x14ac:dyDescent="0.35">
      <c r="A106" s="107" t="s">
        <v>287</v>
      </c>
      <c r="B106" s="107"/>
      <c r="C106" s="107"/>
      <c r="D106" s="107"/>
      <c r="E106" s="107"/>
      <c r="F106" s="107"/>
      <c r="G106" s="107"/>
      <c r="H106" s="107"/>
      <c r="I106" s="107"/>
    </row>
    <row r="107" spans="1:9" x14ac:dyDescent="0.35">
      <c r="B107" s="54">
        <f>+'TablasInformes (1)'!B819</f>
        <v>2027</v>
      </c>
      <c r="C107" s="54">
        <f>+'TablasInformes (1)'!C819</f>
        <v>2027</v>
      </c>
      <c r="D107" s="54">
        <f>+'TablasInformes (1)'!D819</f>
        <v>2027</v>
      </c>
      <c r="E107" s="54">
        <f>+'TablasInformes (1)'!E819</f>
        <v>2027</v>
      </c>
      <c r="F107" s="54">
        <f>+'TablasInformes (1)'!F819</f>
        <v>2028</v>
      </c>
      <c r="G107" s="54">
        <f>+'TablasInformes (1)'!G819</f>
        <v>2028</v>
      </c>
      <c r="H107" s="54">
        <f>+'TablasInformes (1)'!H819</f>
        <v>2028</v>
      </c>
      <c r="I107" s="54">
        <f>+'TablasInformes (1)'!I819</f>
        <v>2028</v>
      </c>
    </row>
    <row r="108" spans="1:9" x14ac:dyDescent="0.35">
      <c r="B108" s="12" t="s">
        <v>207</v>
      </c>
      <c r="C108" s="12" t="s">
        <v>208</v>
      </c>
      <c r="D108" s="12" t="s">
        <v>209</v>
      </c>
      <c r="E108" s="12" t="s">
        <v>210</v>
      </c>
      <c r="F108" s="12" t="s">
        <v>207</v>
      </c>
      <c r="G108" s="12" t="s">
        <v>208</v>
      </c>
      <c r="H108" s="12" t="s">
        <v>209</v>
      </c>
      <c r="I108" s="12" t="s">
        <v>210</v>
      </c>
    </row>
    <row r="109" spans="1:9" x14ac:dyDescent="0.35">
      <c r="A109" s="7" t="s">
        <v>89</v>
      </c>
      <c r="B109" s="8">
        <f>+'TablasInformes (1)'!B821</f>
        <v>1688351</v>
      </c>
      <c r="C109" s="8">
        <f>+'TablasInformes (1)'!C821</f>
        <v>1507460</v>
      </c>
      <c r="D109" s="8">
        <f>+'TablasInformes (1)'!D821</f>
        <v>1085374</v>
      </c>
      <c r="E109" s="8">
        <f>+'TablasInformes (1)'!E821</f>
        <v>1748655</v>
      </c>
      <c r="F109" s="8">
        <f>+'TablasInformes (1)'!F821</f>
        <v>1787446</v>
      </c>
      <c r="G109" s="8">
        <f>+'TablasInformes (1)'!G821</f>
        <v>1595929</v>
      </c>
      <c r="H109" s="8">
        <f>+'TablasInformes (1)'!H821</f>
        <v>1149070</v>
      </c>
      <c r="I109" s="8">
        <f>+'TablasInformes (1)'!I821</f>
        <v>1851280</v>
      </c>
    </row>
    <row r="110" spans="1:9" x14ac:dyDescent="0.35">
      <c r="A110" s="7" t="s">
        <v>90</v>
      </c>
      <c r="B110" s="8">
        <f>+'TablasInformes (1)'!B822</f>
        <v>646168</v>
      </c>
      <c r="C110" s="8">
        <f>+'TablasInformes (1)'!C822</f>
        <v>287186</v>
      </c>
      <c r="D110" s="8">
        <f>+'TablasInformes (1)'!D822</f>
        <v>335050</v>
      </c>
      <c r="E110" s="8">
        <f>+'TablasInformes (1)'!E822</f>
        <v>1124817</v>
      </c>
      <c r="F110" s="8">
        <f>+'TablasInformes (1)'!F822</f>
        <v>661418</v>
      </c>
      <c r="G110" s="8">
        <f>+'TablasInformes (1)'!G822</f>
        <v>293961</v>
      </c>
      <c r="H110" s="8">
        <f>+'TablasInformes (1)'!H822</f>
        <v>342954</v>
      </c>
      <c r="I110" s="8">
        <f>+'TablasInformes (1)'!I822</f>
        <v>1151353</v>
      </c>
    </row>
    <row r="111" spans="1:9" x14ac:dyDescent="0.35">
      <c r="A111" s="7" t="s">
        <v>91</v>
      </c>
      <c r="B111" s="8">
        <f>+'TablasInformes (1)'!B823</f>
        <v>448197</v>
      </c>
      <c r="C111" s="8">
        <f>+'TablasInformes (1)'!C823</f>
        <v>413715</v>
      </c>
      <c r="D111" s="8">
        <f>+'TablasInformes (1)'!D823</f>
        <v>396483</v>
      </c>
      <c r="E111" s="8">
        <f>+'TablasInformes (1)'!E823</f>
        <v>465442</v>
      </c>
      <c r="F111" s="8">
        <f>+'TablasInformes (1)'!F823</f>
        <v>447699</v>
      </c>
      <c r="G111" s="8">
        <f>+'TablasInformes (1)'!G823</f>
        <v>413259</v>
      </c>
      <c r="H111" s="8">
        <f>+'TablasInformes (1)'!H823</f>
        <v>396042</v>
      </c>
      <c r="I111" s="8">
        <f>+'TablasInformes (1)'!I823</f>
        <v>464920</v>
      </c>
    </row>
    <row r="112" spans="1:9" x14ac:dyDescent="0.35">
      <c r="A112" s="7" t="s">
        <v>288</v>
      </c>
      <c r="B112" s="8">
        <f>+'TablasInformes (1)'!B824</f>
        <v>2782716</v>
      </c>
      <c r="C112" s="8">
        <f>+'TablasInformes (1)'!C824</f>
        <v>2208361</v>
      </c>
      <c r="D112" s="8">
        <f>+'TablasInformes (1)'!D824</f>
        <v>1816907</v>
      </c>
      <c r="E112" s="8">
        <f>+'TablasInformes (1)'!E824</f>
        <v>3338914</v>
      </c>
      <c r="F112" s="8">
        <f>+'TablasInformes (1)'!F824</f>
        <v>2896563</v>
      </c>
      <c r="G112" s="8">
        <f>+'TablasInformes (1)'!G824</f>
        <v>2303149</v>
      </c>
      <c r="H112" s="8">
        <f>+'TablasInformes (1)'!H824</f>
        <v>1888066</v>
      </c>
      <c r="I112" s="8">
        <f>+'TablasInformes (1)'!I824</f>
        <v>3467553</v>
      </c>
    </row>
    <row r="134" spans="1:7" ht="26" x14ac:dyDescent="0.6">
      <c r="A134" s="85">
        <v>59</v>
      </c>
    </row>
    <row r="135" spans="1:7" x14ac:dyDescent="0.35">
      <c r="A135" s="107" t="s">
        <v>289</v>
      </c>
      <c r="B135" s="107"/>
      <c r="C135" s="107"/>
      <c r="D135" s="107"/>
      <c r="E135" s="107"/>
      <c r="F135" s="107"/>
      <c r="G135" s="107"/>
    </row>
    <row r="136" spans="1:7" x14ac:dyDescent="0.35">
      <c r="B136" s="12">
        <f>+'TablasInformes (1)'!B828</f>
        <v>2023</v>
      </c>
      <c r="C136" s="12">
        <f>+'TablasInformes (1)'!C828</f>
        <v>2024</v>
      </c>
      <c r="D136" s="12">
        <f>+'TablasInformes (1)'!D828</f>
        <v>2025</v>
      </c>
      <c r="E136" s="12">
        <f>+'TablasInformes (1)'!E828</f>
        <v>2026</v>
      </c>
      <c r="F136" s="12">
        <f>+'TablasInformes (1)'!F828</f>
        <v>2027</v>
      </c>
      <c r="G136" s="12">
        <f>+'TablasInformes (1)'!G828</f>
        <v>2028</v>
      </c>
    </row>
    <row r="137" spans="1:7" x14ac:dyDescent="0.35">
      <c r="A137" s="7" t="s">
        <v>111</v>
      </c>
      <c r="B137" s="8">
        <f>+'TablasInformes (1)'!B830</f>
        <v>3404034</v>
      </c>
      <c r="C137" s="8">
        <f>+'TablasInformes (1)'!C830</f>
        <v>2787867</v>
      </c>
      <c r="D137" s="8">
        <f>+'TablasInformes (1)'!D830</f>
        <v>2585172</v>
      </c>
      <c r="E137" s="8">
        <f>+'TablasInformes (1)'!E830</f>
        <v>2446302</v>
      </c>
      <c r="F137" s="8">
        <f>+'TablasInformes (1)'!F830</f>
        <v>2804893</v>
      </c>
      <c r="G137" s="8">
        <f>+'TablasInformes (1)'!G830</f>
        <v>2770112</v>
      </c>
    </row>
    <row r="138" spans="1:7" x14ac:dyDescent="0.35">
      <c r="A138" s="7" t="s">
        <v>112</v>
      </c>
      <c r="B138" s="8">
        <f>+'TablasInformes (1)'!B831</f>
        <v>1924382</v>
      </c>
      <c r="C138" s="8">
        <f>+'TablasInformes (1)'!C831</f>
        <v>2785542</v>
      </c>
      <c r="D138" s="8">
        <f>+'TablasInformes (1)'!D831</f>
        <v>3856766</v>
      </c>
      <c r="E138" s="8">
        <f>+'TablasInformes (1)'!E831</f>
        <v>4568349</v>
      </c>
      <c r="F138" s="8">
        <f>+'TablasInformes (1)'!F831</f>
        <v>5422284</v>
      </c>
      <c r="G138" s="8">
        <f>+'TablasInformes (1)'!G831</f>
        <v>5536867</v>
      </c>
    </row>
    <row r="139" spans="1:7" x14ac:dyDescent="0.35">
      <c r="A139" s="7" t="s">
        <v>113</v>
      </c>
      <c r="B139" s="8">
        <f>+'TablasInformes (1)'!B832</f>
        <v>1312732</v>
      </c>
      <c r="C139" s="8">
        <f>+'TablasInformes (1)'!C832</f>
        <v>1267107</v>
      </c>
      <c r="D139" s="8">
        <f>+'TablasInformes (1)'!D832</f>
        <v>1636728</v>
      </c>
      <c r="E139" s="8">
        <f>+'TablasInformes (1)'!E832</f>
        <v>1671623</v>
      </c>
      <c r="F139" s="8">
        <f>+'TablasInformes (1)'!F832</f>
        <v>1919905</v>
      </c>
      <c r="G139" s="8">
        <f>+'TablasInformes (1)'!G832</f>
        <v>2230655</v>
      </c>
    </row>
    <row r="140" spans="1:7" x14ac:dyDescent="0.35">
      <c r="A140" s="7" t="s">
        <v>286</v>
      </c>
      <c r="B140" s="8">
        <f>+'TablasInformes (1)'!B833</f>
        <v>6641121</v>
      </c>
      <c r="C140" s="8">
        <f>+'TablasInformes (1)'!C833</f>
        <v>6841045</v>
      </c>
      <c r="D140" s="8">
        <f>+'TablasInformes (1)'!D833</f>
        <v>8078565</v>
      </c>
      <c r="E140" s="8">
        <f>+'TablasInformes (1)'!E833</f>
        <v>8686200</v>
      </c>
      <c r="F140" s="8">
        <f>+'TablasInformes (1)'!F833</f>
        <v>10146898</v>
      </c>
      <c r="G140" s="8">
        <f>+'TablasInformes (1)'!G833</f>
        <v>10555331</v>
      </c>
    </row>
    <row r="161" spans="1:19" ht="26" x14ac:dyDescent="0.6">
      <c r="A161" s="85">
        <v>60</v>
      </c>
    </row>
    <row r="162" spans="1:19" x14ac:dyDescent="0.35">
      <c r="A162" s="107" t="s">
        <v>290</v>
      </c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</row>
    <row r="163" spans="1:19" x14ac:dyDescent="0.35">
      <c r="B163" s="12">
        <f>+'TablasInformes (1)'!B837</f>
        <v>2023</v>
      </c>
      <c r="C163" s="12">
        <f>+'TablasInformes (1)'!C837</f>
        <v>2023</v>
      </c>
      <c r="D163" s="12">
        <f>+'TablasInformes (1)'!D837</f>
        <v>2023</v>
      </c>
      <c r="E163" s="12">
        <f>+'TablasInformes (1)'!E837</f>
        <v>2024</v>
      </c>
      <c r="F163" s="12">
        <f>+'TablasInformes (1)'!F837</f>
        <v>2024</v>
      </c>
      <c r="G163" s="12">
        <f>+'TablasInformes (1)'!G837</f>
        <v>2024</v>
      </c>
      <c r="H163" s="12">
        <f>+'TablasInformes (1)'!H837</f>
        <v>2025</v>
      </c>
      <c r="I163" s="12">
        <f>+'TablasInformes (1)'!I837</f>
        <v>2025</v>
      </c>
      <c r="J163" s="12">
        <f>+'TablasInformes (1)'!J837</f>
        <v>2025</v>
      </c>
      <c r="K163" s="12">
        <f>+'TablasInformes (1)'!K837</f>
        <v>2026</v>
      </c>
      <c r="L163" s="12">
        <f>+'TablasInformes (1)'!L837</f>
        <v>2026</v>
      </c>
      <c r="M163" s="12">
        <f>+'TablasInformes (1)'!M837</f>
        <v>2026</v>
      </c>
      <c r="N163" s="12">
        <f>+'TablasInformes (1)'!N837</f>
        <v>2027</v>
      </c>
      <c r="O163" s="12">
        <f>+'TablasInformes (1)'!O837</f>
        <v>2027</v>
      </c>
      <c r="P163" s="12">
        <f>+'TablasInformes (1)'!P837</f>
        <v>2027</v>
      </c>
      <c r="Q163" s="12">
        <f>+'TablasInformes (1)'!Q837</f>
        <v>2028</v>
      </c>
      <c r="R163" s="12">
        <f>+'TablasInformes (1)'!R837</f>
        <v>2028</v>
      </c>
      <c r="S163" s="12">
        <f>+'TablasInformes (1)'!S837</f>
        <v>2028</v>
      </c>
    </row>
    <row r="164" spans="1:19" x14ac:dyDescent="0.35">
      <c r="B164" s="12" t="s">
        <v>102</v>
      </c>
      <c r="C164" s="12" t="s">
        <v>103</v>
      </c>
      <c r="D164" s="12" t="s">
        <v>104</v>
      </c>
      <c r="E164" s="12" t="s">
        <v>102</v>
      </c>
      <c r="F164" s="12" t="s">
        <v>103</v>
      </c>
      <c r="G164" s="12" t="s">
        <v>104</v>
      </c>
      <c r="H164" s="12" t="s">
        <v>102</v>
      </c>
      <c r="I164" s="12" t="s">
        <v>103</v>
      </c>
      <c r="J164" s="12" t="s">
        <v>104</v>
      </c>
      <c r="K164" s="12" t="s">
        <v>102</v>
      </c>
      <c r="L164" s="12" t="s">
        <v>103</v>
      </c>
      <c r="M164" s="12" t="s">
        <v>104</v>
      </c>
      <c r="N164" s="12" t="s">
        <v>102</v>
      </c>
      <c r="O164" s="12" t="s">
        <v>103</v>
      </c>
      <c r="P164" s="12" t="s">
        <v>104</v>
      </c>
      <c r="Q164" s="12" t="s">
        <v>102</v>
      </c>
      <c r="R164" s="12" t="s">
        <v>103</v>
      </c>
      <c r="S164" s="12" t="s">
        <v>104</v>
      </c>
    </row>
    <row r="165" spans="1:19" x14ac:dyDescent="0.35">
      <c r="A165" s="7" t="s">
        <v>111</v>
      </c>
      <c r="B165" s="8">
        <f>+'TablasInformes (1)'!B839</f>
        <v>2749049</v>
      </c>
      <c r="C165" s="8">
        <f>+'TablasInformes (1)'!C839</f>
        <v>333236</v>
      </c>
      <c r="D165" s="8">
        <f>+'TablasInformes (1)'!D839</f>
        <v>321749</v>
      </c>
      <c r="E165" s="8">
        <f>+'TablasInformes (1)'!E839</f>
        <v>2122148</v>
      </c>
      <c r="F165" s="8">
        <f>+'TablasInformes (1)'!F839</f>
        <v>319486</v>
      </c>
      <c r="G165" s="8">
        <f>+'TablasInformes (1)'!G839</f>
        <v>346233</v>
      </c>
      <c r="H165" s="8">
        <f>+'TablasInformes (1)'!H839</f>
        <v>1929791</v>
      </c>
      <c r="I165" s="8">
        <f>+'TablasInformes (1)'!I839</f>
        <v>330551</v>
      </c>
      <c r="J165" s="8">
        <f>+'TablasInformes (1)'!J839</f>
        <v>324830</v>
      </c>
      <c r="K165" s="8">
        <f>+'TablasInformes (1)'!K839</f>
        <v>1802305</v>
      </c>
      <c r="L165" s="8">
        <f>+'TablasInformes (1)'!L839</f>
        <v>322929</v>
      </c>
      <c r="M165" s="8">
        <f>+'TablasInformes (1)'!M839</f>
        <v>321068</v>
      </c>
      <c r="N165" s="8">
        <f>+'TablasInformes (1)'!N839</f>
        <v>2003964</v>
      </c>
      <c r="O165" s="8">
        <f>+'TablasInformes (1)'!O839</f>
        <v>420648</v>
      </c>
      <c r="P165" s="8">
        <f>+'TablasInformes (1)'!P839</f>
        <v>380281</v>
      </c>
      <c r="Q165" s="8">
        <f>+'TablasInformes (1)'!Q839</f>
        <v>1974418</v>
      </c>
      <c r="R165" s="8">
        <f>+'TablasInformes (1)'!R839</f>
        <v>425962</v>
      </c>
      <c r="S165" s="8">
        <f>+'TablasInformes (1)'!S839</f>
        <v>369732</v>
      </c>
    </row>
    <row r="166" spans="1:19" x14ac:dyDescent="0.35">
      <c r="A166" s="7" t="s">
        <v>112</v>
      </c>
      <c r="B166" s="8">
        <f>+'TablasInformes (1)'!B840</f>
        <v>1125936</v>
      </c>
      <c r="C166" s="8">
        <f>+'TablasInformes (1)'!C840</f>
        <v>279902</v>
      </c>
      <c r="D166" s="8">
        <f>+'TablasInformes (1)'!D840</f>
        <v>518544</v>
      </c>
      <c r="E166" s="8">
        <f>+'TablasInformes (1)'!E840</f>
        <v>1661827</v>
      </c>
      <c r="F166" s="8">
        <f>+'TablasInformes (1)'!F840</f>
        <v>514418</v>
      </c>
      <c r="G166" s="8">
        <f>+'TablasInformes (1)'!G840</f>
        <v>609297</v>
      </c>
      <c r="H166" s="8">
        <f>+'TablasInformes (1)'!H840</f>
        <v>2396464</v>
      </c>
      <c r="I166" s="8">
        <f>+'TablasInformes (1)'!I840</f>
        <v>757885</v>
      </c>
      <c r="J166" s="8">
        <f>+'TablasInformes (1)'!J840</f>
        <v>702417</v>
      </c>
      <c r="K166" s="8">
        <f>+'TablasInformes (1)'!K840</f>
        <v>2824249</v>
      </c>
      <c r="L166" s="8">
        <f>+'TablasInformes (1)'!L840</f>
        <v>924077</v>
      </c>
      <c r="M166" s="8">
        <f>+'TablasInformes (1)'!M840</f>
        <v>820023</v>
      </c>
      <c r="N166" s="8">
        <f>+'TablasInformes (1)'!N840</f>
        <v>3122940</v>
      </c>
      <c r="O166" s="8">
        <f>+'TablasInformes (1)'!O840</f>
        <v>1255435</v>
      </c>
      <c r="P166" s="8">
        <f>+'TablasInformes (1)'!P840</f>
        <v>1043909</v>
      </c>
      <c r="Q166" s="8">
        <f>+'TablasInformes (1)'!Q840</f>
        <v>3297595</v>
      </c>
      <c r="R166" s="8">
        <f>+'TablasInformes (1)'!R840</f>
        <v>1214024</v>
      </c>
      <c r="S166" s="8">
        <f>+'TablasInformes (1)'!S840</f>
        <v>1025248</v>
      </c>
    </row>
    <row r="167" spans="1:19" x14ac:dyDescent="0.35">
      <c r="A167" s="7" t="s">
        <v>113</v>
      </c>
      <c r="B167" s="8">
        <f>+'TablasInformes (1)'!B841</f>
        <v>386604</v>
      </c>
      <c r="C167" s="8">
        <f>+'TablasInformes (1)'!C841</f>
        <v>789856</v>
      </c>
      <c r="D167" s="8">
        <f>+'TablasInformes (1)'!D841</f>
        <v>136272</v>
      </c>
      <c r="E167" s="8">
        <f>+'TablasInformes (1)'!E841</f>
        <v>507443</v>
      </c>
      <c r="F167" s="8">
        <f>+'TablasInformes (1)'!F841</f>
        <v>600373</v>
      </c>
      <c r="G167" s="8">
        <f>+'TablasInformes (1)'!G841</f>
        <v>159291</v>
      </c>
      <c r="H167" s="8">
        <f>+'TablasInformes (1)'!H841</f>
        <v>709593</v>
      </c>
      <c r="I167" s="8">
        <f>+'TablasInformes (1)'!I841</f>
        <v>725804</v>
      </c>
      <c r="J167" s="8">
        <f>+'TablasInformes (1)'!J841</f>
        <v>201331</v>
      </c>
      <c r="K167" s="8">
        <f>+'TablasInformes (1)'!K841</f>
        <v>781817</v>
      </c>
      <c r="L167" s="8">
        <f>+'TablasInformes (1)'!L841</f>
        <v>658134</v>
      </c>
      <c r="M167" s="8">
        <f>+'TablasInformes (1)'!M841</f>
        <v>231672</v>
      </c>
      <c r="N167" s="8">
        <f>+'TablasInformes (1)'!N841</f>
        <v>903051</v>
      </c>
      <c r="O167" s="8">
        <f>+'TablasInformes (1)'!O841</f>
        <v>717187</v>
      </c>
      <c r="P167" s="8">
        <f>+'TablasInformes (1)'!P841</f>
        <v>299667</v>
      </c>
      <c r="Q167" s="8">
        <f>+'TablasInformes (1)'!Q841</f>
        <v>1111693</v>
      </c>
      <c r="R167" s="8">
        <f>+'TablasInformes (1)'!R841</f>
        <v>792016</v>
      </c>
      <c r="S167" s="8">
        <f>+'TablasInformes (1)'!S841</f>
        <v>326946</v>
      </c>
    </row>
    <row r="168" spans="1:19" x14ac:dyDescent="0.35">
      <c r="A168" s="7" t="s">
        <v>291</v>
      </c>
      <c r="B168" s="8">
        <f>+'TablasInformes (1)'!B842</f>
        <v>4261589</v>
      </c>
      <c r="C168" s="8">
        <f>+'TablasInformes (1)'!C842</f>
        <v>1402994</v>
      </c>
      <c r="D168" s="8">
        <f>+'TablasInformes (1)'!D842</f>
        <v>976565</v>
      </c>
      <c r="E168" s="8">
        <f>+'TablasInformes (1)'!E842</f>
        <v>4291418</v>
      </c>
      <c r="F168" s="8">
        <f>+'TablasInformes (1)'!F842</f>
        <v>1434277</v>
      </c>
      <c r="G168" s="8">
        <f>+'TablasInformes (1)'!G842</f>
        <v>1114821</v>
      </c>
      <c r="H168" s="8">
        <f>+'TablasInformes (1)'!H842</f>
        <v>5035848</v>
      </c>
      <c r="I168" s="8">
        <f>+'TablasInformes (1)'!I842</f>
        <v>1814240</v>
      </c>
      <c r="J168" s="8">
        <f>+'TablasInformes (1)'!J842</f>
        <v>1228578</v>
      </c>
      <c r="K168" s="8">
        <f>+'TablasInformes (1)'!K842</f>
        <v>5408371</v>
      </c>
      <c r="L168" s="8">
        <f>+'TablasInformes (1)'!L842</f>
        <v>1905140</v>
      </c>
      <c r="M168" s="8">
        <f>+'TablasInformes (1)'!M842</f>
        <v>1372763</v>
      </c>
      <c r="N168" s="8">
        <f>+'TablasInformes (1)'!N842</f>
        <v>6029955</v>
      </c>
      <c r="O168" s="8">
        <f>+'TablasInformes (1)'!O842</f>
        <v>2393270</v>
      </c>
      <c r="P168" s="8">
        <f>+'TablasInformes (1)'!P842</f>
        <v>1723857</v>
      </c>
      <c r="Q168" s="8">
        <f>+'TablasInformes (1)'!Q842</f>
        <v>6383706</v>
      </c>
      <c r="R168" s="8">
        <f>+'TablasInformes (1)'!R842</f>
        <v>2432002</v>
      </c>
      <c r="S168" s="8">
        <f>+'TablasInformes (1)'!S842</f>
        <v>1721926</v>
      </c>
    </row>
  </sheetData>
  <mergeCells count="6">
    <mergeCell ref="A162:S162"/>
    <mergeCell ref="A2:M2"/>
    <mergeCell ref="A106:I106"/>
    <mergeCell ref="A37:G37"/>
    <mergeCell ref="A74:M74"/>
    <mergeCell ref="A135:G13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31"/>
  <sheetViews>
    <sheetView topLeftCell="A82" zoomScale="85" zoomScaleNormal="85" workbookViewId="0">
      <selection activeCell="P9" sqref="P9"/>
    </sheetView>
  </sheetViews>
  <sheetFormatPr baseColWidth="10" defaultRowHeight="14.5" x14ac:dyDescent="0.35"/>
  <cols>
    <col min="1" max="1" width="23" bestFit="1" customWidth="1"/>
    <col min="2" max="2" width="16.54296875" customWidth="1"/>
    <col min="3" max="13" width="13.7265625" customWidth="1"/>
  </cols>
  <sheetData>
    <row r="1" spans="1:13" ht="26" x14ac:dyDescent="0.6">
      <c r="A1" s="85">
        <v>61</v>
      </c>
    </row>
    <row r="2" spans="1:13" x14ac:dyDescent="0.35">
      <c r="A2" s="115" t="s">
        <v>292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35">
      <c r="B3" s="27">
        <f>+'TablasInformes (1)'!B846</f>
        <v>2023</v>
      </c>
      <c r="C3" s="27">
        <f>+'TablasInformes (1)'!C846</f>
        <v>2023</v>
      </c>
      <c r="D3" s="27">
        <f>+'TablasInformes (1)'!D846</f>
        <v>2024</v>
      </c>
      <c r="E3" s="27">
        <f>+'TablasInformes (1)'!E846</f>
        <v>2024</v>
      </c>
      <c r="F3" s="27">
        <f>+'TablasInformes (1)'!F846</f>
        <v>2025</v>
      </c>
      <c r="G3" s="27">
        <f>+'TablasInformes (1)'!G846</f>
        <v>2025</v>
      </c>
      <c r="H3" s="27">
        <f>+'TablasInformes (1)'!H846</f>
        <v>2026</v>
      </c>
      <c r="I3" s="27">
        <f>+'TablasInformes (1)'!I846</f>
        <v>2026</v>
      </c>
      <c r="J3" s="27">
        <f>+'TablasInformes (1)'!J846</f>
        <v>2027</v>
      </c>
      <c r="K3" s="27">
        <f>+'TablasInformes (1)'!K846</f>
        <v>2027</v>
      </c>
      <c r="L3" s="27">
        <f>+'TablasInformes (1)'!L846</f>
        <v>2028</v>
      </c>
      <c r="M3" s="27">
        <f>+'TablasInformes (1)'!M846</f>
        <v>2028</v>
      </c>
    </row>
    <row r="4" spans="1:13" x14ac:dyDescent="0.35">
      <c r="A4" s="28" t="s">
        <v>249</v>
      </c>
      <c r="B4" s="29">
        <f>+'TablasInformes (1)'!B848</f>
        <v>3976134</v>
      </c>
      <c r="C4" s="52">
        <f>+'TablasInformes (1)'!C848</f>
        <v>5.3999999999999999E-2</v>
      </c>
      <c r="D4" s="29">
        <f>+'TablasInformes (1)'!D848</f>
        <v>4001174</v>
      </c>
      <c r="E4" s="52">
        <f>+'TablasInformes (1)'!E848</f>
        <v>6.0000000000000001E-3</v>
      </c>
      <c r="F4" s="29">
        <f>+'TablasInformes (1)'!F848</f>
        <v>4566013</v>
      </c>
      <c r="G4" s="52">
        <f>+'TablasInformes (1)'!G848</f>
        <v>0.14099999999999999</v>
      </c>
      <c r="H4" s="29">
        <f>+'TablasInformes (1)'!H848</f>
        <v>3960301</v>
      </c>
      <c r="I4" s="52">
        <f>+'TablasInformes (1)'!I848</f>
        <v>-0.13300000000000001</v>
      </c>
      <c r="J4" s="29">
        <f>+'TablasInformes (1)'!J848</f>
        <v>3510081</v>
      </c>
      <c r="K4" s="52">
        <f>+'TablasInformes (1)'!K848</f>
        <v>-0.114</v>
      </c>
      <c r="L4" s="29">
        <f>+'TablasInformes (1)'!L848</f>
        <v>3440198</v>
      </c>
      <c r="M4" s="52">
        <f>+'TablasInformes (1)'!M848</f>
        <v>-0.02</v>
      </c>
    </row>
    <row r="5" spans="1:13" x14ac:dyDescent="0.35">
      <c r="A5" s="28" t="s">
        <v>250</v>
      </c>
      <c r="B5" s="29">
        <f>+'TablasInformes (1)'!B849</f>
        <v>828448</v>
      </c>
      <c r="C5" s="52">
        <f>+'TablasInformes (1)'!C849</f>
        <v>2E-3</v>
      </c>
      <c r="D5" s="29">
        <f>+'TablasInformes (1)'!D849</f>
        <v>822375</v>
      </c>
      <c r="E5" s="52">
        <f>+'TablasInformes (1)'!E849</f>
        <v>-7.0000000000000001E-3</v>
      </c>
      <c r="F5" s="29">
        <f>+'TablasInformes (1)'!F849</f>
        <v>741480</v>
      </c>
      <c r="G5" s="52">
        <f>+'TablasInformes (1)'!G849</f>
        <v>-9.8000000000000004E-2</v>
      </c>
      <c r="H5" s="29">
        <f>+'TablasInformes (1)'!H849</f>
        <v>664000</v>
      </c>
      <c r="I5" s="52">
        <f>+'TablasInformes (1)'!I849</f>
        <v>-0.104</v>
      </c>
      <c r="J5" s="29">
        <f>+'TablasInformes (1)'!J849</f>
        <v>648107</v>
      </c>
      <c r="K5" s="52">
        <f>+'TablasInformes (1)'!K849</f>
        <v>-2.4E-2</v>
      </c>
      <c r="L5" s="29">
        <f>+'TablasInformes (1)'!L849</f>
        <v>791995</v>
      </c>
      <c r="M5" s="52">
        <f>+'TablasInformes (1)'!M849</f>
        <v>0.222</v>
      </c>
    </row>
    <row r="6" spans="1:13" x14ac:dyDescent="0.35">
      <c r="A6" s="28" t="s">
        <v>251</v>
      </c>
      <c r="B6" s="29">
        <f>+'TablasInformes (1)'!B850</f>
        <v>3171451</v>
      </c>
      <c r="C6" s="52">
        <f>+'TablasInformes (1)'!C850</f>
        <v>2.7E-2</v>
      </c>
      <c r="D6" s="29">
        <f>+'TablasInformes (1)'!D850</f>
        <v>2941689</v>
      </c>
      <c r="E6" s="52">
        <f>+'TablasInformes (1)'!E850</f>
        <v>-7.1999999999999995E-2</v>
      </c>
      <c r="F6" s="29">
        <f>+'TablasInformes (1)'!F850</f>
        <v>3058114</v>
      </c>
      <c r="G6" s="52">
        <f>+'TablasInformes (1)'!G850</f>
        <v>4.0000000000000001E-3</v>
      </c>
      <c r="H6" s="29">
        <f>+'TablasInformes (1)'!H850</f>
        <v>2562803</v>
      </c>
      <c r="I6" s="52">
        <f>+'TablasInformes (1)'!I850</f>
        <v>-0.16200000000000001</v>
      </c>
      <c r="J6" s="29">
        <f>+'TablasInformes (1)'!J850</f>
        <v>2205889</v>
      </c>
      <c r="K6" s="52">
        <f>+'TablasInformes (1)'!K850</f>
        <v>-0.13900000000000001</v>
      </c>
      <c r="L6" s="29">
        <f>+'TablasInformes (1)'!L850</f>
        <v>2524646</v>
      </c>
      <c r="M6" s="52">
        <f>+'TablasInformes (1)'!M850</f>
        <v>0.14499999999999999</v>
      </c>
    </row>
    <row r="7" spans="1:13" x14ac:dyDescent="0.35">
      <c r="A7" s="28" t="s">
        <v>252</v>
      </c>
      <c r="B7" s="29">
        <f>+'TablasInformes (1)'!B851</f>
        <v>0</v>
      </c>
      <c r="C7" s="52">
        <f>+'TablasInformes (1)'!C851</f>
        <v>0</v>
      </c>
      <c r="D7" s="29">
        <f>+'TablasInformes (1)'!D851</f>
        <v>3022663</v>
      </c>
      <c r="E7" s="52">
        <f>+'TablasInformes (1)'!E851</f>
        <v>0</v>
      </c>
      <c r="F7" s="29">
        <f>+'TablasInformes (1)'!F851</f>
        <v>5621306</v>
      </c>
      <c r="G7" s="52">
        <f>+'TablasInformes (1)'!G851</f>
        <v>8.5999999999999993E-2</v>
      </c>
      <c r="H7" s="29">
        <f>+'TablasInformes (1)'!H851</f>
        <v>7014855</v>
      </c>
      <c r="I7" s="52">
        <f>+'TablasInformes (1)'!I851</f>
        <v>0.248</v>
      </c>
      <c r="J7" s="29">
        <f>+'TablasInformes (1)'!J851</f>
        <v>6279889</v>
      </c>
      <c r="K7" s="52">
        <f>+'TablasInformes (1)'!K851</f>
        <v>-0.105</v>
      </c>
      <c r="L7" s="29">
        <f>+'TablasInformes (1)'!L851</f>
        <v>5914418</v>
      </c>
      <c r="M7" s="52">
        <f>+'TablasInformes (1)'!M851</f>
        <v>-5.8000000000000003E-2</v>
      </c>
    </row>
    <row r="8" spans="1:13" x14ac:dyDescent="0.35">
      <c r="A8" s="28" t="s">
        <v>253</v>
      </c>
      <c r="B8" s="29">
        <f>+'TablasInformes (1)'!B852</f>
        <v>0</v>
      </c>
      <c r="C8" s="52">
        <f>+'TablasInformes (1)'!C852</f>
        <v>0</v>
      </c>
      <c r="D8" s="29">
        <f>+'TablasInformes (1)'!D852</f>
        <v>0</v>
      </c>
      <c r="E8" s="52">
        <f>+'TablasInformes (1)'!E852</f>
        <v>0</v>
      </c>
      <c r="F8" s="29">
        <f>+'TablasInformes (1)'!F852</f>
        <v>0</v>
      </c>
      <c r="G8" s="52">
        <f>+'TablasInformes (1)'!G852</f>
        <v>0</v>
      </c>
      <c r="H8" s="29">
        <f>+'TablasInformes (1)'!H852</f>
        <v>0</v>
      </c>
      <c r="I8" s="52">
        <f>+'TablasInformes (1)'!I852</f>
        <v>0</v>
      </c>
      <c r="J8" s="29">
        <f>+'TablasInformes (1)'!J852</f>
        <v>688910</v>
      </c>
      <c r="K8" s="52">
        <f>+'TablasInformes (1)'!K852</f>
        <v>0</v>
      </c>
      <c r="L8" s="29">
        <f>+'TablasInformes (1)'!L852</f>
        <v>1167762</v>
      </c>
      <c r="M8" s="52">
        <f>+'TablasInformes (1)'!M852</f>
        <v>0.69499999999999995</v>
      </c>
    </row>
    <row r="9" spans="1:13" x14ac:dyDescent="0.35">
      <c r="A9" s="28" t="s">
        <v>254</v>
      </c>
      <c r="B9" s="29">
        <f>+'TablasInformes (1)'!B853</f>
        <v>0</v>
      </c>
      <c r="C9" s="52">
        <f>+'TablasInformes (1)'!C853</f>
        <v>0</v>
      </c>
      <c r="D9" s="29">
        <f>+'TablasInformes (1)'!D853</f>
        <v>0</v>
      </c>
      <c r="E9" s="52">
        <f>+'TablasInformes (1)'!E853</f>
        <v>0</v>
      </c>
      <c r="F9" s="29">
        <f>+'TablasInformes (1)'!F853</f>
        <v>0</v>
      </c>
      <c r="G9" s="52">
        <f>+'TablasInformes (1)'!G853</f>
        <v>0</v>
      </c>
      <c r="H9" s="29">
        <f>+'TablasInformes (1)'!H853</f>
        <v>1525033</v>
      </c>
      <c r="I9" s="52">
        <f>+'TablasInformes (1)'!I853</f>
        <v>0</v>
      </c>
      <c r="J9" s="29">
        <f>+'TablasInformes (1)'!J853</f>
        <v>2208177</v>
      </c>
      <c r="K9" s="52">
        <f>+'TablasInformes (1)'!K853</f>
        <v>0.44800000000000001</v>
      </c>
      <c r="L9" s="29">
        <f>+'TablasInformes (1)'!L853</f>
        <v>3065957</v>
      </c>
      <c r="M9" s="52">
        <f>+'TablasInformes (1)'!M853</f>
        <v>0.38900000000000001</v>
      </c>
    </row>
    <row r="10" spans="1:13" x14ac:dyDescent="0.35">
      <c r="A10" s="28" t="s">
        <v>255</v>
      </c>
      <c r="B10" s="29">
        <f>+'TablasInformes (1)'!B854</f>
        <v>0</v>
      </c>
      <c r="C10" s="52">
        <f>+'TablasInformes (1)'!C854</f>
        <v>0</v>
      </c>
      <c r="D10" s="29">
        <f>+'TablasInformes (1)'!D854</f>
        <v>0</v>
      </c>
      <c r="E10" s="52">
        <f>+'TablasInformes (1)'!E854</f>
        <v>0</v>
      </c>
      <c r="F10" s="29">
        <f>+'TablasInformes (1)'!F854</f>
        <v>2620717</v>
      </c>
      <c r="G10" s="52">
        <f>+'TablasInformes (1)'!G854</f>
        <v>0</v>
      </c>
      <c r="H10" s="29">
        <f>+'TablasInformes (1)'!H854</f>
        <v>4231028</v>
      </c>
      <c r="I10" s="52">
        <f>+'TablasInformes (1)'!I854</f>
        <v>0.61499999999999999</v>
      </c>
      <c r="J10" s="29">
        <f>+'TablasInformes (1)'!J854</f>
        <v>4288066</v>
      </c>
      <c r="K10" s="52">
        <f>+'TablasInformes (1)'!K854</f>
        <v>1.4E-2</v>
      </c>
      <c r="L10" s="29">
        <f>+'TablasInformes (1)'!L854</f>
        <v>4613015</v>
      </c>
      <c r="M10" s="52">
        <f>+'TablasInformes (1)'!M854</f>
        <v>7.5999999999999998E-2</v>
      </c>
    </row>
    <row r="11" spans="1:13" x14ac:dyDescent="0.35">
      <c r="A11" s="80" t="s">
        <v>293</v>
      </c>
      <c r="B11" s="29">
        <f>+'TablasInformes (1)'!B855</f>
        <v>7976033</v>
      </c>
      <c r="C11" s="52">
        <f>+'TablasInformes (1)'!C855</f>
        <v>3.6999999999999998E-2</v>
      </c>
      <c r="D11" s="29">
        <f>+'TablasInformes (1)'!D855</f>
        <v>10787901</v>
      </c>
      <c r="E11" s="52">
        <f>+'TablasInformes (1)'!E855</f>
        <v>0.35299999999999998</v>
      </c>
      <c r="F11" s="29">
        <f>+'TablasInformes (1)'!F855</f>
        <v>16607629</v>
      </c>
      <c r="G11" s="52">
        <f>+'TablasInformes (1)'!G855</f>
        <v>5.3999999999999999E-2</v>
      </c>
      <c r="H11" s="29">
        <f>+'TablasInformes (1)'!H855</f>
        <v>19958018</v>
      </c>
      <c r="I11" s="52">
        <f>+'TablasInformes (1)'!I855</f>
        <v>0.20200000000000001</v>
      </c>
      <c r="J11" s="29">
        <f>+'TablasInformes (1)'!J855</f>
        <v>19829118</v>
      </c>
      <c r="K11" s="52">
        <f>+'TablasInformes (1)'!K855</f>
        <v>-7.0000000000000001E-3</v>
      </c>
      <c r="L11" s="29">
        <f>+'TablasInformes (1)'!L855</f>
        <v>21517990</v>
      </c>
      <c r="M11" s="52">
        <f>+'TablasInformes (1)'!M855</f>
        <v>8.5000000000000006E-2</v>
      </c>
    </row>
    <row r="32" spans="1:1" ht="26" x14ac:dyDescent="0.6">
      <c r="A32" s="85">
        <v>62</v>
      </c>
    </row>
    <row r="33" spans="1:4" x14ac:dyDescent="0.35">
      <c r="A33" s="107" t="s">
        <v>294</v>
      </c>
      <c r="B33" s="107"/>
      <c r="C33" s="107"/>
      <c r="D33" s="107"/>
    </row>
    <row r="34" spans="1:4" x14ac:dyDescent="0.35">
      <c r="B34" s="12" t="s">
        <v>102</v>
      </c>
      <c r="C34" s="12" t="s">
        <v>103</v>
      </c>
      <c r="D34" s="12" t="s">
        <v>104</v>
      </c>
    </row>
    <row r="35" spans="1:4" x14ac:dyDescent="0.35">
      <c r="A35" s="7" t="s">
        <v>152</v>
      </c>
      <c r="B35" s="8">
        <f>+'TablasInformes (1)'!B860</f>
        <v>1947966</v>
      </c>
      <c r="C35" s="8">
        <f>+'TablasInformes (1)'!C860</f>
        <v>757150</v>
      </c>
      <c r="D35" s="8">
        <f>+'TablasInformes (1)'!D860</f>
        <v>735082</v>
      </c>
    </row>
    <row r="36" spans="1:4" x14ac:dyDescent="0.35">
      <c r="A36" s="7" t="s">
        <v>234</v>
      </c>
      <c r="B36" s="8">
        <f>+'TablasInformes (1)'!B861</f>
        <v>501603</v>
      </c>
      <c r="C36" s="8">
        <f>+'TablasInformes (1)'!C861</f>
        <v>80291</v>
      </c>
      <c r="D36" s="8">
        <f>+'TablasInformes (1)'!D861</f>
        <v>210101</v>
      </c>
    </row>
    <row r="37" spans="1:4" x14ac:dyDescent="0.35">
      <c r="A37" s="7" t="s">
        <v>235</v>
      </c>
      <c r="B37" s="8">
        <f>+'TablasInformes (1)'!B862</f>
        <v>1444671</v>
      </c>
      <c r="C37" s="8">
        <f>+'TablasInformes (1)'!C862</f>
        <v>665742</v>
      </c>
      <c r="D37" s="8">
        <f>+'TablasInformes (1)'!D862</f>
        <v>414233</v>
      </c>
    </row>
    <row r="38" spans="1:4" x14ac:dyDescent="0.35">
      <c r="A38" s="7" t="s">
        <v>236</v>
      </c>
      <c r="B38" s="8">
        <f>+'TablasInformes (1)'!B863</f>
        <v>3436237</v>
      </c>
      <c r="C38" s="8">
        <f>+'TablasInformes (1)'!C863</f>
        <v>1410052</v>
      </c>
      <c r="D38" s="8">
        <f>+'TablasInformes (1)'!D863</f>
        <v>1068130</v>
      </c>
    </row>
    <row r="39" spans="1:4" x14ac:dyDescent="0.35">
      <c r="A39" s="7" t="s">
        <v>237</v>
      </c>
      <c r="B39" s="8">
        <f>+'TablasInformes (1)'!B864</f>
        <v>862566</v>
      </c>
      <c r="C39" s="8">
        <f>+'TablasInformes (1)'!C864</f>
        <v>228259</v>
      </c>
      <c r="D39" s="8">
        <f>+'TablasInformes (1)'!D864</f>
        <v>76937</v>
      </c>
    </row>
    <row r="40" spans="1:4" x14ac:dyDescent="0.35">
      <c r="A40" s="7" t="s">
        <v>238</v>
      </c>
      <c r="B40" s="8">
        <f>+'TablasInformes (1)'!B865</f>
        <v>1245671</v>
      </c>
      <c r="C40" s="8">
        <f>+'TablasInformes (1)'!C865</f>
        <v>1072192</v>
      </c>
      <c r="D40" s="8">
        <f>+'TablasInformes (1)'!D865</f>
        <v>748094</v>
      </c>
    </row>
    <row r="41" spans="1:4" x14ac:dyDescent="0.35">
      <c r="A41" s="7" t="s">
        <v>154</v>
      </c>
      <c r="B41" s="8">
        <f>+'TablasInformes (1)'!B866</f>
        <v>2963644</v>
      </c>
      <c r="C41" s="8">
        <f>+'TablasInformes (1)'!C866</f>
        <v>962976</v>
      </c>
      <c r="D41" s="8">
        <f>+'TablasInformes (1)'!D866</f>
        <v>686394</v>
      </c>
    </row>
    <row r="42" spans="1:4" x14ac:dyDescent="0.35">
      <c r="A42" s="7" t="s">
        <v>239</v>
      </c>
      <c r="B42" s="8">
        <f>+'TablasInformes (1)'!B867</f>
        <v>12402359</v>
      </c>
      <c r="C42" s="8">
        <f>+'TablasInformes (1)'!C867</f>
        <v>5176663</v>
      </c>
      <c r="D42" s="8">
        <f>+'TablasInformes (1)'!D867</f>
        <v>3938970</v>
      </c>
    </row>
    <row r="50" spans="1:4" ht="26" x14ac:dyDescent="0.6">
      <c r="A50" s="85">
        <v>63</v>
      </c>
    </row>
    <row r="51" spans="1:4" x14ac:dyDescent="0.35">
      <c r="A51" s="107" t="s">
        <v>295</v>
      </c>
      <c r="B51" s="107"/>
      <c r="C51" s="107"/>
      <c r="D51" s="107"/>
    </row>
    <row r="52" spans="1:4" x14ac:dyDescent="0.35">
      <c r="B52" s="12" t="s">
        <v>120</v>
      </c>
      <c r="C52" s="12" t="s">
        <v>121</v>
      </c>
      <c r="D52" s="12" t="s">
        <v>124</v>
      </c>
    </row>
    <row r="53" spans="1:4" x14ac:dyDescent="0.35">
      <c r="A53" s="7" t="s">
        <v>152</v>
      </c>
      <c r="B53" s="8">
        <f>+'TablasInformes (1)'!B872</f>
        <v>1620962</v>
      </c>
      <c r="C53" s="8">
        <f>+'TablasInformes (1)'!C872</f>
        <v>1278035</v>
      </c>
      <c r="D53" s="8">
        <f>+'TablasInformes (1)'!D872</f>
        <v>541201</v>
      </c>
    </row>
    <row r="54" spans="1:4" x14ac:dyDescent="0.35">
      <c r="A54" s="7" t="s">
        <v>234</v>
      </c>
      <c r="B54" s="8">
        <f>+'TablasInformes (1)'!B873</f>
        <v>301781</v>
      </c>
      <c r="C54" s="8">
        <f>+'TablasInformes (1)'!C873</f>
        <v>380885</v>
      </c>
      <c r="D54" s="8">
        <f>+'TablasInformes (1)'!D873</f>
        <v>109329</v>
      </c>
    </row>
    <row r="55" spans="1:4" x14ac:dyDescent="0.35">
      <c r="A55" s="7" t="s">
        <v>235</v>
      </c>
      <c r="B55" s="8">
        <f>+'TablasInformes (1)'!B874</f>
        <v>962006</v>
      </c>
      <c r="C55" s="8">
        <f>+'TablasInformes (1)'!C874</f>
        <v>1094754</v>
      </c>
      <c r="D55" s="8">
        <f>+'TablasInformes (1)'!D874</f>
        <v>467887</v>
      </c>
    </row>
    <row r="56" spans="1:4" x14ac:dyDescent="0.35">
      <c r="A56" s="7" t="s">
        <v>236</v>
      </c>
      <c r="B56" s="8">
        <f>+'TablasInformes (1)'!B875</f>
        <v>2209550</v>
      </c>
      <c r="C56" s="8">
        <f>+'TablasInformes (1)'!C875</f>
        <v>2948325</v>
      </c>
      <c r="D56" s="8">
        <f>+'TablasInformes (1)'!D875</f>
        <v>756544</v>
      </c>
    </row>
    <row r="57" spans="1:4" x14ac:dyDescent="0.35">
      <c r="A57" s="7" t="s">
        <v>237</v>
      </c>
      <c r="B57" s="8">
        <f>+'TablasInformes (1)'!B876</f>
        <v>379978</v>
      </c>
      <c r="C57" s="8">
        <f>+'TablasInformes (1)'!C876</f>
        <v>612538</v>
      </c>
      <c r="D57" s="8">
        <f>+'TablasInformes (1)'!D876</f>
        <v>175246</v>
      </c>
    </row>
    <row r="58" spans="1:4" x14ac:dyDescent="0.35">
      <c r="A58" s="7" t="s">
        <v>238</v>
      </c>
      <c r="B58" s="8">
        <f>+'TablasInformes (1)'!B877</f>
        <v>887373</v>
      </c>
      <c r="C58" s="8">
        <f>+'TablasInformes (1)'!C877</f>
        <v>1841313</v>
      </c>
      <c r="D58" s="8">
        <f>+'TablasInformes (1)'!D877</f>
        <v>337271</v>
      </c>
    </row>
    <row r="59" spans="1:4" x14ac:dyDescent="0.35">
      <c r="A59" s="7" t="s">
        <v>154</v>
      </c>
      <c r="B59" s="8">
        <f>+'TablasInformes (1)'!B878</f>
        <v>1699868</v>
      </c>
      <c r="C59" s="8">
        <f>+'TablasInformes (1)'!C878</f>
        <v>2138330</v>
      </c>
      <c r="D59" s="8">
        <f>+'TablasInformes (1)'!D878</f>
        <v>774817</v>
      </c>
    </row>
    <row r="60" spans="1:4" x14ac:dyDescent="0.35">
      <c r="A60" s="7" t="s">
        <v>296</v>
      </c>
      <c r="B60" s="8">
        <f>+'TablasInformes (1)'!B879</f>
        <v>8061518</v>
      </c>
      <c r="C60" s="8">
        <f>+'TablasInformes (1)'!C879</f>
        <v>10294179</v>
      </c>
      <c r="D60" s="8">
        <f>+'TablasInformes (1)'!D879</f>
        <v>3162294</v>
      </c>
    </row>
    <row r="71" spans="1:7" ht="26" x14ac:dyDescent="0.6">
      <c r="A71" s="85">
        <v>64</v>
      </c>
    </row>
    <row r="72" spans="1:7" x14ac:dyDescent="0.35">
      <c r="A72" s="107" t="s">
        <v>297</v>
      </c>
      <c r="B72" s="107"/>
      <c r="C72" s="107"/>
      <c r="D72" s="107"/>
      <c r="E72" s="107"/>
      <c r="F72" s="107"/>
      <c r="G72" s="107"/>
    </row>
    <row r="73" spans="1:7" x14ac:dyDescent="0.35">
      <c r="B73" s="12">
        <f>+'TablasInformes (1)'!B883</f>
        <v>2023</v>
      </c>
      <c r="C73" s="12">
        <f>+'TablasInformes (1)'!C883</f>
        <v>2024</v>
      </c>
      <c r="D73" s="12">
        <f>+'TablasInformes (1)'!D883</f>
        <v>2025</v>
      </c>
      <c r="E73" s="12">
        <f>+'TablasInformes (1)'!E883</f>
        <v>2026</v>
      </c>
      <c r="F73" s="12">
        <f>+'TablasInformes (1)'!F883</f>
        <v>2027</v>
      </c>
      <c r="G73" s="12">
        <f>+'TablasInformes (1)'!G883</f>
        <v>2028</v>
      </c>
    </row>
    <row r="74" spans="1:7" x14ac:dyDescent="0.35">
      <c r="A74" s="7" t="s">
        <v>298</v>
      </c>
      <c r="B74" s="8">
        <f>+'TablasInformes (1)'!B885</f>
        <v>4150048</v>
      </c>
      <c r="C74" s="8">
        <f>+'TablasInformes (1)'!C885</f>
        <v>5448064</v>
      </c>
      <c r="D74" s="8">
        <f>+'TablasInformes (1)'!D885</f>
        <v>8678562</v>
      </c>
      <c r="E74" s="8">
        <f>+'TablasInformes (1)'!E885</f>
        <v>10664366</v>
      </c>
      <c r="F74" s="8">
        <f>+'TablasInformes (1)'!F885</f>
        <v>10519803</v>
      </c>
      <c r="G74" s="8">
        <f>+'TablasInformes (1)'!G885</f>
        <v>12402359</v>
      </c>
    </row>
    <row r="75" spans="1:7" x14ac:dyDescent="0.35">
      <c r="A75" s="7" t="s">
        <v>299</v>
      </c>
      <c r="B75" s="8">
        <f>+'TablasInformes (1)'!B886</f>
        <v>2055950</v>
      </c>
      <c r="C75" s="8">
        <f>+'TablasInformes (1)'!C886</f>
        <v>2688542</v>
      </c>
      <c r="D75" s="8">
        <f>+'TablasInformes (1)'!D886</f>
        <v>4414969</v>
      </c>
      <c r="E75" s="8">
        <f>+'TablasInformes (1)'!E886</f>
        <v>4891159</v>
      </c>
      <c r="F75" s="8">
        <f>+'TablasInformes (1)'!F886</f>
        <v>5061799</v>
      </c>
      <c r="G75" s="8">
        <f>+'TablasInformes (1)'!G886</f>
        <v>5176663</v>
      </c>
    </row>
    <row r="76" spans="1:7" x14ac:dyDescent="0.35">
      <c r="A76" s="7" t="s">
        <v>300</v>
      </c>
      <c r="B76" s="8">
        <f>+'TablasInformes (1)'!B887</f>
        <v>1770035</v>
      </c>
      <c r="C76" s="8">
        <f>+'TablasInformes (1)'!C887</f>
        <v>2651296</v>
      </c>
      <c r="D76" s="8">
        <f>+'TablasInformes (1)'!D887</f>
        <v>3514098</v>
      </c>
      <c r="E76" s="8">
        <f>+'TablasInformes (1)'!E887</f>
        <v>4402493</v>
      </c>
      <c r="F76" s="8">
        <f>+'TablasInformes (1)'!F887</f>
        <v>4247517</v>
      </c>
      <c r="G76" s="8">
        <f>+'TablasInformes (1)'!G887</f>
        <v>3938970</v>
      </c>
    </row>
    <row r="77" spans="1:7" x14ac:dyDescent="0.35">
      <c r="A77" s="7" t="s">
        <v>301</v>
      </c>
      <c r="B77" s="8">
        <f>+'TablasInformes (1)'!B888</f>
        <v>7976033</v>
      </c>
      <c r="C77" s="8">
        <f>+'TablasInformes (1)'!C888</f>
        <v>10787901</v>
      </c>
      <c r="D77" s="8">
        <f>+'TablasInformes (1)'!D888</f>
        <v>16607629</v>
      </c>
      <c r="E77" s="8">
        <f>+'TablasInformes (1)'!E888</f>
        <v>19958018</v>
      </c>
      <c r="F77" s="8">
        <f>+'TablasInformes (1)'!F888</f>
        <v>19829118</v>
      </c>
      <c r="G77" s="8">
        <f>+'TablasInformes (1)'!G888</f>
        <v>21517990</v>
      </c>
    </row>
    <row r="91" spans="1:4" ht="26" x14ac:dyDescent="0.6">
      <c r="A91" s="85">
        <v>65</v>
      </c>
    </row>
    <row r="92" spans="1:4" x14ac:dyDescent="0.35">
      <c r="A92" s="107" t="s">
        <v>302</v>
      </c>
      <c r="B92" s="107"/>
      <c r="C92" s="107"/>
      <c r="D92" s="107"/>
    </row>
    <row r="93" spans="1:4" x14ac:dyDescent="0.35">
      <c r="B93" s="12" t="s">
        <v>120</v>
      </c>
      <c r="C93" s="12" t="s">
        <v>121</v>
      </c>
      <c r="D93" s="12" t="s">
        <v>124</v>
      </c>
    </row>
    <row r="94" spans="1:4" x14ac:dyDescent="0.35">
      <c r="A94" s="7" t="s">
        <v>89</v>
      </c>
      <c r="B94" s="8">
        <f>+'TablasInformes (1)'!B893</f>
        <v>4848152</v>
      </c>
      <c r="C94" s="8">
        <f>+'TablasInformes (1)'!C893</f>
        <v>5797457</v>
      </c>
      <c r="D94" s="8">
        <f>+'TablasInformes (1)'!D893</f>
        <v>1756749</v>
      </c>
    </row>
    <row r="95" spans="1:4" x14ac:dyDescent="0.35">
      <c r="A95" s="7" t="s">
        <v>90</v>
      </c>
      <c r="B95" s="8">
        <f>+'TablasInformes (1)'!B894</f>
        <v>1736892</v>
      </c>
      <c r="C95" s="8">
        <f>+'TablasInformes (1)'!C894</f>
        <v>2583667</v>
      </c>
      <c r="D95" s="8">
        <f>+'TablasInformes (1)'!D894</f>
        <v>856104</v>
      </c>
    </row>
    <row r="96" spans="1:4" x14ac:dyDescent="0.35">
      <c r="A96" s="7" t="s">
        <v>91</v>
      </c>
      <c r="B96" s="8">
        <f>+'TablasInformes (1)'!B895</f>
        <v>1476474</v>
      </c>
      <c r="C96" s="8">
        <f>+'TablasInformes (1)'!C895</f>
        <v>1913055</v>
      </c>
      <c r="D96" s="8">
        <f>+'TablasInformes (1)'!D895</f>
        <v>549441</v>
      </c>
    </row>
    <row r="97" spans="1:8" x14ac:dyDescent="0.35">
      <c r="A97" s="7" t="s">
        <v>296</v>
      </c>
      <c r="B97" s="8">
        <f>+'TablasInformes (1)'!B896</f>
        <v>8061518</v>
      </c>
      <c r="C97" s="8">
        <f>+'TablasInformes (1)'!C896</f>
        <v>10294179</v>
      </c>
      <c r="D97" s="8">
        <f>+'TablasInformes (1)'!D896</f>
        <v>3162294</v>
      </c>
    </row>
    <row r="98" spans="1:8" x14ac:dyDescent="0.35">
      <c r="A98" s="7" t="s">
        <v>303</v>
      </c>
      <c r="B98" s="76">
        <f>+'TablasInformes (1)'!B897</f>
        <v>0.112</v>
      </c>
      <c r="C98" s="76">
        <f>+'TablasInformes (1)'!C897</f>
        <v>4.0000000000000001E-3</v>
      </c>
      <c r="D98" s="76">
        <f>+'TablasInformes (1)'!D897</f>
        <v>1.7999999999999999E-2</v>
      </c>
    </row>
    <row r="107" spans="1:8" ht="26" x14ac:dyDescent="0.6">
      <c r="A107" s="85">
        <v>66</v>
      </c>
    </row>
    <row r="108" spans="1:8" x14ac:dyDescent="0.35">
      <c r="A108" s="115" t="s">
        <v>391</v>
      </c>
      <c r="B108" s="115"/>
      <c r="C108" s="115"/>
      <c r="D108" s="115"/>
      <c r="E108" s="115"/>
      <c r="F108" s="115"/>
      <c r="G108" s="115"/>
      <c r="H108" s="115"/>
    </row>
    <row r="109" spans="1:8" x14ac:dyDescent="0.35">
      <c r="C109" s="90">
        <f>+'TablasInformes (1)'!C901</f>
        <v>2027</v>
      </c>
      <c r="D109" s="90">
        <f>+'TablasInformes (1)'!D901</f>
        <v>2027</v>
      </c>
      <c r="E109" s="90">
        <f>+'TablasInformes (1)'!E901</f>
        <v>2027</v>
      </c>
      <c r="F109" s="90">
        <f>+'TablasInformes (1)'!F901</f>
        <v>2028</v>
      </c>
      <c r="G109" s="90">
        <f>+'TablasInformes (1)'!G901</f>
        <v>2028</v>
      </c>
      <c r="H109" s="90">
        <f>+'TablasInformes (1)'!H901</f>
        <v>2028</v>
      </c>
    </row>
    <row r="110" spans="1:8" x14ac:dyDescent="0.35">
      <c r="C110" s="27" t="s">
        <v>102</v>
      </c>
      <c r="D110" s="27" t="s">
        <v>103</v>
      </c>
      <c r="E110" s="27" t="s">
        <v>104</v>
      </c>
      <c r="F110" s="27" t="s">
        <v>102</v>
      </c>
      <c r="G110" s="27" t="s">
        <v>103</v>
      </c>
      <c r="H110" s="27" t="s">
        <v>104</v>
      </c>
    </row>
    <row r="111" spans="1:8" x14ac:dyDescent="0.35">
      <c r="A111" s="120" t="s">
        <v>152</v>
      </c>
      <c r="B111" s="28" t="s">
        <v>120</v>
      </c>
      <c r="C111" s="29">
        <v>1015700</v>
      </c>
      <c r="D111" s="29">
        <v>273699</v>
      </c>
      <c r="E111" s="29">
        <v>331563</v>
      </c>
      <c r="F111" s="29">
        <v>966414</v>
      </c>
      <c r="G111" s="29">
        <v>240089</v>
      </c>
      <c r="H111" s="29">
        <v>371583</v>
      </c>
    </row>
    <row r="112" spans="1:8" x14ac:dyDescent="0.35">
      <c r="A112" s="121"/>
      <c r="B112" s="28" t="s">
        <v>121</v>
      </c>
      <c r="C112" s="29">
        <v>654004</v>
      </c>
      <c r="D112" s="29">
        <v>319305</v>
      </c>
      <c r="E112" s="29">
        <v>304726</v>
      </c>
      <c r="F112" s="29">
        <v>724584</v>
      </c>
      <c r="G112" s="29">
        <v>304708</v>
      </c>
      <c r="H112" s="29">
        <v>390661</v>
      </c>
    </row>
    <row r="113" spans="1:8" x14ac:dyDescent="0.35">
      <c r="A113" s="122"/>
      <c r="B113" s="28" t="s">
        <v>305</v>
      </c>
      <c r="C113" s="29">
        <v>278262</v>
      </c>
      <c r="D113" s="29">
        <v>164147</v>
      </c>
      <c r="E113" s="29">
        <v>98793</v>
      </c>
      <c r="F113" s="29">
        <v>260544</v>
      </c>
      <c r="G113" s="29">
        <v>140419</v>
      </c>
      <c r="H113" s="29">
        <v>111079</v>
      </c>
    </row>
    <row r="114" spans="1:8" x14ac:dyDescent="0.35">
      <c r="A114" s="120" t="s">
        <v>234</v>
      </c>
      <c r="B114" s="28" t="s">
        <v>120</v>
      </c>
      <c r="C114" s="29">
        <v>212636</v>
      </c>
      <c r="D114" s="29">
        <v>20982</v>
      </c>
      <c r="E114" s="29">
        <v>68163</v>
      </c>
      <c r="F114" s="29">
        <v>154630</v>
      </c>
      <c r="G114" s="29">
        <v>18601</v>
      </c>
      <c r="H114" s="29">
        <v>74739</v>
      </c>
    </row>
    <row r="115" spans="1:8" x14ac:dyDescent="0.35">
      <c r="A115" s="121"/>
      <c r="B115" s="28" t="s">
        <v>121</v>
      </c>
      <c r="C115" s="29">
        <v>226868</v>
      </c>
      <c r="D115" s="29">
        <v>42375</v>
      </c>
      <c r="E115" s="29">
        <v>111642</v>
      </c>
      <c r="F115" s="29">
        <v>156599</v>
      </c>
      <c r="G115" s="29">
        <v>35920</v>
      </c>
      <c r="H115" s="29">
        <v>119323</v>
      </c>
    </row>
    <row r="116" spans="1:8" x14ac:dyDescent="0.35">
      <c r="A116" s="122"/>
      <c r="B116" s="28" t="s">
        <v>305</v>
      </c>
      <c r="C116" s="29">
        <v>62099</v>
      </c>
      <c r="D116" s="29">
        <v>16934</v>
      </c>
      <c r="E116" s="29">
        <v>30296</v>
      </c>
      <c r="F116" s="29">
        <v>41234</v>
      </c>
      <c r="G116" s="29">
        <v>14413</v>
      </c>
      <c r="H116" s="29">
        <v>32648</v>
      </c>
    </row>
    <row r="117" spans="1:8" x14ac:dyDescent="0.35">
      <c r="A117" s="120" t="s">
        <v>235</v>
      </c>
      <c r="B117" s="28" t="s">
        <v>120</v>
      </c>
      <c r="C117" s="29">
        <v>634576</v>
      </c>
      <c r="D117" s="29">
        <v>189377</v>
      </c>
      <c r="E117" s="29">
        <v>138052</v>
      </c>
      <c r="F117" s="29">
        <v>491781</v>
      </c>
      <c r="G117" s="29">
        <v>180207</v>
      </c>
      <c r="H117" s="29">
        <v>151302</v>
      </c>
    </row>
    <row r="118" spans="1:8" x14ac:dyDescent="0.35">
      <c r="A118" s="121"/>
      <c r="B118" s="28" t="s">
        <v>121</v>
      </c>
      <c r="C118" s="29">
        <v>595503</v>
      </c>
      <c r="D118" s="29">
        <v>304116</v>
      </c>
      <c r="E118" s="29">
        <v>195135</v>
      </c>
      <c r="F118" s="29">
        <v>470427</v>
      </c>
      <c r="G118" s="29">
        <v>286486</v>
      </c>
      <c r="H118" s="29">
        <v>218391</v>
      </c>
    </row>
    <row r="119" spans="1:8" x14ac:dyDescent="0.35">
      <c r="A119" s="122"/>
      <c r="B119" s="28" t="s">
        <v>305</v>
      </c>
      <c r="C119" s="29">
        <v>214592</v>
      </c>
      <c r="D119" s="29">
        <v>172249</v>
      </c>
      <c r="E119" s="29">
        <v>81045</v>
      </c>
      <c r="F119" s="29">
        <v>167087</v>
      </c>
      <c r="G119" s="29">
        <v>154037</v>
      </c>
      <c r="H119" s="29">
        <v>86170</v>
      </c>
    </row>
    <row r="120" spans="1:8" x14ac:dyDescent="0.35">
      <c r="A120" s="120" t="s">
        <v>236</v>
      </c>
      <c r="B120" s="28" t="s">
        <v>120</v>
      </c>
      <c r="C120" s="29">
        <v>1244245</v>
      </c>
      <c r="D120" s="29">
        <v>534060</v>
      </c>
      <c r="E120" s="29">
        <v>431245</v>
      </c>
      <c r="F120" s="29">
        <v>1080658</v>
      </c>
      <c r="G120" s="29">
        <v>606755</v>
      </c>
      <c r="H120" s="29">
        <v>611415</v>
      </c>
    </row>
    <row r="121" spans="1:8" x14ac:dyDescent="0.35">
      <c r="A121" s="121"/>
      <c r="B121" s="28" t="s">
        <v>121</v>
      </c>
      <c r="C121" s="29">
        <v>1735296</v>
      </c>
      <c r="D121" s="29">
        <v>694137</v>
      </c>
      <c r="E121" s="29">
        <v>518892</v>
      </c>
      <c r="F121" s="29">
        <v>1637990</v>
      </c>
      <c r="G121" s="29">
        <v>804640</v>
      </c>
      <c r="H121" s="29">
        <v>844101</v>
      </c>
    </row>
    <row r="122" spans="1:8" x14ac:dyDescent="0.35">
      <c r="A122" s="122"/>
      <c r="B122" s="28" t="s">
        <v>305</v>
      </c>
      <c r="C122" s="29">
        <v>456696</v>
      </c>
      <c r="D122" s="29">
        <v>181855</v>
      </c>
      <c r="E122" s="29">
        <v>117993</v>
      </c>
      <c r="F122" s="29">
        <v>350440</v>
      </c>
      <c r="G122" s="29">
        <v>187396</v>
      </c>
      <c r="H122" s="29">
        <v>156495</v>
      </c>
    </row>
    <row r="123" spans="1:8" x14ac:dyDescent="0.35">
      <c r="A123" s="120" t="s">
        <v>237</v>
      </c>
      <c r="B123" s="28" t="s">
        <v>120</v>
      </c>
      <c r="C123" s="29">
        <v>282910</v>
      </c>
      <c r="D123" s="29">
        <v>74018</v>
      </c>
      <c r="E123" s="29">
        <v>23050</v>
      </c>
      <c r="F123" s="29">
        <v>161778</v>
      </c>
      <c r="G123" s="29">
        <v>47615</v>
      </c>
      <c r="H123" s="29">
        <v>11794</v>
      </c>
    </row>
    <row r="124" spans="1:8" x14ac:dyDescent="0.35">
      <c r="A124" s="121"/>
      <c r="B124" s="28" t="s">
        <v>121</v>
      </c>
      <c r="C124" s="29">
        <v>449573</v>
      </c>
      <c r="D124" s="29">
        <v>120545</v>
      </c>
      <c r="E124" s="29">
        <v>42421</v>
      </c>
      <c r="F124" s="29">
        <v>263643</v>
      </c>
      <c r="G124" s="29">
        <v>77888</v>
      </c>
      <c r="H124" s="29">
        <v>19751</v>
      </c>
    </row>
    <row r="125" spans="1:8" x14ac:dyDescent="0.35">
      <c r="A125" s="122"/>
      <c r="B125" s="28" t="s">
        <v>305</v>
      </c>
      <c r="C125" s="29">
        <v>130083</v>
      </c>
      <c r="D125" s="29">
        <v>33696</v>
      </c>
      <c r="E125" s="29">
        <v>11467</v>
      </c>
      <c r="F125" s="29">
        <v>78137</v>
      </c>
      <c r="G125" s="29">
        <v>22580</v>
      </c>
      <c r="H125" s="29">
        <v>5726</v>
      </c>
    </row>
    <row r="126" spans="1:8" x14ac:dyDescent="0.35">
      <c r="A126" s="120" t="s">
        <v>238</v>
      </c>
      <c r="B126" s="28" t="s">
        <v>120</v>
      </c>
      <c r="C126" s="29">
        <v>389642</v>
      </c>
      <c r="D126" s="29">
        <v>290613</v>
      </c>
      <c r="E126" s="29">
        <v>207118</v>
      </c>
      <c r="F126" s="29">
        <v>325221</v>
      </c>
      <c r="G126" s="29">
        <v>213138</v>
      </c>
      <c r="H126" s="29">
        <v>105734</v>
      </c>
    </row>
    <row r="127" spans="1:8" x14ac:dyDescent="0.35">
      <c r="A127" s="121"/>
      <c r="B127" s="28" t="s">
        <v>121</v>
      </c>
      <c r="C127" s="29">
        <v>723802</v>
      </c>
      <c r="D127" s="29">
        <v>660093</v>
      </c>
      <c r="E127" s="29">
        <v>457418</v>
      </c>
      <c r="F127" s="29">
        <v>601610</v>
      </c>
      <c r="G127" s="29">
        <v>469778</v>
      </c>
      <c r="H127" s="29">
        <v>271067</v>
      </c>
    </row>
    <row r="128" spans="1:8" x14ac:dyDescent="0.35">
      <c r="A128" s="122"/>
      <c r="B128" s="28" t="s">
        <v>305</v>
      </c>
      <c r="C128" s="29">
        <v>132227</v>
      </c>
      <c r="D128" s="29">
        <v>121486</v>
      </c>
      <c r="E128" s="29">
        <v>83558</v>
      </c>
      <c r="F128" s="29">
        <v>93164</v>
      </c>
      <c r="G128" s="29">
        <v>83043</v>
      </c>
      <c r="H128" s="29">
        <v>45422</v>
      </c>
    </row>
    <row r="129" spans="1:8" x14ac:dyDescent="0.35">
      <c r="A129" s="120" t="s">
        <v>154</v>
      </c>
      <c r="B129" s="28" t="s">
        <v>120</v>
      </c>
      <c r="C129" s="29">
        <v>1068442</v>
      </c>
      <c r="D129" s="29">
        <v>354143</v>
      </c>
      <c r="E129" s="29">
        <v>277282</v>
      </c>
      <c r="F129" s="29">
        <v>826753</v>
      </c>
      <c r="G129" s="29">
        <v>389762</v>
      </c>
      <c r="H129" s="29">
        <v>221778</v>
      </c>
    </row>
    <row r="130" spans="1:8" x14ac:dyDescent="0.35">
      <c r="A130" s="121"/>
      <c r="B130" s="28" t="s">
        <v>121</v>
      </c>
      <c r="C130" s="29">
        <v>1412412</v>
      </c>
      <c r="D130" s="29">
        <v>443095</v>
      </c>
      <c r="E130" s="29">
        <v>282822</v>
      </c>
      <c r="F130" s="29">
        <v>1296721</v>
      </c>
      <c r="G130" s="29">
        <v>603935</v>
      </c>
      <c r="H130" s="29">
        <v>298406</v>
      </c>
    </row>
    <row r="131" spans="1:8" x14ac:dyDescent="0.35">
      <c r="A131" s="122"/>
      <c r="B131" s="28" t="s">
        <v>305</v>
      </c>
      <c r="C131" s="29">
        <v>482790</v>
      </c>
      <c r="D131" s="29">
        <v>165738</v>
      </c>
      <c r="E131" s="29">
        <v>126289</v>
      </c>
      <c r="F131" s="29">
        <v>370387</v>
      </c>
      <c r="G131" s="29">
        <v>180388</v>
      </c>
      <c r="H131" s="29">
        <v>99936</v>
      </c>
    </row>
  </sheetData>
  <mergeCells count="13">
    <mergeCell ref="A120:A122"/>
    <mergeCell ref="A123:A125"/>
    <mergeCell ref="A126:A128"/>
    <mergeCell ref="A129:A131"/>
    <mergeCell ref="A2:M2"/>
    <mergeCell ref="A111:A113"/>
    <mergeCell ref="A114:A116"/>
    <mergeCell ref="A117:A119"/>
    <mergeCell ref="A33:D33"/>
    <mergeCell ref="A51:D51"/>
    <mergeCell ref="A72:G72"/>
    <mergeCell ref="A92:D92"/>
    <mergeCell ref="A108:H10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94"/>
  <sheetViews>
    <sheetView zoomScale="85" zoomScaleNormal="85" workbookViewId="0">
      <selection activeCell="A6" sqref="A6"/>
    </sheetView>
  </sheetViews>
  <sheetFormatPr baseColWidth="10" defaultRowHeight="14.5" x14ac:dyDescent="0.35"/>
  <cols>
    <col min="1" max="1" width="43.26953125" bestFit="1" customWidth="1"/>
    <col min="2" max="2" width="16.453125" customWidth="1"/>
    <col min="3" max="6" width="15" customWidth="1"/>
    <col min="7" max="7" width="14.54296875" customWidth="1"/>
  </cols>
  <sheetData>
    <row r="1" spans="1:7" ht="26" x14ac:dyDescent="0.6">
      <c r="A1" s="85">
        <v>67</v>
      </c>
    </row>
    <row r="2" spans="1:7" x14ac:dyDescent="0.35">
      <c r="A2" s="115" t="s">
        <v>306</v>
      </c>
      <c r="B2" s="115"/>
      <c r="C2" s="115"/>
      <c r="D2" s="115"/>
      <c r="E2" s="115"/>
      <c r="F2" s="115"/>
      <c r="G2" s="115"/>
    </row>
    <row r="3" spans="1:7" x14ac:dyDescent="0.35">
      <c r="B3" s="27">
        <f>+'TablasInformes (1)'!B927</f>
        <v>2023</v>
      </c>
      <c r="C3" s="27">
        <f>+'TablasInformes (1)'!C927</f>
        <v>2024</v>
      </c>
      <c r="D3" s="27">
        <f>+'TablasInformes (1)'!D927</f>
        <v>2025</v>
      </c>
      <c r="E3" s="27">
        <f>+'TablasInformes (1)'!E927</f>
        <v>2026</v>
      </c>
      <c r="F3" s="27">
        <f>+'TablasInformes (1)'!F927</f>
        <v>2027</v>
      </c>
      <c r="G3" s="27">
        <f>+'TablasInformes (1)'!G927</f>
        <v>2028</v>
      </c>
    </row>
    <row r="4" spans="1:7" x14ac:dyDescent="0.35">
      <c r="A4" s="28" t="s">
        <v>307</v>
      </c>
      <c r="B4" s="29">
        <f>+'TablasInformes (1)'!B929</f>
        <v>7976033</v>
      </c>
      <c r="C4" s="29">
        <f>+'TablasInformes (1)'!C929</f>
        <v>10787901</v>
      </c>
      <c r="D4" s="29">
        <f>+'TablasInformes (1)'!D929</f>
        <v>16607629</v>
      </c>
      <c r="E4" s="29">
        <f>+'TablasInformes (1)'!E929</f>
        <v>19958018</v>
      </c>
      <c r="F4" s="29">
        <f>+'TablasInformes (1)'!F929</f>
        <v>19829118</v>
      </c>
      <c r="G4" s="29">
        <f>+'TablasInformes (1)'!G929</f>
        <v>21517990</v>
      </c>
    </row>
    <row r="5" spans="1:7" x14ac:dyDescent="0.35">
      <c r="A5" s="28" t="s">
        <v>308</v>
      </c>
      <c r="B5" s="29">
        <f>+'TablasInformes (1)'!B930</f>
        <v>2178934</v>
      </c>
      <c r="C5" s="29">
        <f>+'TablasInformes (1)'!C930</f>
        <v>1946781</v>
      </c>
      <c r="D5" s="29">
        <f>+'TablasInformes (1)'!D930</f>
        <v>2273503</v>
      </c>
      <c r="E5" s="29">
        <f>+'TablasInformes (1)'!E930</f>
        <v>2110921</v>
      </c>
      <c r="F5" s="29">
        <f>+'TablasInformes (1)'!F930</f>
        <v>2342845</v>
      </c>
      <c r="G5" s="29">
        <f>+'TablasInformes (1)'!G930</f>
        <v>2330088</v>
      </c>
    </row>
    <row r="6" spans="1:7" x14ac:dyDescent="0.35">
      <c r="A6" s="28" t="s">
        <v>309</v>
      </c>
      <c r="B6" s="29">
        <f>+'TablasInformes (1)'!B931</f>
        <v>530811</v>
      </c>
      <c r="C6" s="29">
        <f>+'TablasInformes (1)'!C931</f>
        <v>612307</v>
      </c>
      <c r="D6" s="29">
        <f>+'TablasInformes (1)'!D931</f>
        <v>889558</v>
      </c>
      <c r="E6" s="29">
        <f>+'TablasInformes (1)'!E931</f>
        <v>1094731</v>
      </c>
      <c r="F6" s="29">
        <f>+'TablasInformes (1)'!F931</f>
        <v>1442761</v>
      </c>
      <c r="G6" s="29">
        <f>+'TablasInformes (1)'!G931</f>
        <v>1509609</v>
      </c>
    </row>
    <row r="7" spans="1:7" x14ac:dyDescent="0.35">
      <c r="A7" s="28" t="s">
        <v>310</v>
      </c>
      <c r="B7" s="29">
        <f>+'TablasInformes (1)'!B932</f>
        <v>5266288</v>
      </c>
      <c r="C7" s="29">
        <f>+'TablasInformes (1)'!C932</f>
        <v>8228813</v>
      </c>
      <c r="D7" s="29">
        <f>+'TablasInformes (1)'!D932</f>
        <v>13444568</v>
      </c>
      <c r="E7" s="29">
        <f>+'TablasInformes (1)'!E932</f>
        <v>16752366</v>
      </c>
      <c r="F7" s="29">
        <f>+'TablasInformes (1)'!F932</f>
        <v>16043512</v>
      </c>
      <c r="G7" s="29">
        <f>+'TablasInformes (1)'!G932</f>
        <v>17678294</v>
      </c>
    </row>
    <row r="8" spans="1:7" x14ac:dyDescent="0.35">
      <c r="A8" s="28" t="s">
        <v>311</v>
      </c>
      <c r="B8" s="33">
        <f>+'TablasInformes (1)'!B933</f>
        <v>0.66</v>
      </c>
      <c r="C8" s="33">
        <f>+'TablasInformes (1)'!C933</f>
        <v>0.76</v>
      </c>
      <c r="D8" s="33">
        <f>+'TablasInformes (1)'!D933</f>
        <v>0.81</v>
      </c>
      <c r="E8" s="33">
        <f>+'TablasInformes (1)'!E933</f>
        <v>0.84</v>
      </c>
      <c r="F8" s="33">
        <f>+'TablasInformes (1)'!F933</f>
        <v>0.81</v>
      </c>
      <c r="G8" s="33">
        <f>+'TablasInformes (1)'!G933</f>
        <v>0.82</v>
      </c>
    </row>
    <row r="9" spans="1:7" x14ac:dyDescent="0.35">
      <c r="A9" s="28" t="s">
        <v>312</v>
      </c>
      <c r="B9" s="29">
        <f>+'TablasInformes (1)'!B934</f>
        <v>1223530</v>
      </c>
      <c r="C9" s="29">
        <f>+'TablasInformes (1)'!C934</f>
        <v>1827967</v>
      </c>
      <c r="D9" s="29">
        <f>+'TablasInformes (1)'!D934</f>
        <v>4112474</v>
      </c>
      <c r="E9" s="29">
        <f>+'TablasInformes (1)'!E934</f>
        <v>4603239</v>
      </c>
      <c r="F9" s="29">
        <f>+'TablasInformes (1)'!F934</f>
        <v>5568433</v>
      </c>
      <c r="G9" s="29">
        <f>+'TablasInformes (1)'!G934</f>
        <v>8201000</v>
      </c>
    </row>
    <row r="10" spans="1:7" x14ac:dyDescent="0.35">
      <c r="A10" s="28" t="s">
        <v>313</v>
      </c>
      <c r="B10" s="29">
        <f>+'TablasInformes (1)'!B935</f>
        <v>1042270</v>
      </c>
      <c r="C10" s="29">
        <f>+'TablasInformes (1)'!C935</f>
        <v>1337912</v>
      </c>
      <c r="D10" s="29">
        <f>+'TablasInformes (1)'!D935</f>
        <v>2035508</v>
      </c>
      <c r="E10" s="29">
        <f>+'TablasInformes (1)'!E935</f>
        <v>2696273</v>
      </c>
      <c r="F10" s="29">
        <f>+'TablasInformes (1)'!F935</f>
        <v>2826239</v>
      </c>
      <c r="G10" s="29">
        <f>+'TablasInformes (1)'!G935</f>
        <v>3519586</v>
      </c>
    </row>
    <row r="11" spans="1:7" x14ac:dyDescent="0.35">
      <c r="A11" s="28" t="s">
        <v>314</v>
      </c>
      <c r="B11" s="29">
        <f>+'TablasInformes (1)'!B936</f>
        <v>1392445</v>
      </c>
      <c r="C11" s="29">
        <f>+'TablasInformes (1)'!C936</f>
        <v>971720</v>
      </c>
      <c r="D11" s="29">
        <f>+'TablasInformes (1)'!D936</f>
        <v>2039144</v>
      </c>
      <c r="E11" s="29">
        <f>+'TablasInformes (1)'!E936</f>
        <v>2713324</v>
      </c>
      <c r="F11" s="29">
        <f>+'TablasInformes (1)'!F936</f>
        <v>3460937</v>
      </c>
      <c r="G11" s="29">
        <f>+'TablasInformes (1)'!G936</f>
        <v>4209891</v>
      </c>
    </row>
    <row r="12" spans="1:7" x14ac:dyDescent="0.35">
      <c r="A12" s="28" t="s">
        <v>315</v>
      </c>
      <c r="B12" s="29">
        <f>+'TablasInformes (1)'!B937</f>
        <v>760343</v>
      </c>
      <c r="C12" s="29">
        <f>+'TablasInformes (1)'!C937</f>
        <v>990911</v>
      </c>
      <c r="D12" s="29">
        <f>+'TablasInformes (1)'!D937</f>
        <v>1834687</v>
      </c>
      <c r="E12" s="29">
        <f>+'TablasInformes (1)'!E937</f>
        <v>1836222</v>
      </c>
      <c r="F12" s="29">
        <f>+'TablasInformes (1)'!F937</f>
        <v>1784621</v>
      </c>
      <c r="G12" s="29">
        <f>+'TablasInformes (1)'!G937</f>
        <v>1936619</v>
      </c>
    </row>
    <row r="13" spans="1:7" x14ac:dyDescent="0.35">
      <c r="A13" s="81" t="s">
        <v>316</v>
      </c>
      <c r="B13" s="29">
        <f>+'TablasInformes (1)'!B938</f>
        <v>4418589</v>
      </c>
      <c r="C13" s="29">
        <f>+'TablasInformes (1)'!C938</f>
        <v>5128510</v>
      </c>
      <c r="D13" s="29">
        <f>+'TablasInformes (1)'!D938</f>
        <v>10021813</v>
      </c>
      <c r="E13" s="29">
        <f>+'TablasInformes (1)'!E938</f>
        <v>11849057</v>
      </c>
      <c r="F13" s="29">
        <f>+'TablasInformes (1)'!F938</f>
        <v>13640230</v>
      </c>
      <c r="G13" s="29">
        <f>+'TablasInformes (1)'!G938</f>
        <v>17867096</v>
      </c>
    </row>
    <row r="14" spans="1:7" x14ac:dyDescent="0.35">
      <c r="A14" s="28" t="s">
        <v>81</v>
      </c>
      <c r="B14" s="29">
        <f>+'TablasInformes (1)'!B939</f>
        <v>847700</v>
      </c>
      <c r="C14" s="29">
        <f>+'TablasInformes (1)'!C939</f>
        <v>3100303</v>
      </c>
      <c r="D14" s="29">
        <f>+'TablasInformes (1)'!D939</f>
        <v>3422755</v>
      </c>
      <c r="E14" s="29">
        <f>+'TablasInformes (1)'!E939</f>
        <v>4903309</v>
      </c>
      <c r="F14" s="29">
        <f>+'TablasInformes (1)'!F939</f>
        <v>2403283</v>
      </c>
      <c r="G14" s="29">
        <f>+'TablasInformes (1)'!G939</f>
        <v>-188802</v>
      </c>
    </row>
    <row r="15" spans="1:7" x14ac:dyDescent="0.35">
      <c r="A15" s="28" t="s">
        <v>317</v>
      </c>
      <c r="B15" s="29">
        <f>+'TablasInformes (1)'!B940</f>
        <v>427500</v>
      </c>
      <c r="C15" s="29">
        <f>+'TablasInformes (1)'!C940</f>
        <v>462000</v>
      </c>
      <c r="D15" s="29">
        <f>+'TablasInformes (1)'!D940</f>
        <v>626000</v>
      </c>
      <c r="E15" s="29">
        <f>+'TablasInformes (1)'!E940</f>
        <v>695000</v>
      </c>
      <c r="F15" s="29">
        <f>+'TablasInformes (1)'!F940</f>
        <v>764000</v>
      </c>
      <c r="G15" s="29">
        <f>+'TablasInformes (1)'!G940</f>
        <v>833000</v>
      </c>
    </row>
    <row r="16" spans="1:7" x14ac:dyDescent="0.35">
      <c r="A16" s="28" t="s">
        <v>318</v>
      </c>
      <c r="B16" s="29">
        <f>+'TablasInformes (1)'!B941</f>
        <v>235449</v>
      </c>
      <c r="C16" s="29">
        <f>+'TablasInformes (1)'!C941</f>
        <v>420838</v>
      </c>
      <c r="D16" s="29">
        <f>+'TablasInformes (1)'!D941</f>
        <v>614189</v>
      </c>
      <c r="E16" s="29">
        <f>+'TablasInformes (1)'!E941</f>
        <v>508400</v>
      </c>
      <c r="F16" s="29">
        <f>+'TablasInformes (1)'!F941</f>
        <v>395015</v>
      </c>
      <c r="G16" s="29">
        <f>+'TablasInformes (1)'!G941</f>
        <v>457221</v>
      </c>
    </row>
    <row r="17" spans="1:7" x14ac:dyDescent="0.35">
      <c r="A17" s="28" t="s">
        <v>82</v>
      </c>
      <c r="B17" s="29">
        <f>+'TablasInformes (1)'!B942</f>
        <v>184751</v>
      </c>
      <c r="C17" s="29">
        <f>+'TablasInformes (1)'!C942</f>
        <v>2217466</v>
      </c>
      <c r="D17" s="29">
        <f>+'TablasInformes (1)'!D942</f>
        <v>2182566</v>
      </c>
      <c r="E17" s="29">
        <f>+'TablasInformes (1)'!E942</f>
        <v>3699908</v>
      </c>
      <c r="F17" s="29">
        <f>+'TablasInformes (1)'!F942</f>
        <v>1244268</v>
      </c>
      <c r="G17" s="29">
        <f>+'TablasInformes (1)'!G942</f>
        <v>-1479023</v>
      </c>
    </row>
    <row r="29" spans="1:7" ht="26" x14ac:dyDescent="0.6">
      <c r="A29" s="85">
        <v>68</v>
      </c>
    </row>
    <row r="30" spans="1:7" x14ac:dyDescent="0.35">
      <c r="A30" s="107" t="s">
        <v>319</v>
      </c>
      <c r="B30" s="107"/>
      <c r="C30" s="107"/>
      <c r="D30" s="107"/>
      <c r="E30" s="107"/>
      <c r="F30" s="107"/>
    </row>
    <row r="31" spans="1:7" x14ac:dyDescent="0.35">
      <c r="B31" s="12" t="s">
        <v>34</v>
      </c>
      <c r="C31" s="12" t="s">
        <v>13</v>
      </c>
      <c r="D31" s="12" t="s">
        <v>14</v>
      </c>
      <c r="E31" s="12" t="s">
        <v>15</v>
      </c>
      <c r="F31" s="12" t="s">
        <v>35</v>
      </c>
    </row>
    <row r="32" spans="1:7" x14ac:dyDescent="0.35">
      <c r="A32" s="7" t="s">
        <v>307</v>
      </c>
      <c r="B32" s="8">
        <f>+'TablasInformes (1)'!B947</f>
        <v>27027948</v>
      </c>
      <c r="C32" s="8">
        <f>+'TablasInformes (1)'!C947</f>
        <v>23052926</v>
      </c>
      <c r="D32" s="8">
        <f>+'TablasInformes (1)'!D947</f>
        <v>20193200</v>
      </c>
      <c r="E32" s="8">
        <f>+'TablasInformes (1)'!E947</f>
        <v>20913542</v>
      </c>
      <c r="F32" s="8">
        <f>+'TablasInformes (1)'!F947</f>
        <v>21517990</v>
      </c>
    </row>
    <row r="33" spans="1:6" x14ac:dyDescent="0.35">
      <c r="A33" s="7" t="s">
        <v>308</v>
      </c>
      <c r="B33" s="8">
        <f>+'TablasInformes (1)'!B948</f>
        <v>3169076</v>
      </c>
      <c r="C33" s="8">
        <f>+'TablasInformes (1)'!C948</f>
        <v>3829937</v>
      </c>
      <c r="D33" s="8">
        <f>+'TablasInformes (1)'!D948</f>
        <v>2991682</v>
      </c>
      <c r="E33" s="8">
        <f>+'TablasInformes (1)'!E948</f>
        <v>2355328</v>
      </c>
      <c r="F33" s="8">
        <f>+'TablasInformes (1)'!F948</f>
        <v>2330088</v>
      </c>
    </row>
    <row r="34" spans="1:6" x14ac:dyDescent="0.35">
      <c r="A34" s="7" t="s">
        <v>309</v>
      </c>
      <c r="B34" s="8">
        <f>+'TablasInformes (1)'!B949</f>
        <v>1712430</v>
      </c>
      <c r="C34" s="8">
        <f>+'TablasInformes (1)'!C949</f>
        <v>2358333</v>
      </c>
      <c r="D34" s="8">
        <f>+'TablasInformes (1)'!D949</f>
        <v>1396118</v>
      </c>
      <c r="E34" s="8">
        <f>+'TablasInformes (1)'!E949</f>
        <v>1630791</v>
      </c>
      <c r="F34" s="8">
        <f>+'TablasInformes (1)'!F949</f>
        <v>1509609</v>
      </c>
    </row>
    <row r="35" spans="1:6" x14ac:dyDescent="0.35">
      <c r="A35" s="7" t="s">
        <v>310</v>
      </c>
      <c r="B35" s="8">
        <f>+'TablasInformes (1)'!B950</f>
        <v>22146442</v>
      </c>
      <c r="C35" s="8">
        <f>+'TablasInformes (1)'!C950</f>
        <v>16864656</v>
      </c>
      <c r="D35" s="8">
        <f>+'TablasInformes (1)'!D950</f>
        <v>15805399</v>
      </c>
      <c r="E35" s="8">
        <f>+'TablasInformes (1)'!E950</f>
        <v>16927424</v>
      </c>
      <c r="F35" s="8">
        <f>+'TablasInformes (1)'!F950</f>
        <v>17678294</v>
      </c>
    </row>
    <row r="36" spans="1:6" x14ac:dyDescent="0.35">
      <c r="A36" s="7" t="s">
        <v>311</v>
      </c>
      <c r="B36" s="75">
        <f>+'TablasInformes (1)'!B951</f>
        <v>0.82</v>
      </c>
      <c r="C36" s="75">
        <f>+'TablasInformes (1)'!C951</f>
        <v>0.73</v>
      </c>
      <c r="D36" s="75">
        <f>+'TablasInformes (1)'!D951</f>
        <v>0.78</v>
      </c>
      <c r="E36" s="75">
        <f>+'TablasInformes (1)'!E951</f>
        <v>0.81</v>
      </c>
      <c r="F36" s="75">
        <f>+'TablasInformes (1)'!F951</f>
        <v>0.82</v>
      </c>
    </row>
    <row r="37" spans="1:6" x14ac:dyDescent="0.35">
      <c r="A37" s="7" t="s">
        <v>312</v>
      </c>
      <c r="B37" s="8">
        <f>+'TablasInformes (1)'!B952</f>
        <v>5055572</v>
      </c>
      <c r="C37" s="8">
        <f>+'TablasInformes (1)'!C952</f>
        <v>4945517</v>
      </c>
      <c r="D37" s="8">
        <f>+'TablasInformes (1)'!D952</f>
        <v>4011000</v>
      </c>
      <c r="E37" s="8">
        <f>+'TablasInformes (1)'!E952</f>
        <v>2958773</v>
      </c>
      <c r="F37" s="8">
        <f>+'TablasInformes (1)'!F952</f>
        <v>8201000</v>
      </c>
    </row>
    <row r="38" spans="1:6" x14ac:dyDescent="0.35">
      <c r="A38" s="7" t="s">
        <v>313</v>
      </c>
      <c r="B38" s="8">
        <f>+'TablasInformes (1)'!B953</f>
        <v>1557847</v>
      </c>
      <c r="C38" s="8">
        <f>+'TablasInformes (1)'!C953</f>
        <v>2028873</v>
      </c>
      <c r="D38" s="8">
        <f>+'TablasInformes (1)'!D953</f>
        <v>1440011</v>
      </c>
      <c r="E38" s="8">
        <f>+'TablasInformes (1)'!E953</f>
        <v>1361140</v>
      </c>
      <c r="F38" s="8">
        <f>+'TablasInformes (1)'!F953</f>
        <v>3519586</v>
      </c>
    </row>
    <row r="39" spans="1:6" x14ac:dyDescent="0.35">
      <c r="A39" s="7" t="s">
        <v>314</v>
      </c>
      <c r="B39" s="8">
        <f>+'TablasInformes (1)'!B954</f>
        <v>4401980</v>
      </c>
      <c r="C39" s="8">
        <f>+'TablasInformes (1)'!C954</f>
        <v>1254455</v>
      </c>
      <c r="D39" s="8">
        <f>+'TablasInformes (1)'!D954</f>
        <v>3326400</v>
      </c>
      <c r="E39" s="8">
        <f>+'TablasInformes (1)'!E954</f>
        <v>3553320</v>
      </c>
      <c r="F39" s="8">
        <f>+'TablasInformes (1)'!F954</f>
        <v>4209891</v>
      </c>
    </row>
    <row r="40" spans="1:6" x14ac:dyDescent="0.35">
      <c r="A40" s="7" t="s">
        <v>315</v>
      </c>
      <c r="B40" s="8">
        <f>+'TablasInformes (1)'!B955</f>
        <v>2482515</v>
      </c>
      <c r="C40" s="8">
        <f>+'TablasInformes (1)'!C955</f>
        <v>2074763</v>
      </c>
      <c r="D40" s="8">
        <f>+'TablasInformes (1)'!D955</f>
        <v>1887388</v>
      </c>
      <c r="E40" s="8">
        <f>+'TablasInformes (1)'!E955</f>
        <v>1882219</v>
      </c>
      <c r="F40" s="8">
        <f>+'TablasInformes (1)'!F955</f>
        <v>1936619</v>
      </c>
    </row>
    <row r="41" spans="1:6" x14ac:dyDescent="0.35">
      <c r="A41" s="79" t="s">
        <v>316</v>
      </c>
      <c r="B41" s="8">
        <f>+'TablasInformes (1)'!B956</f>
        <v>13497914</v>
      </c>
      <c r="C41" s="8">
        <f>+'TablasInformes (1)'!C956</f>
        <v>10303609</v>
      </c>
      <c r="D41" s="8">
        <f>+'TablasInformes (1)'!D956</f>
        <v>10664799</v>
      </c>
      <c r="E41" s="8">
        <f>+'TablasInformes (1)'!E956</f>
        <v>9755452</v>
      </c>
      <c r="F41" s="8">
        <f>+'TablasInformes (1)'!F956</f>
        <v>17867096</v>
      </c>
    </row>
    <row r="42" spans="1:6" x14ac:dyDescent="0.35">
      <c r="A42" s="7" t="s">
        <v>81</v>
      </c>
      <c r="B42" s="8">
        <f>+'TablasInformes (1)'!B957</f>
        <v>8648527</v>
      </c>
      <c r="C42" s="8">
        <f>+'TablasInformes (1)'!C957</f>
        <v>6561048</v>
      </c>
      <c r="D42" s="8">
        <f>+'TablasInformes (1)'!D957</f>
        <v>5140601</v>
      </c>
      <c r="E42" s="8">
        <f>+'TablasInformes (1)'!E957</f>
        <v>7171972</v>
      </c>
      <c r="F42" s="8">
        <f>+'TablasInformes (1)'!F957</f>
        <v>-188802</v>
      </c>
    </row>
    <row r="43" spans="1:6" x14ac:dyDescent="0.35">
      <c r="A43" s="7" t="s">
        <v>317</v>
      </c>
      <c r="B43" s="8">
        <f>+'TablasInformes (1)'!B958</f>
        <v>907000</v>
      </c>
      <c r="C43" s="8">
        <f>+'TablasInformes (1)'!C958</f>
        <v>950500</v>
      </c>
      <c r="D43" s="8">
        <f>+'TablasInformes (1)'!D958</f>
        <v>879000</v>
      </c>
      <c r="E43" s="8">
        <f>+'TablasInformes (1)'!E958</f>
        <v>740000</v>
      </c>
      <c r="F43" s="8">
        <f>+'TablasInformes (1)'!F958</f>
        <v>833000</v>
      </c>
    </row>
    <row r="44" spans="1:6" x14ac:dyDescent="0.35">
      <c r="A44" s="7" t="s">
        <v>318</v>
      </c>
      <c r="B44" s="8">
        <f>+'TablasInformes (1)'!B959</f>
        <v>749726</v>
      </c>
      <c r="C44" s="8">
        <f>+'TablasInformes (1)'!C959</f>
        <v>783465</v>
      </c>
      <c r="D44" s="8">
        <f>+'TablasInformes (1)'!D959</f>
        <v>951733</v>
      </c>
      <c r="E44" s="8">
        <f>+'TablasInformes (1)'!E959</f>
        <v>398131</v>
      </c>
      <c r="F44" s="8">
        <f>+'TablasInformes (1)'!F959</f>
        <v>457221</v>
      </c>
    </row>
    <row r="45" spans="1:6" x14ac:dyDescent="0.35">
      <c r="A45" s="7" t="s">
        <v>82</v>
      </c>
      <c r="B45" s="8">
        <f>+'TablasInformes (1)'!B960</f>
        <v>6991802</v>
      </c>
      <c r="C45" s="8">
        <f>+'TablasInformes (1)'!C960</f>
        <v>4827083</v>
      </c>
      <c r="D45" s="8">
        <f>+'TablasInformes (1)'!D960</f>
        <v>3309868</v>
      </c>
      <c r="E45" s="8">
        <f>+'TablasInformes (1)'!E960</f>
        <v>6033841</v>
      </c>
      <c r="F45" s="8">
        <f>+'TablasInformes (1)'!F960</f>
        <v>-1479023</v>
      </c>
    </row>
    <row r="69" spans="1:7" ht="26" x14ac:dyDescent="0.6">
      <c r="A69" s="85">
        <v>69</v>
      </c>
    </row>
    <row r="70" spans="1:7" x14ac:dyDescent="0.35">
      <c r="A70" s="107" t="s">
        <v>320</v>
      </c>
      <c r="B70" s="107"/>
      <c r="C70" s="107"/>
      <c r="D70" s="107"/>
      <c r="E70" s="107"/>
      <c r="F70" s="107"/>
      <c r="G70" s="107"/>
    </row>
    <row r="71" spans="1:7" x14ac:dyDescent="0.35">
      <c r="B71" s="12">
        <f>+'TablasInformes (1)'!B964</f>
        <v>2023</v>
      </c>
      <c r="C71" s="12">
        <f>+'TablasInformes (1)'!C964</f>
        <v>2024</v>
      </c>
      <c r="D71" s="12">
        <f>+'TablasInformes (1)'!D964</f>
        <v>2025</v>
      </c>
      <c r="E71" s="12">
        <f>+'TablasInformes (1)'!E964</f>
        <v>2026</v>
      </c>
      <c r="F71" s="12">
        <f>+'TablasInformes (1)'!F964</f>
        <v>2027</v>
      </c>
      <c r="G71" s="12">
        <f>+'TablasInformes (1)'!G964</f>
        <v>2028</v>
      </c>
    </row>
    <row r="72" spans="1:7" x14ac:dyDescent="0.35">
      <c r="A72" s="7" t="s">
        <v>321</v>
      </c>
      <c r="B72" s="8">
        <f>+'TablasInformes (1)'!B966</f>
        <v>70664</v>
      </c>
      <c r="C72" s="8">
        <f>+'TablasInformes (1)'!C966</f>
        <v>116992</v>
      </c>
      <c r="D72" s="8">
        <f>+'TablasInformes (1)'!D966</f>
        <v>209589</v>
      </c>
      <c r="E72" s="8">
        <f>+'TablasInformes (1)'!E966</f>
        <v>244176</v>
      </c>
      <c r="F72" s="8">
        <f>+'TablasInformes (1)'!F966</f>
        <v>221669</v>
      </c>
      <c r="G72" s="8">
        <f>+'TablasInformes (1)'!G966</f>
        <v>234046</v>
      </c>
    </row>
    <row r="73" spans="1:7" x14ac:dyDescent="0.35">
      <c r="A73" s="7" t="s">
        <v>322</v>
      </c>
      <c r="B73" s="8">
        <f>+'TablasInformes (1)'!B967</f>
        <v>1323863</v>
      </c>
      <c r="C73" s="8">
        <f>+'TablasInformes (1)'!C967</f>
        <v>1779806</v>
      </c>
      <c r="D73" s="8">
        <f>+'TablasInformes (1)'!D967</f>
        <v>2770284</v>
      </c>
      <c r="E73" s="8">
        <f>+'TablasInformes (1)'!E967</f>
        <v>3290117</v>
      </c>
      <c r="F73" s="8">
        <f>+'TablasInformes (1)'!F967</f>
        <v>3288231</v>
      </c>
      <c r="G73" s="8">
        <f>+'TablasInformes (1)'!G967</f>
        <v>3554629</v>
      </c>
    </row>
    <row r="74" spans="1:7" x14ac:dyDescent="0.35">
      <c r="A74" s="7" t="s">
        <v>323</v>
      </c>
      <c r="B74" s="8">
        <f>+'TablasInformes (1)'!B968</f>
        <v>0</v>
      </c>
      <c r="C74" s="8">
        <f>+'TablasInformes (1)'!C968</f>
        <v>5474396</v>
      </c>
      <c r="D74" s="8">
        <f>+'TablasInformes (1)'!D968</f>
        <v>892073</v>
      </c>
      <c r="E74" s="8">
        <f>+'TablasInformes (1)'!E968</f>
        <v>1678058</v>
      </c>
      <c r="F74" s="8">
        <f>+'TablasInformes (1)'!F968</f>
        <v>474024</v>
      </c>
      <c r="G74" s="8">
        <f>+'TablasInformes (1)'!G968</f>
        <v>0</v>
      </c>
    </row>
    <row r="75" spans="1:7" x14ac:dyDescent="0.35">
      <c r="A75" s="7" t="s">
        <v>324</v>
      </c>
      <c r="B75" s="8">
        <f>+'TablasInformes (1)'!B969</f>
        <v>1394527</v>
      </c>
      <c r="C75" s="8">
        <f>+'TablasInformes (1)'!C969</f>
        <v>7371194</v>
      </c>
      <c r="D75" s="8">
        <f>+'TablasInformes (1)'!D969</f>
        <v>3871945</v>
      </c>
      <c r="E75" s="8">
        <f>+'TablasInformes (1)'!E969</f>
        <v>5212352</v>
      </c>
      <c r="F75" s="8">
        <f>+'TablasInformes (1)'!F969</f>
        <v>3983924</v>
      </c>
      <c r="G75" s="8">
        <f>+'TablasInformes (1)'!G969</f>
        <v>3788675</v>
      </c>
    </row>
    <row r="76" spans="1:7" x14ac:dyDescent="0.35">
      <c r="A76" s="7" t="s">
        <v>325</v>
      </c>
      <c r="B76" s="8">
        <f>+'TablasInformes (1)'!B970</f>
        <v>25999000</v>
      </c>
      <c r="C76" s="8">
        <f>+'TablasInformes (1)'!C970</f>
        <v>26344000</v>
      </c>
      <c r="D76" s="8">
        <f>+'TablasInformes (1)'!D970</f>
        <v>34673000</v>
      </c>
      <c r="E76" s="8">
        <f>+'TablasInformes (1)'!E970</f>
        <v>35363000</v>
      </c>
      <c r="F76" s="8">
        <f>+'TablasInformes (1)'!F970</f>
        <v>36053000</v>
      </c>
      <c r="G76" s="8">
        <f>+'TablasInformes (1)'!G970</f>
        <v>36743000</v>
      </c>
    </row>
    <row r="77" spans="1:7" x14ac:dyDescent="0.35">
      <c r="A77" s="7" t="s">
        <v>326</v>
      </c>
      <c r="B77" s="8">
        <f>+'TablasInformes (1)'!B971</f>
        <v>8734700</v>
      </c>
      <c r="C77" s="8">
        <f>+'TablasInformes (1)'!C971</f>
        <v>9196700</v>
      </c>
      <c r="D77" s="8">
        <f>+'TablasInformes (1)'!D971</f>
        <v>9788200</v>
      </c>
      <c r="E77" s="8">
        <f>+'TablasInformes (1)'!E971</f>
        <v>10379700</v>
      </c>
      <c r="F77" s="8">
        <f>+'TablasInformes (1)'!F971</f>
        <v>10971200</v>
      </c>
      <c r="G77" s="8">
        <f>+'TablasInformes (1)'!G971</f>
        <v>11562700</v>
      </c>
    </row>
    <row r="78" spans="1:7" x14ac:dyDescent="0.35">
      <c r="A78" s="7" t="s">
        <v>327</v>
      </c>
      <c r="B78" s="8">
        <f>+'TablasInformes (1)'!B972</f>
        <v>17264300</v>
      </c>
      <c r="C78" s="8">
        <f>+'TablasInformes (1)'!C972</f>
        <v>17147300</v>
      </c>
      <c r="D78" s="8">
        <f>+'TablasInformes (1)'!D972</f>
        <v>24884800</v>
      </c>
      <c r="E78" s="8">
        <f>+'TablasInformes (1)'!E972</f>
        <v>24983300</v>
      </c>
      <c r="F78" s="8">
        <f>+'TablasInformes (1)'!F972</f>
        <v>25081800</v>
      </c>
      <c r="G78" s="8">
        <f>+'TablasInformes (1)'!G972</f>
        <v>25180300</v>
      </c>
    </row>
    <row r="79" spans="1:7" x14ac:dyDescent="0.35">
      <c r="A79" s="7" t="s">
        <v>328</v>
      </c>
      <c r="B79" s="8">
        <f>+'TablasInformes (1)'!B973</f>
        <v>18658826</v>
      </c>
      <c r="C79" s="8">
        <f>+'TablasInformes (1)'!C973</f>
        <v>24518494</v>
      </c>
      <c r="D79" s="8">
        <f>+'TablasInformes (1)'!D973</f>
        <v>28756744</v>
      </c>
      <c r="E79" s="8">
        <f>+'TablasInformes (1)'!E973</f>
        <v>30195652</v>
      </c>
      <c r="F79" s="8">
        <f>+'TablasInformes (1)'!F973</f>
        <v>29065724</v>
      </c>
      <c r="G79" s="8">
        <f>+'TablasInformes (1)'!G973</f>
        <v>28968974</v>
      </c>
    </row>
    <row r="80" spans="1:7" x14ac:dyDescent="0.35">
      <c r="A80" s="7" t="s">
        <v>329</v>
      </c>
      <c r="B80" s="8">
        <f>+'TablasInformes (1)'!B974</f>
        <v>14373803</v>
      </c>
      <c r="C80" s="8">
        <f>+'TablasInformes (1)'!C974</f>
        <v>14443085</v>
      </c>
      <c r="D80" s="8">
        <f>+'TablasInformes (1)'!D974</f>
        <v>15108325</v>
      </c>
      <c r="E80" s="8">
        <f>+'TablasInformes (1)'!E974</f>
        <v>16745249</v>
      </c>
      <c r="F80" s="8">
        <f>+'TablasInformes (1)'!F974</f>
        <v>19520180</v>
      </c>
      <c r="G80" s="8">
        <f>+'TablasInformes (1)'!G974</f>
        <v>20453380</v>
      </c>
    </row>
    <row r="81" spans="1:7" x14ac:dyDescent="0.35">
      <c r="A81" s="7" t="s">
        <v>330</v>
      </c>
      <c r="B81" s="8">
        <f>+'TablasInformes (1)'!B975</f>
        <v>184751</v>
      </c>
      <c r="C81" s="8">
        <f>+'TablasInformes (1)'!C975</f>
        <v>2217466</v>
      </c>
      <c r="D81" s="8">
        <f>+'TablasInformes (1)'!D975</f>
        <v>2182566</v>
      </c>
      <c r="E81" s="8">
        <f>+'TablasInformes (1)'!E975</f>
        <v>3699908</v>
      </c>
      <c r="F81" s="8">
        <f>+'TablasInformes (1)'!F975</f>
        <v>1244268</v>
      </c>
      <c r="G81" s="8">
        <f>+'TablasInformes (1)'!G975</f>
        <v>-1479023</v>
      </c>
    </row>
    <row r="82" spans="1:7" x14ac:dyDescent="0.35">
      <c r="A82" s="7" t="s">
        <v>331</v>
      </c>
      <c r="B82" s="8">
        <f>+'TablasInformes (1)'!B976</f>
        <v>0</v>
      </c>
      <c r="C82" s="8">
        <f>+'TablasInformes (1)'!C976</f>
        <v>50000</v>
      </c>
      <c r="D82" s="8">
        <f>+'TablasInformes (1)'!D976</f>
        <v>500000</v>
      </c>
      <c r="E82" s="8">
        <f>+'TablasInformes (1)'!E976</f>
        <v>500000</v>
      </c>
      <c r="F82" s="8">
        <f>+'TablasInformes (1)'!F976</f>
        <v>0</v>
      </c>
      <c r="G82" s="8">
        <f>+'TablasInformes (1)'!G976</f>
        <v>500000</v>
      </c>
    </row>
    <row r="83" spans="1:7" x14ac:dyDescent="0.35">
      <c r="A83" s="7" t="s">
        <v>332</v>
      </c>
      <c r="B83" s="8">
        <f>+'TablasInformes (1)'!B977</f>
        <v>291157</v>
      </c>
      <c r="C83" s="8">
        <f>+'TablasInformes (1)'!C977</f>
        <v>0</v>
      </c>
      <c r="D83" s="8">
        <f>+'TablasInformes (1)'!D977</f>
        <v>0</v>
      </c>
      <c r="E83" s="8">
        <f>+'TablasInformes (1)'!E977</f>
        <v>0</v>
      </c>
      <c r="F83" s="8">
        <f>+'TablasInformes (1)'!F977</f>
        <v>0</v>
      </c>
      <c r="G83" s="8">
        <f>+'TablasInformes (1)'!G977</f>
        <v>1002075</v>
      </c>
    </row>
    <row r="84" spans="1:7" x14ac:dyDescent="0.35">
      <c r="A84" s="7" t="s">
        <v>333</v>
      </c>
      <c r="B84" s="8">
        <f>+'TablasInformes (1)'!B978</f>
        <v>805654</v>
      </c>
      <c r="C84" s="8">
        <f>+'TablasInformes (1)'!C978</f>
        <v>846045</v>
      </c>
      <c r="D84" s="8">
        <f>+'TablasInformes (1)'!D978</f>
        <v>1399738</v>
      </c>
      <c r="E84" s="8">
        <f>+'TablasInformes (1)'!E978</f>
        <v>1566361</v>
      </c>
      <c r="F84" s="8">
        <f>+'TablasInformes (1)'!F978</f>
        <v>1778445</v>
      </c>
      <c r="G84" s="8">
        <f>+'TablasInformes (1)'!G978</f>
        <v>2191602</v>
      </c>
    </row>
    <row r="85" spans="1:7" x14ac:dyDescent="0.35">
      <c r="A85" s="7" t="s">
        <v>334</v>
      </c>
      <c r="B85" s="8">
        <f>+'TablasInformes (1)'!B979</f>
        <v>3003461</v>
      </c>
      <c r="C85" s="8">
        <f>+'TablasInformes (1)'!C979</f>
        <v>6961898</v>
      </c>
      <c r="D85" s="8">
        <f>+'TablasInformes (1)'!D979</f>
        <v>9566117</v>
      </c>
      <c r="E85" s="8">
        <f>+'TablasInformes (1)'!E979</f>
        <v>7684133</v>
      </c>
      <c r="F85" s="8">
        <f>+'TablasInformes (1)'!F979</f>
        <v>6522831</v>
      </c>
      <c r="G85" s="8">
        <f>+'TablasInformes (1)'!G979</f>
        <v>6300940</v>
      </c>
    </row>
    <row r="86" spans="1:7" x14ac:dyDescent="0.35">
      <c r="A86" s="7" t="s">
        <v>335</v>
      </c>
      <c r="B86" s="8">
        <f>+'TablasInformes (1)'!B980</f>
        <v>18658826</v>
      </c>
      <c r="C86" s="8">
        <f>+'TablasInformes (1)'!C980</f>
        <v>24518494</v>
      </c>
      <c r="D86" s="8">
        <f>+'TablasInformes (1)'!D980</f>
        <v>28756744</v>
      </c>
      <c r="E86" s="8">
        <f>+'TablasInformes (1)'!E980</f>
        <v>30195652</v>
      </c>
      <c r="F86" s="8">
        <f>+'TablasInformes (1)'!F980</f>
        <v>29065724</v>
      </c>
      <c r="G86" s="8">
        <f>+'TablasInformes (1)'!G980</f>
        <v>28968974</v>
      </c>
    </row>
    <row r="105" spans="1:3" ht="26" x14ac:dyDescent="0.6">
      <c r="A105" s="85">
        <v>70</v>
      </c>
    </row>
    <row r="106" spans="1:3" x14ac:dyDescent="0.35">
      <c r="A106" s="115" t="s">
        <v>336</v>
      </c>
      <c r="B106" s="115"/>
      <c r="C106" s="115"/>
    </row>
    <row r="107" spans="1:3" x14ac:dyDescent="0.35">
      <c r="B107" s="27">
        <f>+'TablasInformes (1)'!B984</f>
        <v>2027</v>
      </c>
      <c r="C107" s="27">
        <f>+'TablasInformes (1)'!C984</f>
        <v>2028</v>
      </c>
    </row>
    <row r="108" spans="1:3" x14ac:dyDescent="0.35">
      <c r="A108" s="28" t="s">
        <v>337</v>
      </c>
      <c r="B108" s="47">
        <f>+'TablasInformes (1)'!B986</f>
        <v>4.4999999999999998E-2</v>
      </c>
      <c r="C108" s="47">
        <f>+'TablasInformes (1)'!C986</f>
        <v>-7.8E-2</v>
      </c>
    </row>
    <row r="109" spans="1:3" x14ac:dyDescent="0.35">
      <c r="A109" s="28" t="s">
        <v>338</v>
      </c>
      <c r="B109" s="47">
        <f>+'TablasInformes (1)'!B987</f>
        <v>8.3000000000000004E-2</v>
      </c>
      <c r="C109" s="47">
        <f>+'TablasInformes (1)'!C987</f>
        <v>-7.0000000000000001E-3</v>
      </c>
    </row>
    <row r="110" spans="1:3" x14ac:dyDescent="0.35">
      <c r="A110" s="28" t="s">
        <v>339</v>
      </c>
      <c r="B110" s="47">
        <f>+'TablasInformes (1)'!B988</f>
        <v>0.55400000000000005</v>
      </c>
      <c r="C110" s="47">
        <f>+'TablasInformes (1)'!C988</f>
        <v>2.5000000000000001E-2</v>
      </c>
    </row>
    <row r="111" spans="1:3" x14ac:dyDescent="0.35">
      <c r="A111" s="28" t="s">
        <v>340</v>
      </c>
      <c r="B111" s="84">
        <f>+'TablasInformes (1)'!B989</f>
        <v>4</v>
      </c>
      <c r="C111" s="84">
        <f>+'TablasInformes (1)'!C989</f>
        <v>5</v>
      </c>
    </row>
    <row r="112" spans="1:3" x14ac:dyDescent="0.35">
      <c r="A112" s="28" t="s">
        <v>341</v>
      </c>
      <c r="B112" s="47">
        <f>+'TablasInformes (1)'!B990</f>
        <v>0.214</v>
      </c>
      <c r="C112" s="47">
        <f>+'TablasInformes (1)'!C990</f>
        <v>0.37</v>
      </c>
    </row>
    <row r="125" spans="1:3" ht="26" x14ac:dyDescent="0.6">
      <c r="A125" s="85">
        <v>71</v>
      </c>
    </row>
    <row r="126" spans="1:3" x14ac:dyDescent="0.35">
      <c r="A126" s="115" t="s">
        <v>342</v>
      </c>
      <c r="B126" s="115"/>
      <c r="C126" s="115"/>
    </row>
    <row r="127" spans="1:3" x14ac:dyDescent="0.35">
      <c r="C127" s="27" t="s">
        <v>343</v>
      </c>
    </row>
    <row r="128" spans="1:3" ht="43.5" x14ac:dyDescent="0.35">
      <c r="A128" s="50" t="s">
        <v>344</v>
      </c>
      <c r="B128" s="91" t="s">
        <v>345</v>
      </c>
      <c r="C128" s="82">
        <f>+'TablasInformes (1)'!C995</f>
        <v>0.6</v>
      </c>
    </row>
    <row r="129" spans="1:3" ht="43.5" x14ac:dyDescent="0.35">
      <c r="A129" s="50" t="s">
        <v>344</v>
      </c>
      <c r="B129" s="91" t="s">
        <v>346</v>
      </c>
      <c r="C129" s="83">
        <f>+'TablasInformes (1)'!C996</f>
        <v>8</v>
      </c>
    </row>
    <row r="130" spans="1:3" ht="43.5" x14ac:dyDescent="0.35">
      <c r="A130" s="50" t="s">
        <v>347</v>
      </c>
      <c r="B130" s="91" t="s">
        <v>345</v>
      </c>
      <c r="C130" s="82">
        <f>+'TablasInformes (1)'!C997</f>
        <v>0.71</v>
      </c>
    </row>
    <row r="131" spans="1:3" ht="43.5" x14ac:dyDescent="0.35">
      <c r="A131" s="50" t="s">
        <v>347</v>
      </c>
      <c r="B131" s="91" t="s">
        <v>346</v>
      </c>
      <c r="C131" s="83">
        <f>+'TablasInformes (1)'!C998</f>
        <v>1</v>
      </c>
    </row>
    <row r="132" spans="1:3" ht="43.5" x14ac:dyDescent="0.35">
      <c r="A132" s="50" t="s">
        <v>348</v>
      </c>
      <c r="B132" s="91" t="s">
        <v>349</v>
      </c>
      <c r="C132" s="82">
        <f>+'TablasInformes (1)'!C999</f>
        <v>0.96</v>
      </c>
    </row>
    <row r="133" spans="1:3" ht="43.5" x14ac:dyDescent="0.35">
      <c r="A133" s="50" t="s">
        <v>348</v>
      </c>
      <c r="B133" s="91" t="s">
        <v>346</v>
      </c>
      <c r="C133" s="83">
        <f>+'TablasInformes (1)'!C1000</f>
        <v>1</v>
      </c>
    </row>
    <row r="150" spans="1:3" ht="26" x14ac:dyDescent="0.35">
      <c r="A150" s="92">
        <v>72</v>
      </c>
    </row>
    <row r="151" spans="1:3" x14ac:dyDescent="0.35">
      <c r="A151" s="107" t="s">
        <v>393</v>
      </c>
      <c r="B151" s="107"/>
      <c r="C151" s="107"/>
    </row>
    <row r="152" spans="1:3" x14ac:dyDescent="0.35">
      <c r="B152" s="12">
        <f>+'TablasInformes (1)'!B1004</f>
        <v>2027</v>
      </c>
      <c r="C152" s="12">
        <f>+'TablasInformes (1)'!C1004</f>
        <v>2028</v>
      </c>
    </row>
    <row r="153" spans="1:3" x14ac:dyDescent="0.35">
      <c r="A153" s="7" t="s">
        <v>351</v>
      </c>
      <c r="B153" s="8">
        <f>+'TablasInformes (1)'!B1006</f>
        <v>350000</v>
      </c>
      <c r="C153" s="8">
        <f>+'TablasInformes (1)'!C1006</f>
        <v>350000</v>
      </c>
    </row>
    <row r="154" spans="1:3" x14ac:dyDescent="0.35">
      <c r="A154" s="7" t="s">
        <v>352</v>
      </c>
      <c r="B154" s="8">
        <f>+'TablasInformes (1)'!B1007</f>
        <v>241500</v>
      </c>
      <c r="C154" s="8">
        <f>+'TablasInformes (1)'!C1007</f>
        <v>255500</v>
      </c>
    </row>
    <row r="155" spans="1:3" x14ac:dyDescent="0.35">
      <c r="A155" s="7" t="s">
        <v>353</v>
      </c>
      <c r="B155" s="8">
        <f>+'TablasInformes (1)'!B1008</f>
        <v>108500</v>
      </c>
      <c r="C155" s="8">
        <f>+'TablasInformes (1)'!C1008</f>
        <v>94500</v>
      </c>
    </row>
    <row r="156" spans="1:3" x14ac:dyDescent="0.35">
      <c r="A156" s="7" t="s">
        <v>354</v>
      </c>
      <c r="B156" s="8">
        <f>+'TablasInformes (1)'!B1009</f>
        <v>550000</v>
      </c>
      <c r="C156" s="8">
        <f>+'TablasInformes (1)'!C1009</f>
        <v>550000</v>
      </c>
    </row>
    <row r="157" spans="1:3" x14ac:dyDescent="0.35">
      <c r="A157" s="7" t="s">
        <v>355</v>
      </c>
      <c r="B157" s="8">
        <f>+'TablasInformes (1)'!B1010</f>
        <v>423500</v>
      </c>
      <c r="C157" s="8">
        <f>+'TablasInformes (1)'!C1010</f>
        <v>462000</v>
      </c>
    </row>
    <row r="158" spans="1:3" x14ac:dyDescent="0.35">
      <c r="A158" s="7" t="s">
        <v>356</v>
      </c>
      <c r="B158" s="8">
        <f>+'TablasInformes (1)'!B1011</f>
        <v>126500</v>
      </c>
      <c r="C158" s="8">
        <f>+'TablasInformes (1)'!C1011</f>
        <v>88000</v>
      </c>
    </row>
    <row r="159" spans="1:3" x14ac:dyDescent="0.35">
      <c r="A159" s="7" t="s">
        <v>357</v>
      </c>
      <c r="B159" s="8">
        <f>+'TablasInformes (1)'!B1012</f>
        <v>35153000</v>
      </c>
      <c r="C159" s="8">
        <f>+'TablasInformes (1)'!C1012</f>
        <v>35843000</v>
      </c>
    </row>
    <row r="160" spans="1:3" x14ac:dyDescent="0.35">
      <c r="A160" s="7" t="s">
        <v>358</v>
      </c>
      <c r="B160" s="8">
        <f>+'TablasInformes (1)'!B1013</f>
        <v>10306200</v>
      </c>
      <c r="C160" s="8">
        <f>+'TablasInformes (1)'!C1013</f>
        <v>10845200</v>
      </c>
    </row>
    <row r="161" spans="1:3" x14ac:dyDescent="0.35">
      <c r="A161" s="7" t="s">
        <v>359</v>
      </c>
      <c r="B161" s="8">
        <f>+'TablasInformes (1)'!B1014</f>
        <v>24846800</v>
      </c>
      <c r="C161" s="8">
        <f>+'TablasInformes (1)'!C1014</f>
        <v>24997800</v>
      </c>
    </row>
    <row r="162" spans="1:3" x14ac:dyDescent="0.35">
      <c r="A162" s="7" t="s">
        <v>360</v>
      </c>
      <c r="B162" s="8">
        <f>+'TablasInformes (1)'!B1015</f>
        <v>35703000</v>
      </c>
      <c r="C162" s="8">
        <f>+'TablasInformes (1)'!C1015</f>
        <v>36393000</v>
      </c>
    </row>
    <row r="163" spans="1:3" x14ac:dyDescent="0.35">
      <c r="A163" s="7" t="s">
        <v>361</v>
      </c>
      <c r="B163" s="8">
        <f>+'TablasInformes (1)'!B1016</f>
        <v>10729700</v>
      </c>
      <c r="C163" s="8">
        <f>+'TablasInformes (1)'!C1016</f>
        <v>11307200</v>
      </c>
    </row>
    <row r="164" spans="1:3" x14ac:dyDescent="0.35">
      <c r="A164" s="7" t="s">
        <v>362</v>
      </c>
      <c r="B164" s="8">
        <f>+'TablasInformes (1)'!B1017</f>
        <v>24973300</v>
      </c>
      <c r="C164" s="8">
        <f>+'TablasInformes (1)'!C1017</f>
        <v>25085800</v>
      </c>
    </row>
    <row r="165" spans="1:3" x14ac:dyDescent="0.35">
      <c r="A165" s="7" t="s">
        <v>363</v>
      </c>
      <c r="B165" s="8">
        <f>+'TablasInformes (1)'!B1018</f>
        <v>36053000</v>
      </c>
      <c r="C165" s="8">
        <f>+'TablasInformes (1)'!C1018</f>
        <v>36743000</v>
      </c>
    </row>
    <row r="166" spans="1:3" x14ac:dyDescent="0.35">
      <c r="A166" s="7" t="s">
        <v>364</v>
      </c>
      <c r="B166" s="8">
        <f>+'TablasInformes (1)'!B1019</f>
        <v>10971200</v>
      </c>
      <c r="C166" s="8">
        <f>+'TablasInformes (1)'!C1019</f>
        <v>11562700</v>
      </c>
    </row>
    <row r="167" spans="1:3" x14ac:dyDescent="0.35">
      <c r="A167" s="7" t="s">
        <v>365</v>
      </c>
      <c r="B167" s="8">
        <f>+'TablasInformes (1)'!B1020</f>
        <v>25081800</v>
      </c>
      <c r="C167" s="8">
        <f>+'TablasInformes (1)'!C1020</f>
        <v>25180300</v>
      </c>
    </row>
    <row r="188" spans="1:7" ht="26" x14ac:dyDescent="0.6">
      <c r="A188" s="85">
        <v>73</v>
      </c>
    </row>
    <row r="189" spans="1:7" x14ac:dyDescent="0.35">
      <c r="A189" s="107" t="s">
        <v>392</v>
      </c>
      <c r="B189" s="107"/>
      <c r="C189" s="107"/>
      <c r="D189" s="107"/>
      <c r="E189" s="107"/>
      <c r="F189" s="107"/>
      <c r="G189" s="107"/>
    </row>
    <row r="190" spans="1:7" x14ac:dyDescent="0.35">
      <c r="B190" s="12">
        <f>+'TablasInformes (1)'!B1024</f>
        <v>2023</v>
      </c>
      <c r="C190" s="12">
        <f>+'TablasInformes (1)'!C1024</f>
        <v>2024</v>
      </c>
      <c r="D190" s="12">
        <f>+'TablasInformes (1)'!D1024</f>
        <v>2025</v>
      </c>
      <c r="E190" s="12">
        <f>+'TablasInformes (1)'!E1024</f>
        <v>2026</v>
      </c>
      <c r="F190" s="12">
        <f>+'TablasInformes (1)'!F1024</f>
        <v>2027</v>
      </c>
      <c r="G190" s="12">
        <f>+'TablasInformes (1)'!G1024</f>
        <v>2028</v>
      </c>
    </row>
    <row r="191" spans="1:7" x14ac:dyDescent="0.35">
      <c r="A191" s="7" t="s">
        <v>367</v>
      </c>
      <c r="B191" s="44">
        <f>+'TablasInformes (1)'!B1026</f>
        <v>382</v>
      </c>
      <c r="C191" s="44">
        <f>+'TablasInformes (1)'!C1026</f>
        <v>486</v>
      </c>
      <c r="D191" s="44">
        <f>+'TablasInformes (1)'!D1026</f>
        <v>624</v>
      </c>
      <c r="E191" s="44">
        <f>+'TablasInformes (1)'!E1026</f>
        <v>787</v>
      </c>
      <c r="F191" s="44">
        <f>+'TablasInformes (1)'!F1026</f>
        <v>905</v>
      </c>
      <c r="G191" s="44">
        <f>+'TablasInformes (1)'!G1026</f>
        <v>891</v>
      </c>
    </row>
    <row r="192" spans="1:7" x14ac:dyDescent="0.35">
      <c r="A192" s="7" t="s">
        <v>368</v>
      </c>
      <c r="B192" s="44">
        <f>+'TablasInformes (1)'!B1027</f>
        <v>391</v>
      </c>
      <c r="C192" s="44">
        <f>+'TablasInformes (1)'!C1027</f>
        <v>492</v>
      </c>
      <c r="D192" s="44">
        <f>+'TablasInformes (1)'!D1027</f>
        <v>620</v>
      </c>
      <c r="E192" s="44">
        <f>+'TablasInformes (1)'!E1027</f>
        <v>781</v>
      </c>
      <c r="F192" s="44">
        <f>+'TablasInformes (1)'!F1027</f>
        <v>905</v>
      </c>
      <c r="G192" s="44">
        <f>+'TablasInformes (1)'!G1027</f>
        <v>896</v>
      </c>
    </row>
    <row r="193" spans="1:7" x14ac:dyDescent="0.35">
      <c r="A193" s="7" t="s">
        <v>369</v>
      </c>
      <c r="B193" s="44">
        <f>+'TablasInformes (1)'!B1028</f>
        <v>299</v>
      </c>
      <c r="C193" s="44">
        <f>+'TablasInformes (1)'!C1028</f>
        <v>377</v>
      </c>
      <c r="D193" s="44">
        <f>+'TablasInformes (1)'!D1028</f>
        <v>475</v>
      </c>
      <c r="E193" s="44">
        <f>+'TablasInformes (1)'!E1028</f>
        <v>599</v>
      </c>
      <c r="F193" s="44">
        <f>+'TablasInformes (1)'!F1028</f>
        <v>754</v>
      </c>
      <c r="G193" s="44">
        <f>+'TablasInformes (1)'!G1028</f>
        <v>896</v>
      </c>
    </row>
    <row r="194" spans="1:7" x14ac:dyDescent="0.35">
      <c r="A194" s="7" t="s">
        <v>370</v>
      </c>
      <c r="B194" s="44">
        <f>+'TablasInformes (1)'!B1029</f>
        <v>370</v>
      </c>
      <c r="C194" s="44">
        <f>+'TablasInformes (1)'!C1029</f>
        <v>466</v>
      </c>
      <c r="D194" s="44">
        <f>+'TablasInformes (1)'!D1029</f>
        <v>588</v>
      </c>
      <c r="E194" s="44">
        <f>+'TablasInformes (1)'!E1029</f>
        <v>740</v>
      </c>
      <c r="F194" s="44">
        <f>+'TablasInformes (1)'!F1029</f>
        <v>908</v>
      </c>
      <c r="G194" s="44">
        <f>+'TablasInformes (1)'!G1029</f>
        <v>896</v>
      </c>
    </row>
  </sheetData>
  <mergeCells count="7">
    <mergeCell ref="A189:G189"/>
    <mergeCell ref="A126:C126"/>
    <mergeCell ref="A2:G2"/>
    <mergeCell ref="A30:F30"/>
    <mergeCell ref="A70:G70"/>
    <mergeCell ref="A106:C106"/>
    <mergeCell ref="A151:C15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Gráficos</vt:lpstr>
      </vt:variant>
      <vt:variant>
        <vt:i4>3</vt:i4>
      </vt:variant>
    </vt:vector>
  </HeadingPairs>
  <TitlesOfParts>
    <vt:vector size="30" baseType="lpstr">
      <vt:lpstr>TablasInformes (1)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13, 14 y 15</vt:lpstr>
      <vt:lpstr>16</vt:lpstr>
      <vt:lpstr>17, 18 y 19</vt:lpstr>
      <vt:lpstr>20</vt:lpstr>
      <vt:lpstr>21, 22, 23, y 24</vt:lpstr>
      <vt:lpstr>25 y 26</vt:lpstr>
      <vt:lpstr>27, 28</vt:lpstr>
      <vt:lpstr>29 - 33</vt:lpstr>
      <vt:lpstr>34 - 39</vt:lpstr>
      <vt:lpstr>40 - 47</vt:lpstr>
      <vt:lpstr>48 - 54</vt:lpstr>
      <vt:lpstr>55 - 60</vt:lpstr>
      <vt:lpstr>61 - 66</vt:lpstr>
      <vt:lpstr>67 - 73</vt:lpstr>
      <vt:lpstr>Gráfico1</vt:lpstr>
      <vt:lpstr>unidades vendidas</vt:lpstr>
      <vt:lpstr>Gráfico3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BORIS</cp:lastModifiedBy>
  <dcterms:created xsi:type="dcterms:W3CDTF">2024-07-23T08:18:08Z</dcterms:created>
  <dcterms:modified xsi:type="dcterms:W3CDTF">2024-08-21T02:10:13Z</dcterms:modified>
</cp:coreProperties>
</file>