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defaultThemeVersion="166925"/>
  <mc:AlternateContent xmlns:mc="http://schemas.openxmlformats.org/markup-compatibility/2006">
    <mc:Choice Requires="x15">
      <x15ac:absPath xmlns:x15ac="http://schemas.microsoft.com/office/spreadsheetml/2010/11/ac" url="C:\Projects\Enterprise Architecture\Documentation\Solution Assessments\Enterprise Plan Management\"/>
    </mc:Choice>
  </mc:AlternateContent>
  <xr:revisionPtr revIDLastSave="0" documentId="13_ncr:1_{86A8FA68-D344-4808-905F-1B07B7E0CBF1}" xr6:coauthVersionLast="43" xr6:coauthVersionMax="43" xr10:uidLastSave="{00000000-0000-0000-0000-000000000000}"/>
  <bookViews>
    <workbookView xWindow="-120" yWindow="-120" windowWidth="29040" windowHeight="15840" tabRatio="587" activeTab="2" xr2:uid="{00000000-000D-0000-FFFF-FFFF00000000}"/>
  </bookViews>
  <sheets>
    <sheet name="Feature Matrix With Description" sheetId="1" r:id="rId1"/>
    <sheet name="Feature Matrix" sheetId="5" r:id="rId2"/>
    <sheet name="EPM Cost Estimate Detail" sheetId="3" r:id="rId3"/>
    <sheet name="EPM Cost Estimate Rollup" sheetId="6" r:id="rId4"/>
  </sheets>
  <definedNames>
    <definedName name="_xlnm._FilterDatabase" localSheetId="1" hidden="1">'Feature Matrix'!$A$2:$F$66</definedName>
    <definedName name="_xlnm._FilterDatabase" localSheetId="0" hidden="1">'Feature Matrix With Description'!$A$2:$G$66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52" i="3" l="1"/>
  <c r="L52" i="3"/>
  <c r="K52" i="3"/>
  <c r="J52" i="3"/>
  <c r="I52" i="3"/>
  <c r="H52" i="3"/>
  <c r="G52" i="3"/>
  <c r="F52" i="3"/>
  <c r="E52" i="3"/>
  <c r="D52" i="3"/>
  <c r="M49" i="3"/>
  <c r="L49" i="3"/>
  <c r="K49" i="3"/>
  <c r="J49" i="3"/>
  <c r="I49" i="3"/>
  <c r="H49" i="3"/>
  <c r="G49" i="3"/>
  <c r="F49" i="3"/>
  <c r="E49" i="3"/>
  <c r="D49" i="3"/>
  <c r="M46" i="3"/>
  <c r="L46" i="3"/>
  <c r="K46" i="3"/>
  <c r="J46" i="3"/>
  <c r="I46" i="3"/>
  <c r="H46" i="3"/>
  <c r="G46" i="3"/>
  <c r="F46" i="3"/>
  <c r="E46" i="3"/>
  <c r="D46" i="3"/>
  <c r="M40" i="3"/>
  <c r="L40" i="3"/>
  <c r="K40" i="3"/>
  <c r="J40" i="3"/>
  <c r="I40" i="3"/>
  <c r="H40" i="3"/>
  <c r="G40" i="3"/>
  <c r="F40" i="3"/>
  <c r="E40" i="3"/>
  <c r="D40" i="3"/>
  <c r="M37" i="3"/>
  <c r="L37" i="3"/>
  <c r="K37" i="3"/>
  <c r="J37" i="3"/>
  <c r="I37" i="3"/>
  <c r="H37" i="3"/>
  <c r="G37" i="3"/>
  <c r="F37" i="3"/>
  <c r="E37" i="3"/>
  <c r="D37" i="3"/>
  <c r="M34" i="3"/>
  <c r="L34" i="3"/>
  <c r="L41" i="3" s="1"/>
  <c r="K34" i="3"/>
  <c r="J34" i="3"/>
  <c r="I34" i="3"/>
  <c r="H34" i="3"/>
  <c r="H41" i="3" s="1"/>
  <c r="G34" i="3"/>
  <c r="F34" i="3"/>
  <c r="E34" i="3"/>
  <c r="D34" i="3"/>
  <c r="D41" i="3" s="1"/>
  <c r="F41" i="3" l="1"/>
  <c r="J41" i="3"/>
  <c r="G41" i="3"/>
  <c r="K41" i="3"/>
  <c r="E41" i="3"/>
  <c r="I41" i="3"/>
  <c r="M41" i="3"/>
  <c r="M53" i="3"/>
  <c r="I53" i="3"/>
  <c r="E53" i="3"/>
  <c r="D53" i="3"/>
  <c r="H53" i="3"/>
  <c r="L53" i="3"/>
  <c r="G53" i="3"/>
  <c r="K53" i="3"/>
  <c r="F53" i="3"/>
  <c r="J53" i="3"/>
  <c r="M3" i="6"/>
  <c r="L3" i="6"/>
  <c r="K3" i="6"/>
  <c r="J3" i="6"/>
  <c r="I3" i="6"/>
  <c r="H3" i="6"/>
  <c r="G3" i="6"/>
  <c r="F3" i="6"/>
  <c r="E3" i="6"/>
  <c r="D3" i="6"/>
  <c r="M2" i="6"/>
  <c r="L2" i="6"/>
  <c r="K2" i="6"/>
  <c r="J2" i="6"/>
  <c r="I2" i="6"/>
  <c r="H2" i="6"/>
  <c r="G2" i="6"/>
  <c r="F2" i="6"/>
  <c r="E2" i="6"/>
  <c r="D2" i="6"/>
  <c r="C14" i="6" l="1"/>
  <c r="F9" i="6"/>
  <c r="C16" i="6"/>
  <c r="H9" i="6"/>
  <c r="C21" i="6"/>
  <c r="M9" i="6"/>
  <c r="K9" i="6"/>
  <c r="C19" i="6"/>
  <c r="G9" i="6"/>
  <c r="C15" i="6"/>
  <c r="E9" i="6"/>
  <c r="C13" i="6"/>
  <c r="C18" i="6"/>
  <c r="J9" i="6"/>
  <c r="C20" i="6"/>
  <c r="L9" i="6"/>
  <c r="I9" i="6"/>
  <c r="C17" i="6"/>
  <c r="D9" i="6"/>
  <c r="C12" i="6"/>
  <c r="M5" i="6"/>
  <c r="L5" i="6"/>
  <c r="K5" i="6"/>
  <c r="J5" i="6"/>
  <c r="I5" i="6"/>
  <c r="H5" i="6"/>
  <c r="G5" i="6"/>
  <c r="F5" i="6"/>
  <c r="E5" i="6"/>
  <c r="D5" i="6"/>
  <c r="M29" i="3"/>
  <c r="M4" i="6" s="1"/>
  <c r="M6" i="6" s="1"/>
  <c r="B21" i="6" s="1"/>
  <c r="L29" i="3"/>
  <c r="L4" i="6" s="1"/>
  <c r="K29" i="3"/>
  <c r="K4" i="6" s="1"/>
  <c r="J29" i="3"/>
  <c r="J4" i="6" s="1"/>
  <c r="I29" i="3"/>
  <c r="I4" i="6" s="1"/>
  <c r="H29" i="3"/>
  <c r="H4" i="6" s="1"/>
  <c r="G29" i="3"/>
  <c r="G4" i="6" s="1"/>
  <c r="F29" i="3"/>
  <c r="F4" i="6" s="1"/>
  <c r="E29" i="3"/>
  <c r="E4" i="6" s="1"/>
  <c r="E6" i="6" s="1"/>
  <c r="B13" i="6" s="1"/>
  <c r="D29" i="3"/>
  <c r="D4" i="6" s="1"/>
  <c r="G6" i="6" l="1"/>
  <c r="B15" i="6" s="1"/>
  <c r="J6" i="6"/>
  <c r="B18" i="6" s="1"/>
  <c r="D17" i="6"/>
  <c r="L6" i="6"/>
  <c r="B20" i="6" s="1"/>
  <c r="D20" i="6" s="1"/>
  <c r="K6" i="6"/>
  <c r="B19" i="6" s="1"/>
  <c r="D13" i="6"/>
  <c r="D19" i="6"/>
  <c r="H6" i="6"/>
  <c r="B16" i="6" s="1"/>
  <c r="D16" i="6" s="1"/>
  <c r="I6" i="6"/>
  <c r="B17" i="6" s="1"/>
  <c r="D6" i="6"/>
  <c r="B12" i="6" s="1"/>
  <c r="D12" i="6" s="1"/>
  <c r="F6" i="6"/>
  <c r="B14" i="6" s="1"/>
  <c r="D14" i="6" s="1"/>
  <c r="D18" i="6"/>
  <c r="D21" i="6"/>
  <c r="D15" i="6" l="1"/>
  <c r="D22" i="6" s="1"/>
  <c r="C22" i="6"/>
  <c r="B22" i="6"/>
</calcChain>
</file>

<file path=xl/sharedStrings.xml><?xml version="1.0" encoding="utf-8"?>
<sst xmlns="http://schemas.openxmlformats.org/spreadsheetml/2006/main" count="901" uniqueCount="262">
  <si>
    <t>Feature</t>
  </si>
  <si>
    <t>Feature and Technology Matrix</t>
  </si>
  <si>
    <t>P</t>
  </si>
  <si>
    <t>Technology</t>
  </si>
  <si>
    <t>Total</t>
  </si>
  <si>
    <t>Infrastructure</t>
  </si>
  <si>
    <t>Software</t>
  </si>
  <si>
    <t>Year 1</t>
  </si>
  <si>
    <t>Months</t>
  </si>
  <si>
    <t>Year 2</t>
  </si>
  <si>
    <t>Year 3</t>
  </si>
  <si>
    <t>Year 4</t>
  </si>
  <si>
    <t>Year 5</t>
  </si>
  <si>
    <t>Size / #</t>
  </si>
  <si>
    <t>Hours</t>
  </si>
  <si>
    <t>Analytics</t>
  </si>
  <si>
    <t>Cost Category (Hard)</t>
  </si>
  <si>
    <t>Existing Capability</t>
  </si>
  <si>
    <t xml:space="preserve">New Capability / Technology </t>
  </si>
  <si>
    <t xml:space="preserve">Azure Function </t>
  </si>
  <si>
    <t>Year 6</t>
  </si>
  <si>
    <t>Year 7</t>
  </si>
  <si>
    <t>Year 8</t>
  </si>
  <si>
    <t>Year 9</t>
  </si>
  <si>
    <t>Year 10</t>
  </si>
  <si>
    <t>Accumulated Storage Size (in GB)</t>
  </si>
  <si>
    <t>Cost/Month</t>
  </si>
  <si>
    <t>Consulting - PM</t>
  </si>
  <si>
    <t>Consulting - QA</t>
  </si>
  <si>
    <t>Consulting - DEV</t>
  </si>
  <si>
    <t>Consulting - Labor</t>
  </si>
  <si>
    <t>Internal - Labor</t>
  </si>
  <si>
    <t>Cost Category (Soft)</t>
  </si>
  <si>
    <t>Hard</t>
  </si>
  <si>
    <t>Soft</t>
  </si>
  <si>
    <t>Azure App Service Plan (dev/tst/qa) (Size S1)</t>
  </si>
  <si>
    <t>Azure App Service Plan (prd) (Size S2)</t>
  </si>
  <si>
    <t>API Gateway (Developer)</t>
  </si>
  <si>
    <t>Estimation</t>
  </si>
  <si>
    <t>As a Estimator I want to be able to communicate questions to the customer on the application from the system. So that I can clarify necessary details on the application.</t>
  </si>
  <si>
    <t>Agency Estimation As an Trade Estimator</t>
  </si>
  <si>
    <t>As an Estimator I want to indicate how many hours each trade review is going to take to complete. So that we can plan the duration of the review.</t>
  </si>
  <si>
    <t>Answer questionsAs a CE Customer</t>
  </si>
  <si>
    <t>As a CE Customer I want to be able to answer questions the Estimator has on the application from the system. So that I can be notified and respond</t>
  </si>
  <si>
    <t>Assign multiple  plan reviewers by tradeAs a Estimator</t>
  </si>
  <si>
    <t>As a Estimator I want to select a secondary choice for who will complete the plan review  So that the system has a second choice in planning to schedule the plan reviewere</t>
  </si>
  <si>
    <t>Assign plan reviewers by tradeAs a Estimator</t>
  </si>
  <si>
    <t>As a Estimator I want to be able to assign the primary plan reviewers for the project So that they can complete the plan review</t>
  </si>
  <si>
    <t>Change assigned coordinatorAs a coordinator</t>
  </si>
  <si>
    <t xml:space="preserve">As a coordinator I want to be able to change the assigned coordinator for a project.  So that it can be adjusted as necessary. </t>
  </si>
  <si>
    <t>Change assigned coordinatorAs a Estimator</t>
  </si>
  <si>
    <t xml:space="preserve">As a Estimator I want to be able to change the assigned coordinator for a project.  So that it can be adjusted as necessary. </t>
  </si>
  <si>
    <t>City fire agency is estimated by code enforcementAs a Estimator</t>
  </si>
  <si>
    <t xml:space="preserve">As a Estimator I want City Fire agency projects to be reviewed by a code enforcement estimator and not the agency.  So that this is completed by code enforcement. </t>
  </si>
  <si>
    <t>Complete Estimation As an Agency</t>
  </si>
  <si>
    <t xml:space="preserve">As an Agency I want to be able to complete estimation for a project So that the project can be estimated for my agency. </t>
  </si>
  <si>
    <t>County fire estimation As a  County Fire Agency</t>
  </si>
  <si>
    <t xml:space="preserve">As a  County Fire Agency I want to perform estimation for County fire projects So that we can estimate it. </t>
  </si>
  <si>
    <t>County shop drawings defaultAs a County Fire Estimator</t>
  </si>
  <si>
    <t xml:space="preserve">As a Estimator I want City shop drawings to default to a 1 hours So that I don't have to manually enter a time. </t>
  </si>
  <si>
    <t>Edit estimated hours As a Estimator</t>
  </si>
  <si>
    <t xml:space="preserve">As a Estimator I want to be able to edit the estimated review hours So that we can adjust as needed  </t>
  </si>
  <si>
    <t>Estimate re-review timeAs a plan reviewer</t>
  </si>
  <si>
    <t>As a plan reviewer I want to enter estimated hours for rereview after rejecting a cycle So that this time will be used for future cycles estimation</t>
  </si>
  <si>
    <t>Estimation for townhomes. As a Townhome Estimator</t>
  </si>
  <si>
    <t xml:space="preserve">As a Estimator I want only want to perform estimation for RTAC projects for townhomes.  So that we can estimate only projects that need it. </t>
  </si>
  <si>
    <t>Estimation is not applicable As an estimator</t>
  </si>
  <si>
    <t>As an estimator I want to be able to mark estimation as not applicable at each trade level So that estimation will not be completed for that item</t>
  </si>
  <si>
    <t>Exclude a trade from review As an Estimator</t>
  </si>
  <si>
    <t xml:space="preserve">As an Estimator I want to be able to exclude a trade from review.   So that review is not necessary for that trade. </t>
  </si>
  <si>
    <t>Exclude plan reviewers by tradeAs a Estimator</t>
  </si>
  <si>
    <t>As a Estimator I want to be able to indicate who will not be a plan reviewer for the project So that they will not be assigned as a plan review</t>
  </si>
  <si>
    <t>GAP Information for estimationAs a Estimator</t>
  </si>
  <si>
    <t xml:space="preserve">As a Estimator I want access to key project information. So that I can provide better estimation. </t>
  </si>
  <si>
    <t>Hours for each trade review As an Estimator</t>
  </si>
  <si>
    <t>Remove dept or agency from reviewAs an Estimator</t>
  </si>
  <si>
    <t>As an Estimator I want to be able to remove the department or agency from review  So that they do not have to complete the review.</t>
  </si>
  <si>
    <t>Route to coordinator As a Estimator</t>
  </si>
  <si>
    <t>As a Estimator I want the project to be routed to the Coordinator once the project has been estimated So that the coordinator can work on scheduling</t>
  </si>
  <si>
    <t>Set Default Plan Review timeAs a Estimator</t>
  </si>
  <si>
    <t xml:space="preserve">As a Estimator I want City Fire agency projects to default to a 1.5 hours So that I don't have to manually enter a time. </t>
  </si>
  <si>
    <t>System assigns plan reviewerAs a Estimator</t>
  </si>
  <si>
    <t>As a Estimator I want the system to choose between the primary and secondary plan reviewer I selected and assign the plan  review to one of them. So that the plan reviewer will be assigned by the system per business rules.</t>
  </si>
  <si>
    <t>Scheduling</t>
  </si>
  <si>
    <t>SchedulingAs a Business System Admin</t>
  </si>
  <si>
    <t>As a Business System Admin I want a ability to create business rules for Scheduling Plan Review projects during specific work hours So that plan review projects are scheduled within specific business hours</t>
  </si>
  <si>
    <t>As a Business System Admin I want a ability to create business rules for specific scheduling rules So that project hours are scheduled consecutively based on time estimated for scheduling</t>
  </si>
  <si>
    <t>User Profiles for SchedulingAs a Business System Admin</t>
  </si>
  <si>
    <t>As a Business System Admin I want a ability to create business rules for specific user profiles for scheduling So that spedific plan review projects are assigned to plan reviewers based on profiles</t>
  </si>
  <si>
    <t>Meeting Types - SchedulingAs a Business System Admin</t>
  </si>
  <si>
    <t>As a Business System Admin I want a ability to create business rules for specific meeting types for scheduling So that specific meeting types can be scheduled based on business rules</t>
  </si>
  <si>
    <t>Project Types - SchedulingAs a Business System Admin</t>
  </si>
  <si>
    <t>As a Business System Admin I want a ability to create business rules for specific project types for scheduling So that specific project types can be scheduled based on business rules</t>
  </si>
  <si>
    <t>Non-Project Appointment SchedulingAs a Business System Admin</t>
  </si>
  <si>
    <t>As a Business System Admin I want a ability to create business rules for scheduling specific non-Project Appointments So that users based on user role can schedule specific Non-Project Appointments to a plan reviewer</t>
  </si>
  <si>
    <t>Express Review SchedulingAs a Business System Admin</t>
  </si>
  <si>
    <t>As a Business System Admin I want a ability to create business rules for pre-scheduling Express Review hours So that the Express Facilitator can pre-schedule Plan Reviewers for Express Review dates</t>
  </si>
  <si>
    <t>Express Review SchedulingAs a Express Plan Review Facilitator</t>
  </si>
  <si>
    <t>As a Express Plan Review Facilitator I want the ability to manually schedule Plan Reviewer's within the Prescheduled Express Review time, when approved by management So that the Express Facilitator can pre-schedule Plan Reviewers for Express Review dates</t>
  </si>
  <si>
    <t>Non-Project Appointment SchedulingAs a Plan Review Facilitator</t>
  </si>
  <si>
    <t>As a Plan Review Facilitator I want the ability to cancel Non Project Appointments from Plan Reviewer's schedule, when approved by management So that I can cancel Non Project Appointments when approved by management or booked in error</t>
  </si>
  <si>
    <t>As a Plan Review Facilitator I want the ability to schedule mulitple plan reviewers when scheduling Non Project Appointments So that I can efficiently schedule multiple plan reviewers for Non Project appointments</t>
  </si>
  <si>
    <t>Manual SchedulingAs a Plan Review Facilitator</t>
  </si>
  <si>
    <t>As a Plan Review Facilitator I want the ability to manually schedule Plan Review Project hours So that I can schedule Plan Review hours manually when applicable</t>
  </si>
  <si>
    <t>Self-SchedulingAs a CE Customer</t>
  </si>
  <si>
    <t>As a CE Customer I want the ability to Self Schedule the first plan review cycle So that I can schedule the first plan review cycle</t>
  </si>
  <si>
    <t>NotificationAs a CE Customer</t>
  </si>
  <si>
    <t>As a CE Customer I want to receive notification when the Plan Review Facilitator has scheduled my project or meeting So that I can Accept or Reject the scheduled dates</t>
  </si>
  <si>
    <t>Acceptance/Rejection PR HoursAs a CE Customer</t>
  </si>
  <si>
    <t>As a CE Customer I want the ability to enter a new Plans Ready Date when I reject the scheduled Plan Review Dates So that I can provide a new Plans Ready Date for scheduling</t>
  </si>
  <si>
    <t>Self-SchedulingAs a Business System Admin</t>
  </si>
  <si>
    <t>As a Business System Admin I want the Self-Scheduling tool to assign plan reviewers based on the Load Balancing Rules So that the scheduling tool uses load balancing when scheduling the plan review</t>
  </si>
  <si>
    <t>As a Business System Admin I want the Self-Scheduling tool to assign the same plan reviewers used in previous plan review cycles So that the scheduling tool assigns previous plan reviewers</t>
  </si>
  <si>
    <t>As a Business System Admin I want the Self-Scheduling tool to assign plan review who have been requested by the CE Estimator So that the scheduling tool assigns requested plan reviewers</t>
  </si>
  <si>
    <t>As a Business System Admin I want the Self-Scheduling tool to assign plan review to the same plan reviewers who completed a Preliminary Meeting So that the scheduling tool assigns plan reviewers who completed an associated Preliminary Meeting</t>
  </si>
  <si>
    <t>As a Business System Admin I want the Self-Scheduling tool to recognize specific plan review teams based on the application type submitted So that the scheduling tool assigns plan reviewers based on teams</t>
  </si>
  <si>
    <t>Pre-populate ReviewersAs a Plan Review Facilitator</t>
  </si>
  <si>
    <t>As a Plan Review Facilitator I want the designated Plan Reviewer to pre-populate when scheduling the project So that the pre-designated Plan Reviewer requested by the Estimator is pre-populated during Auto Scheduling</t>
  </si>
  <si>
    <t>Auto-SchedulingAs a Plan Review Facilitator</t>
  </si>
  <si>
    <t>As a Plan Review Facilitator I want the ability to select Auto-Scheduling to schedule plan review hours So that I can easily schedule plan review hours for a project</t>
  </si>
  <si>
    <t>As a Business System Admin</t>
  </si>
  <si>
    <t>As a Business System Admin I want the ability to configure Holiday Hours So that I can projects will not be scheduled on these dates</t>
  </si>
  <si>
    <t>Auto-Update Gate DateAs a Plan Review Facilitator</t>
  </si>
  <si>
    <t>As a Plan Review Facilitator I want the Gate Date to automatically update when a Plan Review has been re-scheduled manually So that the correct Gate Date is maintained in the system</t>
  </si>
  <si>
    <t>As a CE Customer I want to receive notification when my project Gate Date has been changed due to manaul scheduling So that I receive email and dashboard notification when the Gate Date has been changed due to manual scheduling</t>
  </si>
  <si>
    <t>N/A Scheduling As a Business System Admin</t>
  </si>
  <si>
    <t>As a Business System Admin I want to create business rules for scheduling when the original trade is Not Applicable during Estimation but needs to be scheduled in a subsequent plan review cycle So that when drawings are submitted for a trade which was Not Applicable in a subsequent plan review cycle the PR Facilitator can schedule the trade reviewer</t>
  </si>
  <si>
    <t>Scheduling when PR is completed early As a Business System Admin</t>
  </si>
  <si>
    <t>As a Business System Admin I want to create business rules for scheduling when a Plan Reviewer completes their project review prior to the scheduled plan review date So that upon completion of the plan review the plan review hours are removed from their calendar and open for additional project hours</t>
  </si>
  <si>
    <t>Scheduling Trades separatelyAs a Business System Admin</t>
  </si>
  <si>
    <t>As a Business System Admin I want to create business rules for scheduling all trades separately during the scheduling process So that all trades are scheduled separately based on business rules</t>
  </si>
  <si>
    <t>A/E Superior PerformersAs a Business System Admin</t>
  </si>
  <si>
    <t>As a Business System Admin I want to create business rules Superior Performing A/E based on Pass/Fail Performance Rating So that Superior Performing Team projects are scheduled first during the Auto Scheduling process</t>
  </si>
  <si>
    <t>2nd Cycle Scheduling Large Projects As a Business System Admin</t>
  </si>
  <si>
    <t>As a Business System Admin I want to create business rules for scheduling 2nd Cycle Plan Reviews for large projects, when applicable So that the Plan Review Facilitator can schedule the 2nd cycle review prior to the completion of the first plan review cycle</t>
  </si>
  <si>
    <t>Pre-populate ReviewersAs a Business System Admin</t>
  </si>
  <si>
    <t>As a Business System Admin I want to create business rules to pre-populate Plan Reviewers names when Preliminary Meeting is checked on the application So that the Plan Review Facilitator can schedule the plan review hours to the same meeting attendees</t>
  </si>
  <si>
    <t>As a Business System Admin I want to create business rules to pre-populate Plan Reviewers names when Revision to Approved Plan is submitted and the original project number is provided So that the Plan Review Facilitator can schedule the plan review hours to the original plan reviewers</t>
  </si>
  <si>
    <t>Acceptance/Rejection PR HoursAs a Business System Admin</t>
  </si>
  <si>
    <t>As a Business System Admin I want to create business rules for customer acceptance or rejection of the scheduled plan review hours So that the customer has a designated time to Accept/Reject the plan review hours or they will be automatically removed</t>
  </si>
  <si>
    <t>Manual SchedulingAs a Business System Admin</t>
  </si>
  <si>
    <t>As a Business System Admin I want to create business rules for manually scheduling project hours on the next business day, when applicable So that the Plan Review Facilitator can manually schedule a plan review on the next business day, when applicable</t>
  </si>
  <si>
    <t>Express Review SchedulingAs a CE Plan Review Facilitator</t>
  </si>
  <si>
    <t>As a CE Plan Review Facilitator I want to Express Plan Review projects to be scheduled on specific dates and times So that I can manage Express Plan Review scheduling</t>
  </si>
  <si>
    <t>NotificationAs a CE Plan Review Facilitator</t>
  </si>
  <si>
    <t>As a CE Plan Review Facilitator I want to Express Plan Review email notification to customer to contain Express Review Fee calculations So that I customer receives the Express Plan Reviews due prior to the review date</t>
  </si>
  <si>
    <t>Express Review SchedulingAs a CE Customer</t>
  </si>
  <si>
    <t>As a CE Customer I want to the ability to request my subsequent plan review Cycle for a project to be scheduled as an Express Plan Review So that I request Express review schedule for my subsequent cycle</t>
  </si>
  <si>
    <t>NotificationAs a CE Express Plan Review Facilitator</t>
  </si>
  <si>
    <t>As a CE Express Plan Review Facilitator I want to to receive email notifications that Express Plan Review has been requested for a non-Express Review application So that I upon Management approval, I can schedule the subsequent plan review cycle as Express Review</t>
  </si>
  <si>
    <t>RTAP SchedulingAs a CE Plan Review Facilitator</t>
  </si>
  <si>
    <t>As a CE Plan Review Facilitator I want Revision to Approved Plans project applications to be assigned to the original plan review team So that the Plan Reviewers from the original plan review project are assigned to the RTAP review</t>
  </si>
  <si>
    <t>MMF SchedulingAs a CE Mega Multi Family Plan Review Facilitator</t>
  </si>
  <si>
    <t>As a CE Mega Multi Family Plan Review Facilitator I want applications submitted for MMF projects to be auto-assigned to the MMF team during scheduling So that when I perform scheduling the MMF team is assigned the project</t>
  </si>
  <si>
    <t>SPT SchedulingAs a CE Special Projects Team Plan Review Facilitator</t>
  </si>
  <si>
    <t>As a CE Special Projects Team Plan Review Facilitator I want applications submitted for SPT projects to be auto-assigned to the SPT team during scheduling So that when I perform scheduling the SPT team is assigned the project</t>
  </si>
  <si>
    <t>Process</t>
  </si>
  <si>
    <t>Description</t>
  </si>
  <si>
    <t>GAP Communicate questionsAs a Estimator</t>
  </si>
  <si>
    <t>FR1</t>
  </si>
  <si>
    <t>FR2</t>
  </si>
  <si>
    <t>FR3</t>
  </si>
  <si>
    <t>FR4</t>
  </si>
  <si>
    <t>FR5</t>
  </si>
  <si>
    <t>FR6</t>
  </si>
  <si>
    <t>FR7</t>
  </si>
  <si>
    <t>FR8</t>
  </si>
  <si>
    <t>FR9</t>
  </si>
  <si>
    <t>FR10</t>
  </si>
  <si>
    <t>FR11</t>
  </si>
  <si>
    <t>FR12</t>
  </si>
  <si>
    <t>FR13</t>
  </si>
  <si>
    <t>FR14</t>
  </si>
  <si>
    <t>FR15</t>
  </si>
  <si>
    <t>FR16</t>
  </si>
  <si>
    <t>FR17</t>
  </si>
  <si>
    <t>FR18</t>
  </si>
  <si>
    <t>FR19</t>
  </si>
  <si>
    <t>FR20</t>
  </si>
  <si>
    <t>FR21</t>
  </si>
  <si>
    <t>FR22</t>
  </si>
  <si>
    <t>FR23</t>
  </si>
  <si>
    <t>FR24</t>
  </si>
  <si>
    <t>FR25</t>
  </si>
  <si>
    <t>FR26</t>
  </si>
  <si>
    <t>FR27</t>
  </si>
  <si>
    <t>FR28</t>
  </si>
  <si>
    <t>FR29</t>
  </si>
  <si>
    <t>FR30</t>
  </si>
  <si>
    <t>FR31</t>
  </si>
  <si>
    <t>FR32</t>
  </si>
  <si>
    <t>FR33</t>
  </si>
  <si>
    <t>FR34</t>
  </si>
  <si>
    <t>FR35</t>
  </si>
  <si>
    <t>FR36</t>
  </si>
  <si>
    <t>FR37</t>
  </si>
  <si>
    <t>FR38</t>
  </si>
  <si>
    <t>FR39</t>
  </si>
  <si>
    <t>FR40</t>
  </si>
  <si>
    <t>FR41</t>
  </si>
  <si>
    <t>FR42</t>
  </si>
  <si>
    <t>FR43</t>
  </si>
  <si>
    <t>FR44</t>
  </si>
  <si>
    <t>FR45</t>
  </si>
  <si>
    <t>FR46</t>
  </si>
  <si>
    <t>FR47</t>
  </si>
  <si>
    <t>FR48</t>
  </si>
  <si>
    <t>FR49</t>
  </si>
  <si>
    <t>FR50</t>
  </si>
  <si>
    <t>FR51</t>
  </si>
  <si>
    <t>FR52</t>
  </si>
  <si>
    <t>FR53</t>
  </si>
  <si>
    <t>FR54</t>
  </si>
  <si>
    <t>FR55</t>
  </si>
  <si>
    <t>FR56</t>
  </si>
  <si>
    <t>FR57</t>
  </si>
  <si>
    <t>FR58</t>
  </si>
  <si>
    <t>FR59</t>
  </si>
  <si>
    <t>FR60</t>
  </si>
  <si>
    <t>FR61</t>
  </si>
  <si>
    <t>FR62</t>
  </si>
  <si>
    <t>FR63</t>
  </si>
  <si>
    <t>FR64</t>
  </si>
  <si>
    <t>Company Management</t>
  </si>
  <si>
    <t>Feature Request</t>
  </si>
  <si>
    <t>Company portal to allow companies to manage information germane to their company</t>
  </si>
  <si>
    <t>Management of company related data.</t>
  </si>
  <si>
    <t>MVC App/Web API/SQL PaaS/Azure AD App Registration/API Gateway/InRule BRE/Enterprise Logging/Azure Key Vault</t>
  </si>
  <si>
    <t>MVC App/Web API/SQL PaaS/Azure AD App Registration/API Gateway/InRule BRE/*O365 Exchange/Enterprise Logging/Azure Key Vault</t>
  </si>
  <si>
    <t>MVC App/Web API/SQL PaaS/Azure AD App Registration/API Gateway/InRule BRE/Enterprise Logging/Azure Function App/Azure Key Vault</t>
  </si>
  <si>
    <t>MVC App/Web API/SQL PaaS/Azure B2C/Azure AD App Registration/API Gateway/Enterprise Logging/Azure Key Vault</t>
  </si>
  <si>
    <t>MVC App/Web API/SQL PaaS/E50Azure AD App Registration/API Gateway/InRule BRE/Enterprise Logging/Azure Key Vault</t>
  </si>
  <si>
    <t>MVC App/Web API/SQL PaaS/E44Azure AD App Registration/API Gateway/InRule BRE/Enterprise Logging/Azure Key Vault</t>
  </si>
  <si>
    <t>MVC App/Web API/SQL PaaS/Azure AD App Registration/API Gateway/Enterprise Logging/Azure Function App/Azure Key Vault</t>
  </si>
  <si>
    <t>MVC App/Web API/SQL PaaS/E38Azure AD App Registration/API Gateway/InRule BRE/Enterprise Logging/Azure Key Vault</t>
  </si>
  <si>
    <t>MVC App/Web API/SQL PaaS/Azure AD App Registration/API Gateway/Enterprise Logging/Azure Key Vault</t>
  </si>
  <si>
    <t>MVC App/Web API/SQL PaaS/E29Azure AD App Registration/API Gateway/Enterprise Logging/Azure Key Vault</t>
  </si>
  <si>
    <t>MVC App/Web API/SQL PaaS/E22Azure AD App Registration/API Gateway/InRule BRE/Enterprise Logging/Azure Key Vault</t>
  </si>
  <si>
    <t>MVC App/Web API/SQL PaaS/E13Azure AD App Registration/API Gateway/Enterprise Logging/Azure Key Vault</t>
  </si>
  <si>
    <t>MVC App/Web API/SQL PaaS/Azure AD App Registration/API Gateway/InRule BRE/Enterprise Logging</t>
  </si>
  <si>
    <t>MVC App/Web API/SQL PaaS/Azure AD App Registration/API Gateway/Enterprise Logging</t>
  </si>
  <si>
    <t>MVC App/Web API/SQL PaaS/E5Azure AD App Registration/API Gateway/Enterprise Logging</t>
  </si>
  <si>
    <t>MVC App/Web API/SQL PaaS/Azure AD App Registration/API Gateway/*O365 Exchange/Enterprise Logging/Azure Key Vault</t>
  </si>
  <si>
    <t>MVC App/Web API/SQL PaaS/Azure AD App Registration/API Gateway/*O365 Exchange/Enterprise Logging</t>
  </si>
  <si>
    <t>Number of Users: Accela</t>
  </si>
  <si>
    <t>Number of Users: ePermitHub</t>
  </si>
  <si>
    <t>Number of Users: Company Management</t>
  </si>
  <si>
    <t>Number of Users: Estimator</t>
  </si>
  <si>
    <t>Number of Users: Scheduler</t>
  </si>
  <si>
    <t>InRule irAuthor License</t>
  </si>
  <si>
    <t>Number of Users: InRule irAuthor</t>
  </si>
  <si>
    <t>Compute</t>
  </si>
  <si>
    <t>Cloud Storage per GB w/10,000 trans/month (est)</t>
  </si>
  <si>
    <t>Cost/Hour</t>
  </si>
  <si>
    <t>SQL PaaS (dev/tst/qa) (Size: 50 DTU)</t>
  </si>
  <si>
    <t>SQL PaaS (prd) (Size: 50 DTU)</t>
  </si>
  <si>
    <t>Labor Hours Internal (soft)</t>
  </si>
  <si>
    <t>InRule Rule Application Traning</t>
  </si>
  <si>
    <t>PM Resource Count</t>
  </si>
  <si>
    <t>QA Resource Count</t>
  </si>
  <si>
    <t>DEV Resource Count</t>
  </si>
  <si>
    <t>Labor Hours Consulting (hard)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</si>
</sst>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5" x14ac:knownFonts="1">
    <font>
      <sz val="11"/>
      <color theme="1"/>
      <name val="Calibri"/>
      <family val="2"/>
      <scheme val="minor"/>
    </font>
    <font>
      <sz val="10"/>
      <color theme="1"/>
      <name val="Calibri"/>
      <family val="2"/>
      <scheme val="minor"/>
    </font>
    <font>
      <sz val="10"/>
      <color theme="1"/>
      <name val="Wingdings 2"/>
      <family val="1"/>
      <charset val="2"/>
    </font>
    <font>
      <sz val="14"/>
      <color rgb="FF000000"/>
      <name val="Calibri"/>
      <family val="2"/>
      <scheme val="minor"/>
    </font>
    <font>
      <sz val="12"/>
      <color rgb="FF00000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2" tint="-9.9978637043366805E-2"/>
        <bgColor indexed="64"/>
      </patternFill>
    </fill>
    <fill>
      <patternFill patternType="solid">
        <fgColor theme="2" tint="-9.9948118533890809E-2"/>
        <bgColor indexed="64"/>
      </patternFill>
    </fill>
    <fill>
      <patternFill patternType="solid">
        <fgColor rgb="FFACB9CA"/>
        <bgColor indexed="64"/>
      </patternFill>
    </fill>
    <fill>
      <patternFill patternType="solid">
        <fgColor theme="0" tint="-0.14999847407452621"/>
        <bgColor indexed="64"/>
      </patternFill>
    </fill>
  </fills>
  <borders count="56">
    <border>
      <left/>
      <right/>
      <top/>
      <bottom/>
      <diagonal/>
    </border>
    <border>
      <left/>
      <right/>
      <top style="thin">
        <color theme="0" tint="-0.14990691854609822"/>
      </top>
      <bottom/>
      <diagonal/>
    </border>
    <border>
      <left/>
      <right/>
      <top style="medium">
        <color auto="1"/>
      </top>
      <bottom/>
      <diagonal/>
    </border>
    <border>
      <left/>
      <right/>
      <top/>
      <bottom style="medium">
        <color auto="1"/>
      </bottom>
      <diagonal/>
    </border>
    <border>
      <left style="thick">
        <color auto="1"/>
      </left>
      <right style="thick">
        <color auto="1"/>
      </right>
      <top style="thick">
        <color auto="1"/>
      </top>
      <bottom style="thick">
        <color auto="1"/>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style="thick">
        <color auto="1"/>
      </right>
      <top style="thick">
        <color auto="1"/>
      </top>
      <bottom/>
      <diagonal/>
    </border>
    <border>
      <left style="thick">
        <color auto="1"/>
      </left>
      <right style="thick">
        <color auto="1"/>
      </right>
      <top/>
      <bottom/>
      <diagonal/>
    </border>
    <border>
      <left style="thick">
        <color auto="1"/>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theme="1"/>
      </left>
      <right style="thick">
        <color theme="1"/>
      </right>
      <top style="thick">
        <color theme="1"/>
      </top>
      <bottom style="thick">
        <color theme="1"/>
      </bottom>
      <diagonal/>
    </border>
    <border>
      <left/>
      <right/>
      <top style="thick">
        <color theme="1"/>
      </top>
      <bottom/>
      <diagonal/>
    </border>
    <border>
      <left/>
      <right style="thick">
        <color theme="1"/>
      </right>
      <top style="thick">
        <color theme="1"/>
      </top>
      <bottom/>
      <diagonal/>
    </border>
    <border>
      <left/>
      <right style="thick">
        <color theme="1"/>
      </right>
      <top/>
      <bottom/>
      <diagonal/>
    </border>
    <border>
      <left/>
      <right/>
      <top style="thin">
        <color indexed="64"/>
      </top>
      <bottom style="thick">
        <color theme="1"/>
      </bottom>
      <diagonal/>
    </border>
    <border>
      <left/>
      <right style="thick">
        <color theme="1"/>
      </right>
      <top style="thin">
        <color indexed="64"/>
      </top>
      <bottom style="thick">
        <color theme="1"/>
      </bottom>
      <diagonal/>
    </border>
    <border>
      <left style="thick">
        <color theme="1"/>
      </left>
      <right/>
      <top style="thick">
        <color theme="1"/>
      </top>
      <bottom style="thick">
        <color theme="1"/>
      </bottom>
      <diagonal/>
    </border>
    <border>
      <left/>
      <right/>
      <top style="thick">
        <color theme="1"/>
      </top>
      <bottom style="thick">
        <color theme="1"/>
      </bottom>
      <diagonal/>
    </border>
    <border>
      <left/>
      <right style="thick">
        <color theme="1"/>
      </right>
      <top style="thick">
        <color theme="1"/>
      </top>
      <bottom style="thick">
        <color theme="1"/>
      </bottom>
      <diagonal/>
    </border>
    <border>
      <left style="thick">
        <color theme="1"/>
      </left>
      <right style="thick">
        <color theme="1"/>
      </right>
      <top style="thick">
        <color theme="1"/>
      </top>
      <bottom/>
      <diagonal/>
    </border>
    <border>
      <left style="thick">
        <color theme="1"/>
      </left>
      <right style="thick">
        <color theme="1"/>
      </right>
      <top/>
      <bottom/>
      <diagonal/>
    </border>
    <border>
      <left/>
      <right style="thick">
        <color auto="1"/>
      </right>
      <top/>
      <bottom style="medium">
        <color auto="1"/>
      </bottom>
      <diagonal/>
    </border>
    <border>
      <left/>
      <right style="thick">
        <color auto="1"/>
      </right>
      <top style="medium">
        <color auto="1"/>
      </top>
      <bottom/>
      <diagonal/>
    </border>
    <border>
      <left style="thick">
        <color theme="1"/>
      </left>
      <right style="thick">
        <color theme="1"/>
      </right>
      <top style="thin">
        <color theme="0" tint="-0.14990691854609822"/>
      </top>
      <bottom style="thin">
        <color theme="0" tint="-0.14990691854609822"/>
      </bottom>
      <diagonal/>
    </border>
    <border>
      <left style="thick">
        <color theme="1"/>
      </left>
      <right style="thick">
        <color theme="1"/>
      </right>
      <top/>
      <bottom style="thick">
        <color theme="1"/>
      </bottom>
      <diagonal/>
    </border>
    <border>
      <left style="thick">
        <color auto="1"/>
      </left>
      <right style="thick">
        <color auto="1"/>
      </right>
      <top/>
      <bottom style="medium">
        <color auto="1"/>
      </bottom>
      <diagonal/>
    </border>
    <border>
      <left style="thick">
        <color auto="1"/>
      </left>
      <right style="thick">
        <color auto="1"/>
      </right>
      <top style="medium">
        <color auto="1"/>
      </top>
      <bottom/>
      <diagonal/>
    </border>
    <border>
      <left style="thick">
        <color auto="1"/>
      </left>
      <right/>
      <top style="thick">
        <color auto="1"/>
      </top>
      <bottom style="thick">
        <color theme="1"/>
      </bottom>
      <diagonal/>
    </border>
    <border>
      <left style="thick">
        <color theme="1"/>
      </left>
      <right style="thick">
        <color theme="1"/>
      </right>
      <top/>
      <bottom style="thin">
        <color theme="0" tint="-0.14993743705557422"/>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ck">
        <color auto="1"/>
      </left>
      <right/>
      <top style="thick">
        <color auto="1"/>
      </top>
      <bottom/>
      <diagonal/>
    </border>
    <border>
      <left style="thick">
        <color auto="1"/>
      </left>
      <right/>
      <top/>
      <bottom style="thin">
        <color indexed="64"/>
      </bottom>
      <diagonal/>
    </border>
    <border>
      <left/>
      <right/>
      <top/>
      <bottom style="thin">
        <color indexed="64"/>
      </bottom>
      <diagonal/>
    </border>
    <border>
      <left/>
      <right style="thick">
        <color auto="1"/>
      </right>
      <top/>
      <bottom style="thin">
        <color indexed="64"/>
      </bottom>
      <diagonal/>
    </border>
    <border>
      <left/>
      <right/>
      <top style="thin">
        <color auto="1"/>
      </top>
      <bottom style="thick">
        <color auto="1"/>
      </bottom>
      <diagonal/>
    </border>
    <border>
      <left style="thick">
        <color theme="1"/>
      </left>
      <right/>
      <top style="thin">
        <color theme="1"/>
      </top>
      <bottom style="thick">
        <color theme="1"/>
      </bottom>
      <diagonal/>
    </border>
    <border>
      <left/>
      <right/>
      <top style="thin">
        <color theme="1"/>
      </top>
      <bottom style="thick">
        <color auto="1"/>
      </bottom>
      <diagonal/>
    </border>
    <border>
      <left/>
      <right style="thick">
        <color auto="1"/>
      </right>
      <top style="thick">
        <color theme="1"/>
      </top>
      <bottom/>
      <diagonal/>
    </border>
    <border>
      <left/>
      <right style="thick">
        <color auto="1"/>
      </right>
      <top style="thin">
        <color theme="0" tint="-0.14990691854609822"/>
      </top>
      <bottom/>
      <diagonal/>
    </border>
    <border>
      <left/>
      <right style="thick">
        <color auto="1"/>
      </right>
      <top style="thin">
        <color indexed="64"/>
      </top>
      <bottom style="thick">
        <color theme="1"/>
      </bottom>
      <diagonal/>
    </border>
    <border>
      <left style="thick">
        <color auto="1"/>
      </left>
      <right style="thick">
        <color auto="1"/>
      </right>
      <top/>
      <bottom style="thin">
        <color auto="1"/>
      </bottom>
      <diagonal/>
    </border>
    <border>
      <left style="thick">
        <color auto="1"/>
      </left>
      <right style="thick">
        <color auto="1"/>
      </right>
      <top style="thin">
        <color auto="1"/>
      </top>
      <bottom/>
      <diagonal/>
    </border>
    <border>
      <left/>
      <right/>
      <top style="thin">
        <color auto="1"/>
      </top>
      <bottom/>
      <diagonal/>
    </border>
    <border>
      <left/>
      <right style="thick">
        <color auto="1"/>
      </right>
      <top style="thin">
        <color auto="1"/>
      </top>
      <bottom/>
      <diagonal/>
    </border>
  </borders>
  <cellStyleXfs count="1">
    <xf numFmtId="0" fontId="0" fillId="0" borderId="0"/>
  </cellStyleXfs>
  <cellXfs count="101">
    <xf numFmtId="0" fontId="0" fillId="0" borderId="0" xfId="0"/>
    <xf numFmtId="164" fontId="0" fillId="0" borderId="0" xfId="0" applyNumberFormat="1" applyAlignment="1">
      <alignment horizontal="right"/>
    </xf>
    <xf numFmtId="164" fontId="0" fillId="0" borderId="1" xfId="0" applyNumberFormat="1" applyBorder="1" applyAlignment="1">
      <alignment horizontal="right"/>
    </xf>
    <xf numFmtId="164" fontId="0" fillId="0" borderId="0" xfId="0" applyNumberFormat="1"/>
    <xf numFmtId="0" fontId="0" fillId="0" borderId="2" xfId="0" applyBorder="1"/>
    <xf numFmtId="0" fontId="0" fillId="0" borderId="3"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4" xfId="0" applyBorder="1"/>
    <xf numFmtId="164" fontId="0" fillId="0" borderId="19" xfId="0" applyNumberFormat="1" applyBorder="1" applyAlignment="1">
      <alignment horizontal="right"/>
    </xf>
    <xf numFmtId="164" fontId="0" fillId="0" borderId="20" xfId="0" applyNumberFormat="1" applyBorder="1"/>
    <xf numFmtId="164" fontId="0" fillId="0" borderId="21" xfId="0" applyNumberFormat="1" applyBorder="1"/>
    <xf numFmtId="164" fontId="0" fillId="0" borderId="22" xfId="0" applyNumberFormat="1" applyBorder="1" applyAlignment="1">
      <alignment horizontal="right"/>
    </xf>
    <xf numFmtId="164" fontId="0" fillId="0" borderId="23" xfId="0" applyNumberFormat="1" applyBorder="1"/>
    <xf numFmtId="164" fontId="0" fillId="0" borderId="25" xfId="0" applyNumberFormat="1" applyBorder="1" applyAlignment="1">
      <alignment horizontal="right"/>
    </xf>
    <xf numFmtId="164" fontId="0" fillId="0" borderId="19" xfId="0" applyNumberFormat="1" applyBorder="1"/>
    <xf numFmtId="164" fontId="0" fillId="0" borderId="22" xfId="0" applyNumberFormat="1" applyBorder="1"/>
    <xf numFmtId="0" fontId="0" fillId="0" borderId="29" xfId="0" applyBorder="1"/>
    <xf numFmtId="0" fontId="0" fillId="0" borderId="30" xfId="0" applyBorder="1"/>
    <xf numFmtId="0" fontId="0" fillId="2" borderId="10" xfId="0" applyFill="1" applyBorder="1"/>
    <xf numFmtId="0" fontId="0" fillId="2" borderId="11" xfId="0" applyFill="1" applyBorder="1"/>
    <xf numFmtId="0" fontId="0" fillId="3" borderId="16" xfId="0" applyFill="1" applyBorder="1" applyAlignment="1">
      <alignment horizontal="center"/>
    </xf>
    <xf numFmtId="0" fontId="0" fillId="3" borderId="17" xfId="0" applyFill="1" applyBorder="1" applyAlignment="1">
      <alignment horizontal="center"/>
    </xf>
    <xf numFmtId="0" fontId="0" fillId="0" borderId="27" xfId="0" applyBorder="1"/>
    <xf numFmtId="0" fontId="0" fillId="0" borderId="28" xfId="0" applyBorder="1"/>
    <xf numFmtId="0" fontId="0" fillId="0" borderId="31" xfId="0" applyBorder="1"/>
    <xf numFmtId="0" fontId="0" fillId="0" borderId="32" xfId="0" applyBorder="1"/>
    <xf numFmtId="0" fontId="0" fillId="0" borderId="18" xfId="0" applyBorder="1"/>
    <xf numFmtId="0" fontId="0" fillId="0" borderId="33" xfId="0" applyBorder="1"/>
    <xf numFmtId="0" fontId="0" fillId="0" borderId="34" xfId="0" applyBorder="1"/>
    <xf numFmtId="0" fontId="0" fillId="4" borderId="15" xfId="0" applyFill="1" applyBorder="1"/>
    <xf numFmtId="0" fontId="0" fillId="4" borderId="16" xfId="0" applyFill="1" applyBorder="1" applyAlignment="1">
      <alignment horizontal="center"/>
    </xf>
    <xf numFmtId="0" fontId="0" fillId="4" borderId="17" xfId="0" applyFill="1" applyBorder="1" applyAlignment="1">
      <alignment horizontal="center"/>
    </xf>
    <xf numFmtId="0" fontId="0" fillId="3" borderId="15" xfId="0"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0" fontId="0" fillId="3" borderId="24" xfId="0" applyFill="1" applyBorder="1" applyAlignment="1">
      <alignment horizontal="center"/>
    </xf>
    <xf numFmtId="0" fontId="0" fillId="3" borderId="35" xfId="0" applyFill="1" applyBorder="1" applyAlignment="1">
      <alignment horizontal="center"/>
    </xf>
    <xf numFmtId="0" fontId="0" fillId="4" borderId="24" xfId="0" applyFill="1" applyBorder="1"/>
    <xf numFmtId="0" fontId="0" fillId="4" borderId="25" xfId="0" applyFill="1" applyBorder="1" applyAlignment="1">
      <alignment horizontal="center"/>
    </xf>
    <xf numFmtId="0" fontId="0" fillId="4" borderId="26" xfId="0" applyFill="1" applyBorder="1"/>
    <xf numFmtId="0" fontId="0" fillId="0" borderId="27" xfId="0" applyBorder="1" applyAlignment="1">
      <alignment horizontal="center"/>
    </xf>
    <xf numFmtId="0" fontId="0" fillId="0" borderId="28" xfId="0" applyBorder="1" applyAlignment="1">
      <alignment horizontal="center"/>
    </xf>
    <xf numFmtId="0" fontId="0" fillId="0" borderId="36" xfId="0" applyBorder="1" applyAlignment="1">
      <alignment horizontal="center"/>
    </xf>
    <xf numFmtId="0" fontId="0" fillId="0" borderId="32" xfId="0" applyBorder="1" applyAlignment="1">
      <alignment horizontal="center"/>
    </xf>
    <xf numFmtId="0" fontId="1" fillId="0" borderId="0" xfId="0" applyFont="1" applyAlignment="1">
      <alignment vertical="top" wrapText="1"/>
    </xf>
    <xf numFmtId="0" fontId="4" fillId="5" borderId="41" xfId="0" applyFont="1" applyFill="1" applyBorder="1" applyAlignment="1">
      <alignment vertical="top" wrapText="1"/>
    </xf>
    <xf numFmtId="0" fontId="4" fillId="5" borderId="41" xfId="0" applyFont="1" applyFill="1" applyBorder="1" applyAlignment="1">
      <alignment horizontal="center" vertical="top" wrapText="1"/>
    </xf>
    <xf numFmtId="0" fontId="1" fillId="0" borderId="41" xfId="0" applyFont="1" applyBorder="1" applyAlignment="1">
      <alignment horizontal="center" vertical="top" wrapText="1"/>
    </xf>
    <xf numFmtId="0" fontId="1" fillId="0" borderId="41" xfId="0" applyFont="1" applyBorder="1" applyAlignment="1">
      <alignment vertical="top" wrapText="1"/>
    </xf>
    <xf numFmtId="0" fontId="2" fillId="0" borderId="41" xfId="0" applyFont="1" applyBorder="1" applyAlignment="1">
      <alignment horizontal="center" vertical="top" wrapText="1"/>
    </xf>
    <xf numFmtId="0" fontId="4" fillId="5" borderId="40" xfId="0" applyFont="1" applyFill="1" applyBorder="1" applyAlignment="1">
      <alignment horizontal="left" vertical="top" wrapText="1"/>
    </xf>
    <xf numFmtId="0" fontId="4" fillId="5" borderId="41" xfId="0" applyFont="1" applyFill="1" applyBorder="1" applyAlignment="1">
      <alignment horizontal="left" vertical="top" wrapText="1"/>
    </xf>
    <xf numFmtId="0" fontId="1" fillId="0" borderId="40" xfId="0" applyFont="1" applyBorder="1" applyAlignment="1">
      <alignment horizontal="left" vertical="top" wrapText="1"/>
    </xf>
    <xf numFmtId="0" fontId="1" fillId="0" borderId="41" xfId="0" applyFont="1" applyBorder="1" applyAlignment="1">
      <alignment horizontal="left" vertical="top" wrapText="1"/>
    </xf>
    <xf numFmtId="0" fontId="1" fillId="0" borderId="0" xfId="0" applyFont="1" applyAlignment="1">
      <alignment horizontal="left" vertical="top" wrapText="1"/>
    </xf>
    <xf numFmtId="0" fontId="0" fillId="0" borderId="42" xfId="0" applyBorder="1"/>
    <xf numFmtId="0" fontId="0" fillId="0" borderId="43" xfId="0" applyBorder="1"/>
    <xf numFmtId="0" fontId="0" fillId="0" borderId="44" xfId="0" applyBorder="1"/>
    <xf numFmtId="0" fontId="0" fillId="0" borderId="45" xfId="0" applyBorder="1"/>
    <xf numFmtId="0" fontId="0" fillId="0" borderId="16" xfId="0" applyBorder="1"/>
    <xf numFmtId="4" fontId="0" fillId="0" borderId="0" xfId="0" applyNumberFormat="1"/>
    <xf numFmtId="0" fontId="0" fillId="0" borderId="46" xfId="0" applyBorder="1"/>
    <xf numFmtId="0" fontId="0" fillId="0" borderId="25" xfId="0" applyBorder="1"/>
    <xf numFmtId="0" fontId="0" fillId="0" borderId="24" xfId="0" applyBorder="1"/>
    <xf numFmtId="0" fontId="0" fillId="0" borderId="48" xfId="0" applyBorder="1"/>
    <xf numFmtId="0" fontId="0" fillId="0" borderId="47" xfId="0" applyBorder="1"/>
    <xf numFmtId="164" fontId="0" fillId="0" borderId="10" xfId="0" applyNumberFormat="1" applyBorder="1"/>
    <xf numFmtId="164" fontId="0" fillId="0" borderId="11" xfId="0" applyNumberFormat="1" applyBorder="1"/>
    <xf numFmtId="164" fontId="0" fillId="0" borderId="49" xfId="0" applyNumberFormat="1" applyBorder="1" applyAlignment="1">
      <alignment horizontal="right"/>
    </xf>
    <xf numFmtId="164" fontId="0" fillId="0" borderId="8" xfId="0" applyNumberFormat="1" applyBorder="1" applyAlignment="1">
      <alignment horizontal="right"/>
    </xf>
    <xf numFmtId="164" fontId="0" fillId="0" borderId="50" xfId="0" applyNumberFormat="1" applyBorder="1" applyAlignment="1">
      <alignment horizontal="right"/>
    </xf>
    <xf numFmtId="164" fontId="0" fillId="0" borderId="51" xfId="0" applyNumberFormat="1" applyBorder="1" applyAlignment="1">
      <alignment horizontal="right"/>
    </xf>
    <xf numFmtId="0" fontId="0" fillId="0" borderId="15" xfId="0" applyBorder="1"/>
    <xf numFmtId="164" fontId="0" fillId="0" borderId="16" xfId="0" applyNumberFormat="1" applyBorder="1"/>
    <xf numFmtId="164" fontId="0" fillId="0" borderId="17" xfId="0" applyNumberFormat="1" applyBorder="1"/>
    <xf numFmtId="0" fontId="0" fillId="0" borderId="5" xfId="0" applyBorder="1" applyAlignment="1">
      <alignment horizontal="right"/>
    </xf>
    <xf numFmtId="0" fontId="0" fillId="0" borderId="6" xfId="0" applyBorder="1" applyAlignment="1">
      <alignment horizontal="right"/>
    </xf>
    <xf numFmtId="0" fontId="0" fillId="0" borderId="52" xfId="0" applyBorder="1"/>
    <xf numFmtId="0" fontId="0" fillId="0" borderId="53" xfId="0" applyBorder="1"/>
    <xf numFmtId="0" fontId="0" fillId="0" borderId="54" xfId="0" applyBorder="1"/>
    <xf numFmtId="0" fontId="0" fillId="0" borderId="55" xfId="0" applyBorder="1"/>
    <xf numFmtId="164" fontId="0" fillId="0" borderId="44" xfId="0" applyNumberFormat="1" applyBorder="1"/>
    <xf numFmtId="164" fontId="0" fillId="0" borderId="45" xfId="0" applyNumberFormat="1" applyBorder="1"/>
    <xf numFmtId="164" fontId="0" fillId="0" borderId="5" xfId="0" applyNumberFormat="1" applyBorder="1"/>
    <xf numFmtId="0" fontId="0" fillId="6" borderId="4" xfId="0" applyFill="1" applyBorder="1"/>
    <xf numFmtId="0" fontId="0" fillId="6" borderId="15" xfId="0" applyFill="1" applyBorder="1"/>
    <xf numFmtId="0" fontId="0" fillId="6" borderId="16" xfId="0" applyFill="1" applyBorder="1"/>
    <xf numFmtId="0" fontId="0" fillId="6" borderId="16" xfId="0" applyFill="1" applyBorder="1" applyAlignment="1">
      <alignment horizontal="center"/>
    </xf>
    <xf numFmtId="0" fontId="0" fillId="6" borderId="17" xfId="0" applyFill="1" applyBorder="1" applyAlignment="1">
      <alignment horizontal="center"/>
    </xf>
    <xf numFmtId="0" fontId="3" fillId="5" borderId="39" xfId="0" applyFont="1" applyFill="1" applyBorder="1" applyAlignment="1">
      <alignment horizontal="center" vertical="top" wrapText="1"/>
    </xf>
    <xf numFmtId="0" fontId="3" fillId="5" borderId="37" xfId="0" applyFont="1" applyFill="1" applyBorder="1" applyAlignment="1">
      <alignment horizontal="center" vertical="top" wrapText="1"/>
    </xf>
    <xf numFmtId="0" fontId="3" fillId="5" borderId="38"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EPM Accela 10 </a:t>
            </a:r>
            <a:r>
              <a:rPr lang="en-US" baseline="0"/>
              <a:t>Year Cost Estimate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2327844322629767E-2"/>
          <c:y val="0.12336512242309965"/>
          <c:w val="0.9076793362559693"/>
          <c:h val="0.72339006825842922"/>
        </c:manualLayout>
      </c:layout>
      <c:lineChart>
        <c:grouping val="standard"/>
        <c:varyColors val="0"/>
        <c:ser>
          <c:idx val="0"/>
          <c:order val="0"/>
          <c:tx>
            <c:strRef>
              <c:f>'EPM Cost Estimate Rollup'!$B$11</c:f>
              <c:strCache>
                <c:ptCount val="1"/>
                <c:pt idx="0">
                  <c:v>Hard</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'EPM Cost Estimate Rollup'!$A$12:$A$21</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'EPM Cost Estimate Rollup'!$B$12:$B$21</c:f>
              <c:numCache>
                <c:formatCode>"$"#,##0.00</c:formatCode>
                <c:ptCount val="10"/>
                <c:pt idx="0">
                  <c:v>536236.04</c:v>
                </c:pt>
                <c:pt idx="1">
                  <c:v>19461.84</c:v>
                </c:pt>
                <c:pt idx="2">
                  <c:v>10431.6</c:v>
                </c:pt>
                <c:pt idx="3">
                  <c:v>10468.560000000001</c:v>
                </c:pt>
                <c:pt idx="4">
                  <c:v>10505.52</c:v>
                </c:pt>
                <c:pt idx="5">
                  <c:v>10542.48</c:v>
                </c:pt>
                <c:pt idx="6">
                  <c:v>10579.44</c:v>
                </c:pt>
                <c:pt idx="7">
                  <c:v>10616.4</c:v>
                </c:pt>
                <c:pt idx="8">
                  <c:v>10653.36</c:v>
                </c:pt>
                <c:pt idx="9">
                  <c:v>10690.32</c:v>
                </c:pt>
              </c:numCache>
            </c:numRef>
          </c:val>
          <c:smooth val="0"/>
          <c:extLst>
            <c:ext xmlns:c16="http://schemas.microsoft.com/office/drawing/2014/chart" uri="{C3380CC4-5D6E-409C-BE32-E72D297353CC}">
              <c16:uniqueId val="{00000000-B0BC-4D33-AD73-0888D6F977F2}"/>
            </c:ext>
          </c:extLst>
        </c:ser>
        <c:ser>
          <c:idx val="1"/>
          <c:order val="1"/>
          <c:tx>
            <c:strRef>
              <c:f>'EPM Cost Estimate Rollup'!$C$11</c:f>
              <c:strCache>
                <c:ptCount val="1"/>
                <c:pt idx="0">
                  <c:v>Soft</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'EPM Cost Estimate Rollup'!$A$12:$A$21</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'EPM Cost Estimate Rollup'!$C$12:$C$21</c:f>
              <c:numCache>
                <c:formatCode>"$"#,##0.00</c:formatCode>
                <c:ptCount val="10"/>
                <c:pt idx="0">
                  <c:v>309600</c:v>
                </c:pt>
                <c:pt idx="1">
                  <c:v>54000</c:v>
                </c:pt>
                <c:pt idx="2">
                  <c:v>54000</c:v>
                </c:pt>
                <c:pt idx="3">
                  <c:v>54000</c:v>
                </c:pt>
                <c:pt idx="4">
                  <c:v>54000</c:v>
                </c:pt>
                <c:pt idx="5">
                  <c:v>54000</c:v>
                </c:pt>
                <c:pt idx="6">
                  <c:v>54000</c:v>
                </c:pt>
                <c:pt idx="7">
                  <c:v>54000</c:v>
                </c:pt>
                <c:pt idx="8">
                  <c:v>54000</c:v>
                </c:pt>
                <c:pt idx="9">
                  <c:v>54000</c:v>
                </c:pt>
              </c:numCache>
            </c:numRef>
          </c:val>
          <c:smooth val="0"/>
          <c:extLst>
            <c:ext xmlns:c16="http://schemas.microsoft.com/office/drawing/2014/chart" uri="{C3380CC4-5D6E-409C-BE32-E72D297353CC}">
              <c16:uniqueId val="{00000001-B0BC-4D33-AD73-0888D6F977F2}"/>
            </c:ext>
          </c:extLst>
        </c:ser>
        <c:dLbls>
          <c:dLblPos val="t"/>
          <c:showLegendKey val="0"/>
          <c:showVal val="1"/>
          <c:showCatName val="0"/>
          <c:showSerName val="0"/>
          <c:showPercent val="0"/>
          <c:showBubbleSize val="0"/>
        </c:dLbls>
        <c:smooth val="0"/>
        <c:axId val="468198496"/>
        <c:axId val="549062928"/>
      </c:lineChart>
      <c:catAx>
        <c:axId val="468198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062928"/>
        <c:crosses val="autoZero"/>
        <c:auto val="1"/>
        <c:lblAlgn val="ctr"/>
        <c:lblOffset val="100"/>
        <c:noMultiLvlLbl val="0"/>
      </c:catAx>
      <c:valAx>
        <c:axId val="54906292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8198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EPM Accela </a:t>
            </a:r>
            <a:r>
              <a:rPr lang="en-US" baseline="0"/>
              <a:t>10 Year Cost Breakdown (Software, Infrastructure, Analytics, Consulting)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334492563429571"/>
          <c:y val="0.17171296296296298"/>
          <c:w val="0.80165507436570427"/>
          <c:h val="0.61498432487605714"/>
        </c:manualLayout>
      </c:layout>
      <c:lineChart>
        <c:grouping val="standard"/>
        <c:varyColors val="0"/>
        <c:ser>
          <c:idx val="0"/>
          <c:order val="0"/>
          <c:tx>
            <c:strRef>
              <c:f>'EPM Cost Estimate Rollup'!$A$2</c:f>
              <c:strCache>
                <c:ptCount val="1"/>
                <c:pt idx="0">
                  <c:v>Software</c:v>
                </c:pt>
              </c:strCache>
            </c:strRef>
          </c:tx>
          <c:spPr>
            <a:ln w="28575" cap="rnd">
              <a:solidFill>
                <a:schemeClr val="accent1"/>
              </a:solidFill>
              <a:round/>
            </a:ln>
            <a:effectLst/>
          </c:spPr>
          <c:marker>
            <c:symbol val="none"/>
          </c:marker>
          <c:cat>
            <c:strRef>
              <c:f>'EPM Cost Estimate Rollup'!$D$1:$M$1</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'EPM Cost Estimate Rollup'!$D$2:$M$2</c:f>
              <c:numCache>
                <c:formatCode>"$"#,##0.00</c:formatCode>
                <c:ptCount val="10"/>
                <c:pt idx="0">
                  <c:v>18440</c:v>
                </c:pt>
                <c:pt idx="1">
                  <c:v>14940</c:v>
                </c:pt>
                <c:pt idx="2">
                  <c:v>4980</c:v>
                </c:pt>
                <c:pt idx="3">
                  <c:v>4980</c:v>
                </c:pt>
                <c:pt idx="4">
                  <c:v>4980</c:v>
                </c:pt>
                <c:pt idx="5">
                  <c:v>4980</c:v>
                </c:pt>
                <c:pt idx="6">
                  <c:v>4980</c:v>
                </c:pt>
                <c:pt idx="7">
                  <c:v>4980</c:v>
                </c:pt>
                <c:pt idx="8">
                  <c:v>4980</c:v>
                </c:pt>
                <c:pt idx="9">
                  <c:v>4980</c:v>
                </c:pt>
              </c:numCache>
            </c:numRef>
          </c:val>
          <c:smooth val="0"/>
          <c:extLst>
            <c:ext xmlns:c16="http://schemas.microsoft.com/office/drawing/2014/chart" uri="{C3380CC4-5D6E-409C-BE32-E72D297353CC}">
              <c16:uniqueId val="{00000000-DBA5-4BDC-B872-FBFE5DD598E2}"/>
            </c:ext>
          </c:extLst>
        </c:ser>
        <c:ser>
          <c:idx val="1"/>
          <c:order val="1"/>
          <c:tx>
            <c:strRef>
              <c:f>'EPM Cost Estimate Rollup'!$A$3</c:f>
              <c:strCache>
                <c:ptCount val="1"/>
                <c:pt idx="0">
                  <c:v>Infrastructure</c:v>
                </c:pt>
              </c:strCache>
            </c:strRef>
          </c:tx>
          <c:spPr>
            <a:ln w="28575" cap="rnd">
              <a:solidFill>
                <a:schemeClr val="accent2"/>
              </a:solidFill>
              <a:round/>
            </a:ln>
            <a:effectLst/>
          </c:spPr>
          <c:marker>
            <c:symbol val="none"/>
          </c:marker>
          <c:cat>
            <c:strRef>
              <c:f>'EPM Cost Estimate Rollup'!$D$1:$M$1</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'EPM Cost Estimate Rollup'!$D$3:$M$3</c:f>
              <c:numCache>
                <c:formatCode>"$"#,##0.00</c:formatCode>
                <c:ptCount val="10"/>
                <c:pt idx="0">
                  <c:v>1725.96</c:v>
                </c:pt>
                <c:pt idx="1">
                  <c:v>4344.7199999999993</c:v>
                </c:pt>
                <c:pt idx="2">
                  <c:v>5237.5199999999995</c:v>
                </c:pt>
                <c:pt idx="3">
                  <c:v>5237.5199999999995</c:v>
                </c:pt>
                <c:pt idx="4">
                  <c:v>5237.5199999999995</c:v>
                </c:pt>
                <c:pt idx="5">
                  <c:v>5237.5199999999995</c:v>
                </c:pt>
                <c:pt idx="6">
                  <c:v>5237.5199999999995</c:v>
                </c:pt>
                <c:pt idx="7">
                  <c:v>5237.5199999999995</c:v>
                </c:pt>
                <c:pt idx="8">
                  <c:v>5237.5199999999995</c:v>
                </c:pt>
                <c:pt idx="9">
                  <c:v>5237.5199999999995</c:v>
                </c:pt>
              </c:numCache>
            </c:numRef>
          </c:val>
          <c:smooth val="0"/>
          <c:extLst>
            <c:ext xmlns:c16="http://schemas.microsoft.com/office/drawing/2014/chart" uri="{C3380CC4-5D6E-409C-BE32-E72D297353CC}">
              <c16:uniqueId val="{00000001-DBA5-4BDC-B872-FBFE5DD598E2}"/>
            </c:ext>
          </c:extLst>
        </c:ser>
        <c:ser>
          <c:idx val="2"/>
          <c:order val="2"/>
          <c:tx>
            <c:strRef>
              <c:f>'EPM Cost Estimate Rollup'!$A$4</c:f>
              <c:strCache>
                <c:ptCount val="1"/>
                <c:pt idx="0">
                  <c:v>Analytics</c:v>
                </c:pt>
              </c:strCache>
            </c:strRef>
          </c:tx>
          <c:spPr>
            <a:ln w="28575" cap="rnd">
              <a:solidFill>
                <a:schemeClr val="accent3"/>
              </a:solidFill>
              <a:round/>
            </a:ln>
            <a:effectLst/>
          </c:spPr>
          <c:marker>
            <c:symbol val="none"/>
          </c:marker>
          <c:cat>
            <c:strRef>
              <c:f>'EPM Cost Estimate Rollup'!$D$1:$M$1</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'EPM Cost Estimate Rollup'!$D$4:$M$4</c:f>
              <c:numCache>
                <c:formatCode>"$"#,##0.00</c:formatCode>
                <c:ptCount val="10"/>
                <c:pt idx="0">
                  <c:v>70.08</c:v>
                </c:pt>
                <c:pt idx="1">
                  <c:v>177.12</c:v>
                </c:pt>
                <c:pt idx="2">
                  <c:v>214.07999999999998</c:v>
                </c:pt>
                <c:pt idx="3">
                  <c:v>251.04</c:v>
                </c:pt>
                <c:pt idx="4">
                  <c:v>288</c:v>
                </c:pt>
                <c:pt idx="5">
                  <c:v>324.96000000000004</c:v>
                </c:pt>
                <c:pt idx="6">
                  <c:v>361.92</c:v>
                </c:pt>
                <c:pt idx="7">
                  <c:v>398.88</c:v>
                </c:pt>
                <c:pt idx="8">
                  <c:v>435.84000000000003</c:v>
                </c:pt>
                <c:pt idx="9">
                  <c:v>472.8</c:v>
                </c:pt>
              </c:numCache>
            </c:numRef>
          </c:val>
          <c:smooth val="0"/>
          <c:extLst>
            <c:ext xmlns:c16="http://schemas.microsoft.com/office/drawing/2014/chart" uri="{C3380CC4-5D6E-409C-BE32-E72D297353CC}">
              <c16:uniqueId val="{00000002-DBA5-4BDC-B872-FBFE5DD598E2}"/>
            </c:ext>
          </c:extLst>
        </c:ser>
        <c:ser>
          <c:idx val="3"/>
          <c:order val="3"/>
          <c:tx>
            <c:strRef>
              <c:f>'EPM Cost Estimate Rollup'!$A$5</c:f>
              <c:strCache>
                <c:ptCount val="1"/>
                <c:pt idx="0">
                  <c:v>Consulting - Labor</c:v>
                </c:pt>
              </c:strCache>
            </c:strRef>
          </c:tx>
          <c:spPr>
            <a:ln w="28575" cap="rnd">
              <a:solidFill>
                <a:schemeClr val="accent4"/>
              </a:solidFill>
              <a:round/>
            </a:ln>
            <a:effectLst/>
          </c:spPr>
          <c:marker>
            <c:symbol val="none"/>
          </c:marker>
          <c:cat>
            <c:strRef>
              <c:f>'EPM Cost Estimate Rollup'!$D$1:$M$1</c:f>
              <c:strCache>
                <c:ptCount val="10"/>
                <c:pt idx="0">
                  <c:v>Year 1</c:v>
                </c:pt>
                <c:pt idx="1">
                  <c:v>Year 2</c:v>
                </c:pt>
                <c:pt idx="2">
                  <c:v>Year 3</c:v>
                </c:pt>
                <c:pt idx="3">
                  <c:v>Year 4</c:v>
                </c:pt>
                <c:pt idx="4">
                  <c:v>Year 5</c:v>
                </c:pt>
                <c:pt idx="5">
                  <c:v>Year 6</c:v>
                </c:pt>
                <c:pt idx="6">
                  <c:v>Year 7</c:v>
                </c:pt>
                <c:pt idx="7">
                  <c:v>Year 8</c:v>
                </c:pt>
                <c:pt idx="8">
                  <c:v>Year 9</c:v>
                </c:pt>
                <c:pt idx="9">
                  <c:v>Year 10</c:v>
                </c:pt>
              </c:strCache>
            </c:strRef>
          </c:cat>
          <c:val>
            <c:numRef>
              <c:f>'EPM Cost Estimate Rollup'!$D$5:$M$5</c:f>
              <c:numCache>
                <c:formatCode>"$"#,##0.00</c:formatCode>
                <c:ptCount val="10"/>
                <c:pt idx="0">
                  <c:v>516000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3-DBA5-4BDC-B872-FBFE5DD598E2}"/>
            </c:ext>
          </c:extLst>
        </c:ser>
        <c:dLbls>
          <c:showLegendKey val="0"/>
          <c:showVal val="0"/>
          <c:showCatName val="0"/>
          <c:showSerName val="0"/>
          <c:showPercent val="0"/>
          <c:showBubbleSize val="0"/>
        </c:dLbls>
        <c:smooth val="0"/>
        <c:axId val="544341680"/>
        <c:axId val="680916560"/>
      </c:lineChart>
      <c:catAx>
        <c:axId val="544341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916560"/>
        <c:crosses val="autoZero"/>
        <c:auto val="1"/>
        <c:lblAlgn val="ctr"/>
        <c:lblOffset val="100"/>
        <c:noMultiLvlLbl val="0"/>
      </c:catAx>
      <c:valAx>
        <c:axId val="68091656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43416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28575</xdr:colOff>
      <xdr:row>22</xdr:row>
      <xdr:rowOff>76199</xdr:rowOff>
    </xdr:from>
    <xdr:to>
      <xdr:col>9</xdr:col>
      <xdr:colOff>247650</xdr:colOff>
      <xdr:row>42</xdr:row>
      <xdr:rowOff>190499</xdr:rowOff>
    </xdr:to>
    <xdr:graphicFrame macro="">
      <xdr:nvGraphicFramePr>
        <xdr:cNvPr id="2" name="Chart 1">
          <a:extLst>
            <a:ext uri="{FF2B5EF4-FFF2-40B4-BE49-F238E27FC236}">
              <a16:creationId xmlns:a16="http://schemas.microsoft.com/office/drawing/2014/main" id="{63607890-BBD1-4B10-913F-295800C0BB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314325</xdr:colOff>
      <xdr:row>22</xdr:row>
      <xdr:rowOff>57149</xdr:rowOff>
    </xdr:from>
    <xdr:to>
      <xdr:col>21</xdr:col>
      <xdr:colOff>400050</xdr:colOff>
      <xdr:row>42</xdr:row>
      <xdr:rowOff>171449</xdr:rowOff>
    </xdr:to>
    <xdr:graphicFrame macro="">
      <xdr:nvGraphicFramePr>
        <xdr:cNvPr id="3" name="Chart 2">
          <a:extLst>
            <a:ext uri="{FF2B5EF4-FFF2-40B4-BE49-F238E27FC236}">
              <a16:creationId xmlns:a16="http://schemas.microsoft.com/office/drawing/2014/main" id="{42597609-5DF9-4F17-977A-E867A4ECEF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66"/>
  <sheetViews>
    <sheetView zoomScale="90" zoomScaleNormal="90" workbookViewId="0">
      <pane ySplit="2" topLeftCell="A3" activePane="bottomLeft" state="frozen"/>
      <selection pane="bottomLeft" activeCell="D26" sqref="D26"/>
    </sheetView>
  </sheetViews>
  <sheetFormatPr defaultRowHeight="12.75" x14ac:dyDescent="0.25"/>
  <cols>
    <col min="1" max="1" width="8.42578125" style="63" customWidth="1"/>
    <col min="2" max="2" width="13.28515625" style="63" customWidth="1"/>
    <col min="3" max="3" width="34.7109375" style="53" customWidth="1"/>
    <col min="4" max="4" width="26.7109375" style="53" customWidth="1"/>
    <col min="5" max="5" width="38.28515625" style="53" customWidth="1"/>
    <col min="6" max="6" width="11" style="53" customWidth="1"/>
    <col min="7" max="7" width="15.5703125" style="53" customWidth="1"/>
    <col min="8" max="16384" width="9.140625" style="53"/>
  </cols>
  <sheetData>
    <row r="1" spans="1:7" ht="18.75" customHeight="1" thickBot="1" x14ac:dyDescent="0.3">
      <c r="A1" s="98" t="s">
        <v>1</v>
      </c>
      <c r="B1" s="99"/>
      <c r="C1" s="99"/>
      <c r="D1" s="99"/>
      <c r="E1" s="99"/>
      <c r="F1" s="99"/>
      <c r="G1" s="100"/>
    </row>
    <row r="2" spans="1:7" ht="32.25" thickBot="1" x14ac:dyDescent="0.3">
      <c r="A2" s="59" t="s">
        <v>0</v>
      </c>
      <c r="B2" s="60" t="s">
        <v>156</v>
      </c>
      <c r="C2" s="54" t="s">
        <v>224</v>
      </c>
      <c r="D2" s="54" t="s">
        <v>157</v>
      </c>
      <c r="E2" s="54" t="s">
        <v>3</v>
      </c>
      <c r="F2" s="55" t="s">
        <v>17</v>
      </c>
      <c r="G2" s="55" t="s">
        <v>18</v>
      </c>
    </row>
    <row r="3" spans="1:7" ht="39" hidden="1" thickBot="1" x14ac:dyDescent="0.3">
      <c r="A3" s="61" t="s">
        <v>159</v>
      </c>
      <c r="B3" s="62" t="s">
        <v>38</v>
      </c>
      <c r="C3" s="57" t="s">
        <v>158</v>
      </c>
      <c r="D3" s="57" t="s">
        <v>39</v>
      </c>
      <c r="E3" s="57" t="s">
        <v>243</v>
      </c>
      <c r="F3" s="58" t="s">
        <v>2</v>
      </c>
      <c r="G3" s="56"/>
    </row>
    <row r="4" spans="1:7" ht="39" hidden="1" thickBot="1" x14ac:dyDescent="0.3">
      <c r="A4" s="61" t="s">
        <v>160</v>
      </c>
      <c r="B4" s="62" t="s">
        <v>38</v>
      </c>
      <c r="C4" s="57" t="s">
        <v>40</v>
      </c>
      <c r="D4" s="57" t="s">
        <v>41</v>
      </c>
      <c r="E4" s="57" t="s">
        <v>227</v>
      </c>
      <c r="F4" s="58" t="s">
        <v>2</v>
      </c>
      <c r="G4" s="56"/>
    </row>
    <row r="5" spans="1:7" ht="39" hidden="1" thickBot="1" x14ac:dyDescent="0.3">
      <c r="A5" s="61" t="s">
        <v>161</v>
      </c>
      <c r="B5" s="62" t="s">
        <v>38</v>
      </c>
      <c r="C5" s="57" t="s">
        <v>42</v>
      </c>
      <c r="D5" s="57" t="s">
        <v>43</v>
      </c>
      <c r="E5" s="57" t="s">
        <v>242</v>
      </c>
      <c r="F5" s="58" t="s">
        <v>2</v>
      </c>
      <c r="G5" s="56"/>
    </row>
    <row r="6" spans="1:7" ht="39" hidden="1" thickBot="1" x14ac:dyDescent="0.3">
      <c r="A6" s="61" t="s">
        <v>162</v>
      </c>
      <c r="B6" s="62" t="s">
        <v>38</v>
      </c>
      <c r="C6" s="57" t="s">
        <v>44</v>
      </c>
      <c r="D6" s="57" t="s">
        <v>45</v>
      </c>
      <c r="E6" s="57" t="s">
        <v>235</v>
      </c>
      <c r="F6" s="58" t="s">
        <v>2</v>
      </c>
      <c r="G6" s="56"/>
    </row>
    <row r="7" spans="1:7" ht="39" hidden="1" thickBot="1" x14ac:dyDescent="0.3">
      <c r="A7" s="61" t="s">
        <v>163</v>
      </c>
      <c r="B7" s="62" t="s">
        <v>38</v>
      </c>
      <c r="C7" s="57" t="s">
        <v>46</v>
      </c>
      <c r="D7" s="57" t="s">
        <v>47</v>
      </c>
      <c r="E7" s="57" t="s">
        <v>235</v>
      </c>
      <c r="F7" s="58" t="s">
        <v>2</v>
      </c>
      <c r="G7" s="56"/>
    </row>
    <row r="8" spans="1:7" ht="39" hidden="1" thickBot="1" x14ac:dyDescent="0.3">
      <c r="A8" s="61" t="s">
        <v>164</v>
      </c>
      <c r="B8" s="62" t="s">
        <v>38</v>
      </c>
      <c r="C8" s="57" t="s">
        <v>48</v>
      </c>
      <c r="D8" s="57" t="s">
        <v>49</v>
      </c>
      <c r="E8" s="57" t="s">
        <v>235</v>
      </c>
      <c r="F8" s="58" t="s">
        <v>2</v>
      </c>
      <c r="G8" s="56"/>
    </row>
    <row r="9" spans="1:7" ht="39" hidden="1" thickBot="1" x14ac:dyDescent="0.3">
      <c r="A9" s="61" t="s">
        <v>165</v>
      </c>
      <c r="B9" s="62" t="s">
        <v>38</v>
      </c>
      <c r="C9" s="57" t="s">
        <v>50</v>
      </c>
      <c r="D9" s="57" t="s">
        <v>51</v>
      </c>
      <c r="E9" s="57" t="s">
        <v>235</v>
      </c>
      <c r="F9" s="58" t="s">
        <v>2</v>
      </c>
      <c r="G9" s="56"/>
    </row>
    <row r="10" spans="1:7" ht="39" hidden="1" thickBot="1" x14ac:dyDescent="0.3">
      <c r="A10" s="61" t="s">
        <v>166</v>
      </c>
      <c r="B10" s="62" t="s">
        <v>38</v>
      </c>
      <c r="C10" s="57" t="s">
        <v>52</v>
      </c>
      <c r="D10" s="57" t="s">
        <v>53</v>
      </c>
      <c r="E10" s="57" t="s">
        <v>227</v>
      </c>
      <c r="F10" s="58" t="s">
        <v>2</v>
      </c>
      <c r="G10" s="56"/>
    </row>
    <row r="11" spans="1:7" ht="39" hidden="1" thickBot="1" x14ac:dyDescent="0.3">
      <c r="A11" s="61" t="s">
        <v>167</v>
      </c>
      <c r="B11" s="62" t="s">
        <v>38</v>
      </c>
      <c r="C11" s="57" t="s">
        <v>54</v>
      </c>
      <c r="D11" s="57" t="s">
        <v>55</v>
      </c>
      <c r="E11" s="57" t="s">
        <v>227</v>
      </c>
      <c r="F11" s="58" t="s">
        <v>2</v>
      </c>
      <c r="G11" s="57"/>
    </row>
    <row r="12" spans="1:7" ht="39" hidden="1" thickBot="1" x14ac:dyDescent="0.3">
      <c r="A12" s="61" t="s">
        <v>168</v>
      </c>
      <c r="B12" s="62" t="s">
        <v>38</v>
      </c>
      <c r="C12" s="57" t="s">
        <v>56</v>
      </c>
      <c r="D12" s="57" t="s">
        <v>57</v>
      </c>
      <c r="E12" s="57" t="s">
        <v>227</v>
      </c>
      <c r="F12" s="58" t="s">
        <v>2</v>
      </c>
      <c r="G12" s="56"/>
    </row>
    <row r="13" spans="1:7" ht="26.25" hidden="1" thickBot="1" x14ac:dyDescent="0.3">
      <c r="A13" s="61" t="s">
        <v>169</v>
      </c>
      <c r="B13" s="62" t="s">
        <v>38</v>
      </c>
      <c r="C13" s="57" t="s">
        <v>58</v>
      </c>
      <c r="D13" s="57" t="s">
        <v>59</v>
      </c>
      <c r="E13" s="57" t="s">
        <v>241</v>
      </c>
      <c r="F13" s="58" t="s">
        <v>2</v>
      </c>
      <c r="G13" s="57"/>
    </row>
    <row r="14" spans="1:7" ht="39" hidden="1" thickBot="1" x14ac:dyDescent="0.3">
      <c r="A14" s="61" t="s">
        <v>170</v>
      </c>
      <c r="B14" s="62" t="s">
        <v>38</v>
      </c>
      <c r="C14" s="57" t="s">
        <v>60</v>
      </c>
      <c r="D14" s="57" t="s">
        <v>61</v>
      </c>
      <c r="E14" s="57" t="s">
        <v>227</v>
      </c>
      <c r="F14" s="58" t="s">
        <v>2</v>
      </c>
      <c r="G14" s="57"/>
    </row>
    <row r="15" spans="1:7" ht="39" hidden="1" thickBot="1" x14ac:dyDescent="0.3">
      <c r="A15" s="61" t="s">
        <v>171</v>
      </c>
      <c r="B15" s="62" t="s">
        <v>38</v>
      </c>
      <c r="C15" s="57" t="s">
        <v>62</v>
      </c>
      <c r="D15" s="57" t="s">
        <v>63</v>
      </c>
      <c r="E15" s="57" t="s">
        <v>235</v>
      </c>
      <c r="F15" s="58" t="s">
        <v>2</v>
      </c>
      <c r="G15" s="57"/>
    </row>
    <row r="16" spans="1:7" ht="39" hidden="1" thickBot="1" x14ac:dyDescent="0.3">
      <c r="A16" s="61" t="s">
        <v>172</v>
      </c>
      <c r="B16" s="62" t="s">
        <v>38</v>
      </c>
      <c r="C16" s="57" t="s">
        <v>64</v>
      </c>
      <c r="D16" s="57" t="s">
        <v>65</v>
      </c>
      <c r="E16" s="57" t="s">
        <v>227</v>
      </c>
      <c r="F16" s="58" t="s">
        <v>2</v>
      </c>
      <c r="G16" s="57"/>
    </row>
    <row r="17" spans="1:7" ht="39" hidden="1" thickBot="1" x14ac:dyDescent="0.3">
      <c r="A17" s="61" t="s">
        <v>173</v>
      </c>
      <c r="B17" s="62" t="s">
        <v>38</v>
      </c>
      <c r="C17" s="57" t="s">
        <v>66</v>
      </c>
      <c r="D17" s="57" t="s">
        <v>67</v>
      </c>
      <c r="E17" s="57" t="s">
        <v>235</v>
      </c>
      <c r="F17" s="58" t="s">
        <v>2</v>
      </c>
      <c r="G17" s="57"/>
    </row>
    <row r="18" spans="1:7" ht="39" hidden="1" thickBot="1" x14ac:dyDescent="0.3">
      <c r="A18" s="61" t="s">
        <v>174</v>
      </c>
      <c r="B18" s="62" t="s">
        <v>38</v>
      </c>
      <c r="C18" s="57" t="s">
        <v>68</v>
      </c>
      <c r="D18" s="57" t="s">
        <v>69</v>
      </c>
      <c r="E18" s="57" t="s">
        <v>235</v>
      </c>
      <c r="F18" s="58" t="s">
        <v>2</v>
      </c>
      <c r="G18" s="57"/>
    </row>
    <row r="19" spans="1:7" ht="39" hidden="1" thickBot="1" x14ac:dyDescent="0.3">
      <c r="A19" s="61" t="s">
        <v>175</v>
      </c>
      <c r="B19" s="62" t="s">
        <v>38</v>
      </c>
      <c r="C19" s="57" t="s">
        <v>70</v>
      </c>
      <c r="D19" s="57" t="s">
        <v>71</v>
      </c>
      <c r="E19" s="57" t="s">
        <v>235</v>
      </c>
      <c r="F19" s="58" t="s">
        <v>2</v>
      </c>
      <c r="G19" s="57"/>
    </row>
    <row r="20" spans="1:7" ht="26.25" hidden="1" thickBot="1" x14ac:dyDescent="0.3">
      <c r="A20" s="61" t="s">
        <v>176</v>
      </c>
      <c r="B20" s="62" t="s">
        <v>38</v>
      </c>
      <c r="C20" s="57" t="s">
        <v>72</v>
      </c>
      <c r="D20" s="57" t="s">
        <v>73</v>
      </c>
      <c r="E20" s="57" t="s">
        <v>240</v>
      </c>
      <c r="F20" s="58" t="s">
        <v>2</v>
      </c>
      <c r="G20" s="57"/>
    </row>
    <row r="21" spans="1:7" ht="39" hidden="1" thickBot="1" x14ac:dyDescent="0.3">
      <c r="A21" s="61" t="s">
        <v>177</v>
      </c>
      <c r="B21" s="62" t="s">
        <v>38</v>
      </c>
      <c r="C21" s="57" t="s">
        <v>74</v>
      </c>
      <c r="D21" s="57" t="s">
        <v>41</v>
      </c>
      <c r="E21" s="57" t="s">
        <v>239</v>
      </c>
      <c r="F21" s="58" t="s">
        <v>2</v>
      </c>
      <c r="G21" s="57"/>
    </row>
    <row r="22" spans="1:7" ht="39" hidden="1" thickBot="1" x14ac:dyDescent="0.3">
      <c r="A22" s="61" t="s">
        <v>178</v>
      </c>
      <c r="B22" s="62" t="s">
        <v>38</v>
      </c>
      <c r="C22" s="57" t="s">
        <v>75</v>
      </c>
      <c r="D22" s="57" t="s">
        <v>76</v>
      </c>
      <c r="E22" s="57" t="s">
        <v>238</v>
      </c>
      <c r="F22" s="58" t="s">
        <v>2</v>
      </c>
      <c r="G22" s="57"/>
    </row>
    <row r="23" spans="1:7" ht="39" hidden="1" thickBot="1" x14ac:dyDescent="0.3">
      <c r="A23" s="61" t="s">
        <v>179</v>
      </c>
      <c r="B23" s="62" t="s">
        <v>38</v>
      </c>
      <c r="C23" s="57" t="s">
        <v>77</v>
      </c>
      <c r="D23" s="57" t="s">
        <v>78</v>
      </c>
      <c r="E23" s="57" t="s">
        <v>235</v>
      </c>
      <c r="F23" s="58" t="s">
        <v>2</v>
      </c>
      <c r="G23" s="57"/>
    </row>
    <row r="24" spans="1:7" ht="39" hidden="1" thickBot="1" x14ac:dyDescent="0.3">
      <c r="A24" s="61" t="s">
        <v>180</v>
      </c>
      <c r="B24" s="62" t="s">
        <v>38</v>
      </c>
      <c r="C24" s="57" t="s">
        <v>79</v>
      </c>
      <c r="D24" s="57" t="s">
        <v>80</v>
      </c>
      <c r="E24" s="57" t="s">
        <v>227</v>
      </c>
      <c r="F24" s="58" t="s">
        <v>2</v>
      </c>
      <c r="G24" s="57"/>
    </row>
    <row r="25" spans="1:7" ht="51.75" hidden="1" thickBot="1" x14ac:dyDescent="0.3">
      <c r="A25" s="61" t="s">
        <v>181</v>
      </c>
      <c r="B25" s="62" t="s">
        <v>38</v>
      </c>
      <c r="C25" s="57" t="s">
        <v>81</v>
      </c>
      <c r="D25" s="57" t="s">
        <v>82</v>
      </c>
      <c r="E25" s="57" t="s">
        <v>227</v>
      </c>
      <c r="F25" s="58" t="s">
        <v>2</v>
      </c>
      <c r="G25" s="57"/>
    </row>
    <row r="26" spans="1:7" ht="90" thickBot="1" x14ac:dyDescent="0.3">
      <c r="A26" s="61" t="s">
        <v>182</v>
      </c>
      <c r="B26" s="62" t="s">
        <v>83</v>
      </c>
      <c r="C26" s="57" t="s">
        <v>84</v>
      </c>
      <c r="D26" s="57" t="s">
        <v>85</v>
      </c>
      <c r="E26" s="57" t="s">
        <v>227</v>
      </c>
      <c r="F26" s="58" t="s">
        <v>2</v>
      </c>
      <c r="G26" s="57"/>
    </row>
    <row r="27" spans="1:7" ht="51.75" thickBot="1" x14ac:dyDescent="0.3">
      <c r="A27" s="61" t="s">
        <v>183</v>
      </c>
      <c r="B27" s="62" t="s">
        <v>83</v>
      </c>
      <c r="C27" s="57" t="s">
        <v>84</v>
      </c>
      <c r="D27" s="57" t="s">
        <v>86</v>
      </c>
      <c r="E27" s="57" t="s">
        <v>227</v>
      </c>
      <c r="F27" s="58" t="s">
        <v>2</v>
      </c>
      <c r="G27" s="57"/>
    </row>
    <row r="28" spans="1:7" ht="51.75" thickBot="1" x14ac:dyDescent="0.3">
      <c r="A28" s="61" t="s">
        <v>184</v>
      </c>
      <c r="B28" s="62" t="s">
        <v>83</v>
      </c>
      <c r="C28" s="57" t="s">
        <v>87</v>
      </c>
      <c r="D28" s="57" t="s">
        <v>88</v>
      </c>
      <c r="E28" s="57" t="s">
        <v>227</v>
      </c>
      <c r="F28" s="58" t="s">
        <v>2</v>
      </c>
      <c r="G28" s="57"/>
    </row>
    <row r="29" spans="1:7" ht="51.75" thickBot="1" x14ac:dyDescent="0.3">
      <c r="A29" s="61" t="s">
        <v>185</v>
      </c>
      <c r="B29" s="62" t="s">
        <v>83</v>
      </c>
      <c r="C29" s="57" t="s">
        <v>89</v>
      </c>
      <c r="D29" s="57" t="s">
        <v>90</v>
      </c>
      <c r="E29" s="57" t="s">
        <v>237</v>
      </c>
      <c r="F29" s="58" t="s">
        <v>2</v>
      </c>
      <c r="G29" s="57"/>
    </row>
    <row r="30" spans="1:7" ht="51.75" thickBot="1" x14ac:dyDescent="0.3">
      <c r="A30" s="61" t="s">
        <v>186</v>
      </c>
      <c r="B30" s="62" t="s">
        <v>83</v>
      </c>
      <c r="C30" s="57" t="s">
        <v>91</v>
      </c>
      <c r="D30" s="57" t="s">
        <v>92</v>
      </c>
      <c r="E30" s="57" t="s">
        <v>227</v>
      </c>
      <c r="F30" s="58" t="s">
        <v>2</v>
      </c>
      <c r="G30" s="57"/>
    </row>
    <row r="31" spans="1:7" ht="64.5" thickBot="1" x14ac:dyDescent="0.3">
      <c r="A31" s="61" t="s">
        <v>187</v>
      </c>
      <c r="B31" s="62" t="s">
        <v>83</v>
      </c>
      <c r="C31" s="57" t="s">
        <v>93</v>
      </c>
      <c r="D31" s="57" t="s">
        <v>94</v>
      </c>
      <c r="E31" s="57" t="s">
        <v>227</v>
      </c>
      <c r="F31" s="58" t="s">
        <v>2</v>
      </c>
      <c r="G31" s="57"/>
    </row>
    <row r="32" spans="1:7" ht="51.75" thickBot="1" x14ac:dyDescent="0.3">
      <c r="A32" s="61" t="s">
        <v>188</v>
      </c>
      <c r="B32" s="62" t="s">
        <v>83</v>
      </c>
      <c r="C32" s="57" t="s">
        <v>95</v>
      </c>
      <c r="D32" s="57" t="s">
        <v>96</v>
      </c>
      <c r="E32" s="57" t="s">
        <v>227</v>
      </c>
      <c r="F32" s="58" t="s">
        <v>2</v>
      </c>
      <c r="G32" s="57"/>
    </row>
    <row r="33" spans="1:7" ht="128.25" thickBot="1" x14ac:dyDescent="0.3">
      <c r="A33" s="61" t="s">
        <v>189</v>
      </c>
      <c r="B33" s="62" t="s">
        <v>83</v>
      </c>
      <c r="C33" s="57" t="s">
        <v>97</v>
      </c>
      <c r="D33" s="57" t="s">
        <v>98</v>
      </c>
      <c r="E33" s="57" t="s">
        <v>235</v>
      </c>
      <c r="F33" s="58" t="s">
        <v>2</v>
      </c>
      <c r="G33" s="57"/>
    </row>
    <row r="34" spans="1:7" ht="115.5" thickBot="1" x14ac:dyDescent="0.3">
      <c r="A34" s="61" t="s">
        <v>190</v>
      </c>
      <c r="B34" s="62" t="s">
        <v>83</v>
      </c>
      <c r="C34" s="57" t="s">
        <v>99</v>
      </c>
      <c r="D34" s="57" t="s">
        <v>100</v>
      </c>
      <c r="E34" s="57" t="s">
        <v>236</v>
      </c>
      <c r="F34" s="58" t="s">
        <v>2</v>
      </c>
      <c r="G34" s="57"/>
    </row>
    <row r="35" spans="1:7" ht="102.75" thickBot="1" x14ac:dyDescent="0.3">
      <c r="A35" s="61" t="s">
        <v>191</v>
      </c>
      <c r="B35" s="62" t="s">
        <v>83</v>
      </c>
      <c r="C35" s="57" t="s">
        <v>99</v>
      </c>
      <c r="D35" s="57" t="s">
        <v>101</v>
      </c>
      <c r="E35" s="57" t="s">
        <v>235</v>
      </c>
      <c r="F35" s="58" t="s">
        <v>2</v>
      </c>
      <c r="G35" s="57"/>
    </row>
    <row r="36" spans="1:7" ht="77.25" thickBot="1" x14ac:dyDescent="0.3">
      <c r="A36" s="61" t="s">
        <v>192</v>
      </c>
      <c r="B36" s="62" t="s">
        <v>83</v>
      </c>
      <c r="C36" s="57" t="s">
        <v>102</v>
      </c>
      <c r="D36" s="57" t="s">
        <v>103</v>
      </c>
      <c r="E36" s="57" t="s">
        <v>235</v>
      </c>
      <c r="F36" s="58" t="s">
        <v>2</v>
      </c>
      <c r="G36" s="57"/>
    </row>
    <row r="37" spans="1:7" ht="64.5" thickBot="1" x14ac:dyDescent="0.3">
      <c r="A37" s="61" t="s">
        <v>193</v>
      </c>
      <c r="B37" s="62" t="s">
        <v>83</v>
      </c>
      <c r="C37" s="57" t="s">
        <v>104</v>
      </c>
      <c r="D37" s="57" t="s">
        <v>105</v>
      </c>
      <c r="E37" s="57" t="s">
        <v>235</v>
      </c>
      <c r="F37" s="58" t="s">
        <v>2</v>
      </c>
      <c r="G37" s="57"/>
    </row>
    <row r="38" spans="1:7" ht="77.25" thickBot="1" x14ac:dyDescent="0.3">
      <c r="A38" s="61" t="s">
        <v>194</v>
      </c>
      <c r="B38" s="62" t="s">
        <v>83</v>
      </c>
      <c r="C38" s="57" t="s">
        <v>106</v>
      </c>
      <c r="D38" s="57" t="s">
        <v>107</v>
      </c>
      <c r="E38" s="57" t="s">
        <v>235</v>
      </c>
      <c r="F38" s="58" t="s">
        <v>2</v>
      </c>
      <c r="G38" s="57"/>
    </row>
    <row r="39" spans="1:7" ht="77.25" thickBot="1" x14ac:dyDescent="0.3">
      <c r="A39" s="61" t="s">
        <v>195</v>
      </c>
      <c r="B39" s="62" t="s">
        <v>83</v>
      </c>
      <c r="C39" s="57" t="s">
        <v>108</v>
      </c>
      <c r="D39" s="57" t="s">
        <v>109</v>
      </c>
      <c r="E39" s="57" t="s">
        <v>235</v>
      </c>
      <c r="F39" s="58" t="s">
        <v>2</v>
      </c>
      <c r="G39" s="57"/>
    </row>
    <row r="40" spans="1:7" ht="90" thickBot="1" x14ac:dyDescent="0.3">
      <c r="A40" s="61" t="s">
        <v>196</v>
      </c>
      <c r="B40" s="62" t="s">
        <v>83</v>
      </c>
      <c r="C40" s="57" t="s">
        <v>110</v>
      </c>
      <c r="D40" s="57" t="s">
        <v>111</v>
      </c>
      <c r="E40" s="57" t="s">
        <v>227</v>
      </c>
      <c r="F40" s="58" t="s">
        <v>2</v>
      </c>
      <c r="G40" s="57"/>
    </row>
    <row r="41" spans="1:7" ht="90" thickBot="1" x14ac:dyDescent="0.3">
      <c r="A41" s="61" t="s">
        <v>197</v>
      </c>
      <c r="B41" s="62" t="s">
        <v>83</v>
      </c>
      <c r="C41" s="57" t="s">
        <v>110</v>
      </c>
      <c r="D41" s="57" t="s">
        <v>112</v>
      </c>
      <c r="E41" s="57" t="s">
        <v>227</v>
      </c>
      <c r="F41" s="58" t="s">
        <v>2</v>
      </c>
      <c r="G41" s="57"/>
    </row>
    <row r="42" spans="1:7" ht="90" thickBot="1" x14ac:dyDescent="0.3">
      <c r="A42" s="61" t="s">
        <v>198</v>
      </c>
      <c r="B42" s="62" t="s">
        <v>83</v>
      </c>
      <c r="C42" s="57" t="s">
        <v>110</v>
      </c>
      <c r="D42" s="57" t="s">
        <v>113</v>
      </c>
      <c r="E42" s="57" t="s">
        <v>227</v>
      </c>
      <c r="F42" s="58" t="s">
        <v>2</v>
      </c>
      <c r="G42" s="57"/>
    </row>
    <row r="43" spans="1:7" ht="53.25" customHeight="1" thickBot="1" x14ac:dyDescent="0.3">
      <c r="A43" s="61" t="s">
        <v>199</v>
      </c>
      <c r="B43" s="62" t="s">
        <v>83</v>
      </c>
      <c r="C43" s="57" t="s">
        <v>110</v>
      </c>
      <c r="D43" s="57" t="s">
        <v>114</v>
      </c>
      <c r="E43" s="57" t="s">
        <v>227</v>
      </c>
      <c r="F43" s="58" t="s">
        <v>2</v>
      </c>
      <c r="G43" s="57"/>
    </row>
    <row r="44" spans="1:7" ht="90" thickBot="1" x14ac:dyDescent="0.3">
      <c r="A44" s="61" t="s">
        <v>200</v>
      </c>
      <c r="B44" s="62" t="s">
        <v>83</v>
      </c>
      <c r="C44" s="57" t="s">
        <v>110</v>
      </c>
      <c r="D44" s="57" t="s">
        <v>115</v>
      </c>
      <c r="E44" s="57" t="s">
        <v>234</v>
      </c>
      <c r="F44" s="58" t="s">
        <v>2</v>
      </c>
      <c r="G44" s="57"/>
    </row>
    <row r="45" spans="1:7" ht="102.75" thickBot="1" x14ac:dyDescent="0.3">
      <c r="A45" s="61" t="s">
        <v>201</v>
      </c>
      <c r="B45" s="62" t="s">
        <v>83</v>
      </c>
      <c r="C45" s="57" t="s">
        <v>116</v>
      </c>
      <c r="D45" s="57" t="s">
        <v>117</v>
      </c>
      <c r="E45" s="57" t="s">
        <v>233</v>
      </c>
      <c r="F45" s="58" t="s">
        <v>2</v>
      </c>
      <c r="G45" s="57"/>
    </row>
    <row r="46" spans="1:7" ht="77.25" thickBot="1" x14ac:dyDescent="0.3">
      <c r="A46" s="61" t="s">
        <v>202</v>
      </c>
      <c r="B46" s="62" t="s">
        <v>83</v>
      </c>
      <c r="C46" s="57" t="s">
        <v>118</v>
      </c>
      <c r="D46" s="57" t="s">
        <v>119</v>
      </c>
      <c r="E46" s="57" t="s">
        <v>229</v>
      </c>
      <c r="F46" s="58" t="s">
        <v>2</v>
      </c>
      <c r="G46" s="57"/>
    </row>
    <row r="47" spans="1:7" ht="64.5" thickBot="1" x14ac:dyDescent="0.3">
      <c r="A47" s="61" t="s">
        <v>203</v>
      </c>
      <c r="B47" s="62" t="s">
        <v>83</v>
      </c>
      <c r="C47" s="57" t="s">
        <v>120</v>
      </c>
      <c r="D47" s="57" t="s">
        <v>121</v>
      </c>
      <c r="E47" s="57" t="s">
        <v>227</v>
      </c>
      <c r="F47" s="58" t="s">
        <v>2</v>
      </c>
      <c r="G47" s="57"/>
    </row>
    <row r="48" spans="1:7" ht="90" thickBot="1" x14ac:dyDescent="0.3">
      <c r="A48" s="61" t="s">
        <v>204</v>
      </c>
      <c r="B48" s="62" t="s">
        <v>83</v>
      </c>
      <c r="C48" s="57" t="s">
        <v>122</v>
      </c>
      <c r="D48" s="57" t="s">
        <v>123</v>
      </c>
      <c r="E48" s="57" t="s">
        <v>229</v>
      </c>
      <c r="F48" s="58" t="s">
        <v>2</v>
      </c>
      <c r="G48" s="57"/>
    </row>
    <row r="49" spans="1:7" ht="115.5" thickBot="1" x14ac:dyDescent="0.3">
      <c r="A49" s="61" t="s">
        <v>205</v>
      </c>
      <c r="B49" s="62" t="s">
        <v>83</v>
      </c>
      <c r="C49" s="57" t="s">
        <v>106</v>
      </c>
      <c r="D49" s="57" t="s">
        <v>124</v>
      </c>
      <c r="E49" s="57" t="s">
        <v>228</v>
      </c>
      <c r="F49" s="58" t="s">
        <v>2</v>
      </c>
      <c r="G49" s="57"/>
    </row>
    <row r="50" spans="1:7" ht="153.75" thickBot="1" x14ac:dyDescent="0.3">
      <c r="A50" s="61" t="s">
        <v>206</v>
      </c>
      <c r="B50" s="62" t="s">
        <v>83</v>
      </c>
      <c r="C50" s="57" t="s">
        <v>125</v>
      </c>
      <c r="D50" s="57" t="s">
        <v>126</v>
      </c>
      <c r="E50" s="57" t="s">
        <v>232</v>
      </c>
      <c r="F50" s="58" t="s">
        <v>2</v>
      </c>
      <c r="G50" s="57"/>
    </row>
    <row r="51" spans="1:7" ht="141" thickBot="1" x14ac:dyDescent="0.3">
      <c r="A51" s="61" t="s">
        <v>207</v>
      </c>
      <c r="B51" s="62" t="s">
        <v>83</v>
      </c>
      <c r="C51" s="57" t="s">
        <v>127</v>
      </c>
      <c r="D51" s="57" t="s">
        <v>128</v>
      </c>
      <c r="E51" s="57" t="s">
        <v>227</v>
      </c>
      <c r="F51" s="58" t="s">
        <v>2</v>
      </c>
      <c r="G51" s="57"/>
    </row>
    <row r="52" spans="1:7" ht="90" thickBot="1" x14ac:dyDescent="0.3">
      <c r="A52" s="61" t="s">
        <v>208</v>
      </c>
      <c r="B52" s="62" t="s">
        <v>83</v>
      </c>
      <c r="C52" s="57" t="s">
        <v>129</v>
      </c>
      <c r="D52" s="57" t="s">
        <v>130</v>
      </c>
      <c r="E52" s="57" t="s">
        <v>227</v>
      </c>
      <c r="F52" s="58" t="s">
        <v>2</v>
      </c>
      <c r="G52" s="57"/>
    </row>
    <row r="53" spans="1:7" ht="102.75" thickBot="1" x14ac:dyDescent="0.3">
      <c r="A53" s="61" t="s">
        <v>209</v>
      </c>
      <c r="B53" s="62" t="s">
        <v>83</v>
      </c>
      <c r="C53" s="57" t="s">
        <v>131</v>
      </c>
      <c r="D53" s="57" t="s">
        <v>132</v>
      </c>
      <c r="E53" s="57" t="s">
        <v>229</v>
      </c>
      <c r="F53" s="58" t="s">
        <v>2</v>
      </c>
      <c r="G53" s="57"/>
    </row>
    <row r="54" spans="1:7" ht="115.5" thickBot="1" x14ac:dyDescent="0.3">
      <c r="A54" s="61" t="s">
        <v>210</v>
      </c>
      <c r="B54" s="62" t="s">
        <v>83</v>
      </c>
      <c r="C54" s="57" t="s">
        <v>133</v>
      </c>
      <c r="D54" s="57" t="s">
        <v>134</v>
      </c>
      <c r="E54" s="57" t="s">
        <v>231</v>
      </c>
      <c r="F54" s="58" t="s">
        <v>2</v>
      </c>
      <c r="G54" s="57"/>
    </row>
    <row r="55" spans="1:7" ht="115.5" thickBot="1" x14ac:dyDescent="0.3">
      <c r="A55" s="61" t="s">
        <v>211</v>
      </c>
      <c r="B55" s="62" t="s">
        <v>83</v>
      </c>
      <c r="C55" s="57" t="s">
        <v>135</v>
      </c>
      <c r="D55" s="57" t="s">
        <v>136</v>
      </c>
      <c r="E55" s="57" t="s">
        <v>227</v>
      </c>
      <c r="F55" s="58" t="s">
        <v>2</v>
      </c>
      <c r="G55" s="57"/>
    </row>
    <row r="56" spans="1:7" ht="128.25" thickBot="1" x14ac:dyDescent="0.3">
      <c r="A56" s="61" t="s">
        <v>212</v>
      </c>
      <c r="B56" s="62" t="s">
        <v>83</v>
      </c>
      <c r="C56" s="57" t="s">
        <v>135</v>
      </c>
      <c r="D56" s="57" t="s">
        <v>137</v>
      </c>
      <c r="E56" s="57" t="s">
        <v>227</v>
      </c>
      <c r="F56" s="58" t="s">
        <v>2</v>
      </c>
      <c r="G56" s="57"/>
    </row>
    <row r="57" spans="1:7" ht="115.5" thickBot="1" x14ac:dyDescent="0.3">
      <c r="A57" s="61" t="s">
        <v>213</v>
      </c>
      <c r="B57" s="62" t="s">
        <v>83</v>
      </c>
      <c r="C57" s="57" t="s">
        <v>138</v>
      </c>
      <c r="D57" s="57" t="s">
        <v>139</v>
      </c>
      <c r="E57" s="57" t="s">
        <v>229</v>
      </c>
      <c r="F57" s="58" t="s">
        <v>2</v>
      </c>
      <c r="G57" s="57"/>
    </row>
    <row r="58" spans="1:7" ht="115.5" thickBot="1" x14ac:dyDescent="0.3">
      <c r="A58" s="61" t="s">
        <v>214</v>
      </c>
      <c r="B58" s="62" t="s">
        <v>83</v>
      </c>
      <c r="C58" s="57" t="s">
        <v>140</v>
      </c>
      <c r="D58" s="57" t="s">
        <v>141</v>
      </c>
      <c r="E58" s="57" t="s">
        <v>227</v>
      </c>
      <c r="F58" s="58" t="s">
        <v>2</v>
      </c>
      <c r="G58" s="57"/>
    </row>
    <row r="59" spans="1:7" ht="77.25" thickBot="1" x14ac:dyDescent="0.3">
      <c r="A59" s="61" t="s">
        <v>215</v>
      </c>
      <c r="B59" s="62" t="s">
        <v>83</v>
      </c>
      <c r="C59" s="57" t="s">
        <v>142</v>
      </c>
      <c r="D59" s="57" t="s">
        <v>143</v>
      </c>
      <c r="E59" s="57" t="s">
        <v>227</v>
      </c>
      <c r="F59" s="58" t="s">
        <v>2</v>
      </c>
      <c r="G59" s="57"/>
    </row>
    <row r="60" spans="1:7" ht="102.75" thickBot="1" x14ac:dyDescent="0.3">
      <c r="A60" s="61" t="s">
        <v>216</v>
      </c>
      <c r="B60" s="62" t="s">
        <v>83</v>
      </c>
      <c r="C60" s="57" t="s">
        <v>144</v>
      </c>
      <c r="D60" s="57" t="s">
        <v>145</v>
      </c>
      <c r="E60" s="57" t="s">
        <v>228</v>
      </c>
      <c r="F60" s="58" t="s">
        <v>2</v>
      </c>
      <c r="G60" s="57"/>
    </row>
    <row r="61" spans="1:7" ht="90" thickBot="1" x14ac:dyDescent="0.3">
      <c r="A61" s="61" t="s">
        <v>217</v>
      </c>
      <c r="B61" s="62" t="s">
        <v>83</v>
      </c>
      <c r="C61" s="57" t="s">
        <v>146</v>
      </c>
      <c r="D61" s="57" t="s">
        <v>147</v>
      </c>
      <c r="E61" s="57" t="s">
        <v>227</v>
      </c>
      <c r="F61" s="58" t="s">
        <v>2</v>
      </c>
      <c r="G61" s="57"/>
    </row>
    <row r="62" spans="1:7" ht="115.5" thickBot="1" x14ac:dyDescent="0.3">
      <c r="A62" s="61" t="s">
        <v>218</v>
      </c>
      <c r="B62" s="62" t="s">
        <v>83</v>
      </c>
      <c r="C62" s="57" t="s">
        <v>148</v>
      </c>
      <c r="D62" s="57" t="s">
        <v>149</v>
      </c>
      <c r="E62" s="57" t="s">
        <v>228</v>
      </c>
      <c r="F62" s="58" t="s">
        <v>2</v>
      </c>
      <c r="G62" s="57"/>
    </row>
    <row r="63" spans="1:7" ht="102.75" thickBot="1" x14ac:dyDescent="0.3">
      <c r="A63" s="61" t="s">
        <v>219</v>
      </c>
      <c r="B63" s="62" t="s">
        <v>83</v>
      </c>
      <c r="C63" s="57" t="s">
        <v>150</v>
      </c>
      <c r="D63" s="57" t="s">
        <v>151</v>
      </c>
      <c r="E63" s="57" t="s">
        <v>227</v>
      </c>
      <c r="F63" s="58" t="s">
        <v>2</v>
      </c>
      <c r="G63" s="57"/>
    </row>
    <row r="64" spans="1:7" ht="102.75" thickBot="1" x14ac:dyDescent="0.3">
      <c r="A64" s="61" t="s">
        <v>220</v>
      </c>
      <c r="B64" s="62" t="s">
        <v>83</v>
      </c>
      <c r="C64" s="57" t="s">
        <v>152</v>
      </c>
      <c r="D64" s="57" t="s">
        <v>153</v>
      </c>
      <c r="E64" s="57" t="s">
        <v>229</v>
      </c>
      <c r="F64" s="58" t="s">
        <v>2</v>
      </c>
      <c r="G64" s="57"/>
    </row>
    <row r="65" spans="1:7" ht="102.75" thickBot="1" x14ac:dyDescent="0.3">
      <c r="A65" s="61" t="s">
        <v>221</v>
      </c>
      <c r="B65" s="62" t="s">
        <v>83</v>
      </c>
      <c r="C65" s="57" t="s">
        <v>154</v>
      </c>
      <c r="D65" s="57" t="s">
        <v>155</v>
      </c>
      <c r="E65" s="57" t="s">
        <v>229</v>
      </c>
      <c r="F65" s="58" t="s">
        <v>2</v>
      </c>
      <c r="G65" s="57"/>
    </row>
    <row r="66" spans="1:7" ht="53.25" hidden="1" customHeight="1" thickBot="1" x14ac:dyDescent="0.3">
      <c r="A66" s="61" t="s">
        <v>222</v>
      </c>
      <c r="B66" s="62" t="s">
        <v>223</v>
      </c>
      <c r="C66" s="57" t="s">
        <v>226</v>
      </c>
      <c r="D66" s="57" t="s">
        <v>225</v>
      </c>
      <c r="E66" s="57" t="s">
        <v>230</v>
      </c>
      <c r="F66" s="58" t="s">
        <v>2</v>
      </c>
      <c r="G66" s="57"/>
    </row>
  </sheetData>
  <autoFilter ref="A2:G66" xr:uid="{E456366A-4669-4C68-84F9-A8B25FFAB117}">
    <filterColumn colId="1">
      <filters>
        <filter val="Scheduling"/>
      </filters>
    </filterColumn>
  </autoFilter>
  <mergeCells count="1">
    <mergeCell ref="A1:G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2C838-E036-48EF-9E65-2E398053DB5E}">
  <dimension ref="A1:F66"/>
  <sheetViews>
    <sheetView zoomScale="90" zoomScaleNormal="90" workbookViewId="0">
      <pane ySplit="2" topLeftCell="A24" activePane="bottomLeft" state="frozen"/>
      <selection pane="bottomLeft" activeCell="M34" sqref="M34"/>
    </sheetView>
  </sheetViews>
  <sheetFormatPr defaultRowHeight="12.75" x14ac:dyDescent="0.25"/>
  <cols>
    <col min="1" max="1" width="8.42578125" style="63" customWidth="1"/>
    <col min="2" max="2" width="13.28515625" style="63" customWidth="1"/>
    <col min="3" max="3" width="34.7109375" style="53" customWidth="1"/>
    <col min="4" max="4" width="38.28515625" style="53" customWidth="1"/>
    <col min="5" max="5" width="11" style="53" customWidth="1"/>
    <col min="6" max="6" width="15.5703125" style="53" customWidth="1"/>
    <col min="7" max="16384" width="9.140625" style="53"/>
  </cols>
  <sheetData>
    <row r="1" spans="1:6" ht="18.75" customHeight="1" thickBot="1" x14ac:dyDescent="0.3">
      <c r="A1" s="98" t="s">
        <v>1</v>
      </c>
      <c r="B1" s="99"/>
      <c r="C1" s="99"/>
      <c r="D1" s="99"/>
      <c r="E1" s="99"/>
      <c r="F1" s="100"/>
    </row>
    <row r="2" spans="1:6" ht="32.25" thickBot="1" x14ac:dyDescent="0.3">
      <c r="A2" s="59" t="s">
        <v>0</v>
      </c>
      <c r="B2" s="60" t="s">
        <v>156</v>
      </c>
      <c r="C2" s="54" t="s">
        <v>224</v>
      </c>
      <c r="D2" s="54" t="s">
        <v>3</v>
      </c>
      <c r="E2" s="55" t="s">
        <v>17</v>
      </c>
      <c r="F2" s="55" t="s">
        <v>18</v>
      </c>
    </row>
    <row r="3" spans="1:6" ht="39" thickBot="1" x14ac:dyDescent="0.3">
      <c r="A3" s="61" t="s">
        <v>159</v>
      </c>
      <c r="B3" s="62" t="s">
        <v>38</v>
      </c>
      <c r="C3" s="57" t="s">
        <v>158</v>
      </c>
      <c r="D3" s="57" t="s">
        <v>243</v>
      </c>
      <c r="E3" s="58" t="s">
        <v>2</v>
      </c>
      <c r="F3" s="56"/>
    </row>
    <row r="4" spans="1:6" ht="39" thickBot="1" x14ac:dyDescent="0.3">
      <c r="A4" s="61" t="s">
        <v>160</v>
      </c>
      <c r="B4" s="62" t="s">
        <v>38</v>
      </c>
      <c r="C4" s="57" t="s">
        <v>40</v>
      </c>
      <c r="D4" s="57" t="s">
        <v>227</v>
      </c>
      <c r="E4" s="58" t="s">
        <v>2</v>
      </c>
      <c r="F4" s="56"/>
    </row>
    <row r="5" spans="1:6" ht="39" thickBot="1" x14ac:dyDescent="0.3">
      <c r="A5" s="61" t="s">
        <v>161</v>
      </c>
      <c r="B5" s="62" t="s">
        <v>38</v>
      </c>
      <c r="C5" s="57" t="s">
        <v>42</v>
      </c>
      <c r="D5" s="57" t="s">
        <v>242</v>
      </c>
      <c r="E5" s="58" t="s">
        <v>2</v>
      </c>
      <c r="F5" s="56"/>
    </row>
    <row r="6" spans="1:6" ht="39" thickBot="1" x14ac:dyDescent="0.3">
      <c r="A6" s="61" t="s">
        <v>162</v>
      </c>
      <c r="B6" s="62" t="s">
        <v>38</v>
      </c>
      <c r="C6" s="57" t="s">
        <v>44</v>
      </c>
      <c r="D6" s="57" t="s">
        <v>235</v>
      </c>
      <c r="E6" s="58" t="s">
        <v>2</v>
      </c>
      <c r="F6" s="56"/>
    </row>
    <row r="7" spans="1:6" ht="39" thickBot="1" x14ac:dyDescent="0.3">
      <c r="A7" s="61" t="s">
        <v>163</v>
      </c>
      <c r="B7" s="62" t="s">
        <v>38</v>
      </c>
      <c r="C7" s="57" t="s">
        <v>46</v>
      </c>
      <c r="D7" s="57" t="s">
        <v>235</v>
      </c>
      <c r="E7" s="58" t="s">
        <v>2</v>
      </c>
      <c r="F7" s="56"/>
    </row>
    <row r="8" spans="1:6" ht="39" thickBot="1" x14ac:dyDescent="0.3">
      <c r="A8" s="61" t="s">
        <v>164</v>
      </c>
      <c r="B8" s="62" t="s">
        <v>38</v>
      </c>
      <c r="C8" s="57" t="s">
        <v>48</v>
      </c>
      <c r="D8" s="57" t="s">
        <v>235</v>
      </c>
      <c r="E8" s="58" t="s">
        <v>2</v>
      </c>
      <c r="F8" s="56"/>
    </row>
    <row r="9" spans="1:6" ht="39" thickBot="1" x14ac:dyDescent="0.3">
      <c r="A9" s="61" t="s">
        <v>165</v>
      </c>
      <c r="B9" s="62" t="s">
        <v>38</v>
      </c>
      <c r="C9" s="57" t="s">
        <v>50</v>
      </c>
      <c r="D9" s="57" t="s">
        <v>235</v>
      </c>
      <c r="E9" s="58" t="s">
        <v>2</v>
      </c>
      <c r="F9" s="56"/>
    </row>
    <row r="10" spans="1:6" ht="39" thickBot="1" x14ac:dyDescent="0.3">
      <c r="A10" s="61" t="s">
        <v>166</v>
      </c>
      <c r="B10" s="62" t="s">
        <v>38</v>
      </c>
      <c r="C10" s="57" t="s">
        <v>52</v>
      </c>
      <c r="D10" s="57" t="s">
        <v>227</v>
      </c>
      <c r="E10" s="58" t="s">
        <v>2</v>
      </c>
      <c r="F10" s="56"/>
    </row>
    <row r="11" spans="1:6" ht="39" thickBot="1" x14ac:dyDescent="0.3">
      <c r="A11" s="61" t="s">
        <v>167</v>
      </c>
      <c r="B11" s="62" t="s">
        <v>38</v>
      </c>
      <c r="C11" s="57" t="s">
        <v>54</v>
      </c>
      <c r="D11" s="57" t="s">
        <v>227</v>
      </c>
      <c r="E11" s="58" t="s">
        <v>2</v>
      </c>
      <c r="F11" s="57"/>
    </row>
    <row r="12" spans="1:6" ht="39" thickBot="1" x14ac:dyDescent="0.3">
      <c r="A12" s="61" t="s">
        <v>168</v>
      </c>
      <c r="B12" s="62" t="s">
        <v>38</v>
      </c>
      <c r="C12" s="57" t="s">
        <v>56</v>
      </c>
      <c r="D12" s="57" t="s">
        <v>227</v>
      </c>
      <c r="E12" s="58" t="s">
        <v>2</v>
      </c>
      <c r="F12" s="56"/>
    </row>
    <row r="13" spans="1:6" ht="26.25" thickBot="1" x14ac:dyDescent="0.3">
      <c r="A13" s="61" t="s">
        <v>169</v>
      </c>
      <c r="B13" s="62" t="s">
        <v>38</v>
      </c>
      <c r="C13" s="57" t="s">
        <v>58</v>
      </c>
      <c r="D13" s="57" t="s">
        <v>241</v>
      </c>
      <c r="E13" s="58" t="s">
        <v>2</v>
      </c>
      <c r="F13" s="57"/>
    </row>
    <row r="14" spans="1:6" ht="39" thickBot="1" x14ac:dyDescent="0.3">
      <c r="A14" s="61" t="s">
        <v>170</v>
      </c>
      <c r="B14" s="62" t="s">
        <v>38</v>
      </c>
      <c r="C14" s="57" t="s">
        <v>60</v>
      </c>
      <c r="D14" s="57" t="s">
        <v>227</v>
      </c>
      <c r="E14" s="58" t="s">
        <v>2</v>
      </c>
      <c r="F14" s="57"/>
    </row>
    <row r="15" spans="1:6" ht="39" thickBot="1" x14ac:dyDescent="0.3">
      <c r="A15" s="61" t="s">
        <v>171</v>
      </c>
      <c r="B15" s="62" t="s">
        <v>38</v>
      </c>
      <c r="C15" s="57" t="s">
        <v>62</v>
      </c>
      <c r="D15" s="57" t="s">
        <v>235</v>
      </c>
      <c r="E15" s="58" t="s">
        <v>2</v>
      </c>
      <c r="F15" s="57"/>
    </row>
    <row r="16" spans="1:6" ht="39" thickBot="1" x14ac:dyDescent="0.3">
      <c r="A16" s="61" t="s">
        <v>172</v>
      </c>
      <c r="B16" s="62" t="s">
        <v>38</v>
      </c>
      <c r="C16" s="57" t="s">
        <v>64</v>
      </c>
      <c r="D16" s="57" t="s">
        <v>227</v>
      </c>
      <c r="E16" s="58" t="s">
        <v>2</v>
      </c>
      <c r="F16" s="57"/>
    </row>
    <row r="17" spans="1:6" ht="39" thickBot="1" x14ac:dyDescent="0.3">
      <c r="A17" s="61" t="s">
        <v>173</v>
      </c>
      <c r="B17" s="62" t="s">
        <v>38</v>
      </c>
      <c r="C17" s="57" t="s">
        <v>66</v>
      </c>
      <c r="D17" s="57" t="s">
        <v>235</v>
      </c>
      <c r="E17" s="58" t="s">
        <v>2</v>
      </c>
      <c r="F17" s="57"/>
    </row>
    <row r="18" spans="1:6" ht="39" thickBot="1" x14ac:dyDescent="0.3">
      <c r="A18" s="61" t="s">
        <v>174</v>
      </c>
      <c r="B18" s="62" t="s">
        <v>38</v>
      </c>
      <c r="C18" s="57" t="s">
        <v>68</v>
      </c>
      <c r="D18" s="57" t="s">
        <v>235</v>
      </c>
      <c r="E18" s="58" t="s">
        <v>2</v>
      </c>
      <c r="F18" s="57"/>
    </row>
    <row r="19" spans="1:6" ht="39" thickBot="1" x14ac:dyDescent="0.3">
      <c r="A19" s="61" t="s">
        <v>175</v>
      </c>
      <c r="B19" s="62" t="s">
        <v>38</v>
      </c>
      <c r="C19" s="57" t="s">
        <v>70</v>
      </c>
      <c r="D19" s="57" t="s">
        <v>235</v>
      </c>
      <c r="E19" s="58" t="s">
        <v>2</v>
      </c>
      <c r="F19" s="57"/>
    </row>
    <row r="20" spans="1:6" ht="26.25" thickBot="1" x14ac:dyDescent="0.3">
      <c r="A20" s="61" t="s">
        <v>176</v>
      </c>
      <c r="B20" s="62" t="s">
        <v>38</v>
      </c>
      <c r="C20" s="57" t="s">
        <v>72</v>
      </c>
      <c r="D20" s="57" t="s">
        <v>240</v>
      </c>
      <c r="E20" s="58" t="s">
        <v>2</v>
      </c>
      <c r="F20" s="57"/>
    </row>
    <row r="21" spans="1:6" ht="39" thickBot="1" x14ac:dyDescent="0.3">
      <c r="A21" s="61" t="s">
        <v>177</v>
      </c>
      <c r="B21" s="62" t="s">
        <v>38</v>
      </c>
      <c r="C21" s="57" t="s">
        <v>74</v>
      </c>
      <c r="D21" s="57" t="s">
        <v>239</v>
      </c>
      <c r="E21" s="58" t="s">
        <v>2</v>
      </c>
      <c r="F21" s="57"/>
    </row>
    <row r="22" spans="1:6" ht="39" thickBot="1" x14ac:dyDescent="0.3">
      <c r="A22" s="61" t="s">
        <v>178</v>
      </c>
      <c r="B22" s="62" t="s">
        <v>38</v>
      </c>
      <c r="C22" s="57" t="s">
        <v>75</v>
      </c>
      <c r="D22" s="57" t="s">
        <v>238</v>
      </c>
      <c r="E22" s="58" t="s">
        <v>2</v>
      </c>
      <c r="F22" s="57"/>
    </row>
    <row r="23" spans="1:6" ht="39" thickBot="1" x14ac:dyDescent="0.3">
      <c r="A23" s="61" t="s">
        <v>179</v>
      </c>
      <c r="B23" s="62" t="s">
        <v>38</v>
      </c>
      <c r="C23" s="57" t="s">
        <v>77</v>
      </c>
      <c r="D23" s="57" t="s">
        <v>235</v>
      </c>
      <c r="E23" s="58" t="s">
        <v>2</v>
      </c>
      <c r="F23" s="57"/>
    </row>
    <row r="24" spans="1:6" ht="39" thickBot="1" x14ac:dyDescent="0.3">
      <c r="A24" s="61" t="s">
        <v>180</v>
      </c>
      <c r="B24" s="62" t="s">
        <v>38</v>
      </c>
      <c r="C24" s="57" t="s">
        <v>79</v>
      </c>
      <c r="D24" s="57" t="s">
        <v>227</v>
      </c>
      <c r="E24" s="58" t="s">
        <v>2</v>
      </c>
      <c r="F24" s="57"/>
    </row>
    <row r="25" spans="1:6" ht="39" thickBot="1" x14ac:dyDescent="0.3">
      <c r="A25" s="61" t="s">
        <v>181</v>
      </c>
      <c r="B25" s="62" t="s">
        <v>38</v>
      </c>
      <c r="C25" s="57" t="s">
        <v>81</v>
      </c>
      <c r="D25" s="57" t="s">
        <v>227</v>
      </c>
      <c r="E25" s="58" t="s">
        <v>2</v>
      </c>
      <c r="F25" s="57"/>
    </row>
    <row r="26" spans="1:6" ht="39" thickBot="1" x14ac:dyDescent="0.3">
      <c r="A26" s="61" t="s">
        <v>182</v>
      </c>
      <c r="B26" s="62" t="s">
        <v>83</v>
      </c>
      <c r="C26" s="57" t="s">
        <v>84</v>
      </c>
      <c r="D26" s="57" t="s">
        <v>227</v>
      </c>
      <c r="E26" s="58" t="s">
        <v>2</v>
      </c>
      <c r="F26" s="57"/>
    </row>
    <row r="27" spans="1:6" ht="39" thickBot="1" x14ac:dyDescent="0.3">
      <c r="A27" s="61" t="s">
        <v>183</v>
      </c>
      <c r="B27" s="62" t="s">
        <v>83</v>
      </c>
      <c r="C27" s="57" t="s">
        <v>84</v>
      </c>
      <c r="D27" s="57" t="s">
        <v>227</v>
      </c>
      <c r="E27" s="58" t="s">
        <v>2</v>
      </c>
      <c r="F27" s="57"/>
    </row>
    <row r="28" spans="1:6" ht="39" thickBot="1" x14ac:dyDescent="0.3">
      <c r="A28" s="61" t="s">
        <v>184</v>
      </c>
      <c r="B28" s="62" t="s">
        <v>83</v>
      </c>
      <c r="C28" s="57" t="s">
        <v>87</v>
      </c>
      <c r="D28" s="57" t="s">
        <v>227</v>
      </c>
      <c r="E28" s="58" t="s">
        <v>2</v>
      </c>
      <c r="F28" s="57"/>
    </row>
    <row r="29" spans="1:6" ht="39" thickBot="1" x14ac:dyDescent="0.3">
      <c r="A29" s="61" t="s">
        <v>185</v>
      </c>
      <c r="B29" s="62" t="s">
        <v>83</v>
      </c>
      <c r="C29" s="57" t="s">
        <v>89</v>
      </c>
      <c r="D29" s="57" t="s">
        <v>237</v>
      </c>
      <c r="E29" s="58" t="s">
        <v>2</v>
      </c>
      <c r="F29" s="57"/>
    </row>
    <row r="30" spans="1:6" ht="39" thickBot="1" x14ac:dyDescent="0.3">
      <c r="A30" s="61" t="s">
        <v>186</v>
      </c>
      <c r="B30" s="62" t="s">
        <v>83</v>
      </c>
      <c r="C30" s="57" t="s">
        <v>91</v>
      </c>
      <c r="D30" s="57" t="s">
        <v>227</v>
      </c>
      <c r="E30" s="58" t="s">
        <v>2</v>
      </c>
      <c r="F30" s="57"/>
    </row>
    <row r="31" spans="1:6" ht="39" thickBot="1" x14ac:dyDescent="0.3">
      <c r="A31" s="61" t="s">
        <v>187</v>
      </c>
      <c r="B31" s="62" t="s">
        <v>83</v>
      </c>
      <c r="C31" s="57" t="s">
        <v>93</v>
      </c>
      <c r="D31" s="57" t="s">
        <v>227</v>
      </c>
      <c r="E31" s="58" t="s">
        <v>2</v>
      </c>
      <c r="F31" s="57"/>
    </row>
    <row r="32" spans="1:6" ht="39" thickBot="1" x14ac:dyDescent="0.3">
      <c r="A32" s="61" t="s">
        <v>188</v>
      </c>
      <c r="B32" s="62" t="s">
        <v>83</v>
      </c>
      <c r="C32" s="57" t="s">
        <v>95</v>
      </c>
      <c r="D32" s="57" t="s">
        <v>227</v>
      </c>
      <c r="E32" s="58" t="s">
        <v>2</v>
      </c>
      <c r="F32" s="57"/>
    </row>
    <row r="33" spans="1:6" ht="39" thickBot="1" x14ac:dyDescent="0.3">
      <c r="A33" s="61" t="s">
        <v>189</v>
      </c>
      <c r="B33" s="62" t="s">
        <v>83</v>
      </c>
      <c r="C33" s="57" t="s">
        <v>97</v>
      </c>
      <c r="D33" s="57" t="s">
        <v>235</v>
      </c>
      <c r="E33" s="58" t="s">
        <v>2</v>
      </c>
      <c r="F33" s="57"/>
    </row>
    <row r="34" spans="1:6" ht="39" thickBot="1" x14ac:dyDescent="0.3">
      <c r="A34" s="61" t="s">
        <v>190</v>
      </c>
      <c r="B34" s="62" t="s">
        <v>83</v>
      </c>
      <c r="C34" s="57" t="s">
        <v>99</v>
      </c>
      <c r="D34" s="57" t="s">
        <v>236</v>
      </c>
      <c r="E34" s="58" t="s">
        <v>2</v>
      </c>
      <c r="F34" s="57"/>
    </row>
    <row r="35" spans="1:6" ht="39" thickBot="1" x14ac:dyDescent="0.3">
      <c r="A35" s="61" t="s">
        <v>191</v>
      </c>
      <c r="B35" s="62" t="s">
        <v>83</v>
      </c>
      <c r="C35" s="57" t="s">
        <v>99</v>
      </c>
      <c r="D35" s="57" t="s">
        <v>235</v>
      </c>
      <c r="E35" s="58" t="s">
        <v>2</v>
      </c>
      <c r="F35" s="57"/>
    </row>
    <row r="36" spans="1:6" ht="39" thickBot="1" x14ac:dyDescent="0.3">
      <c r="A36" s="61" t="s">
        <v>192</v>
      </c>
      <c r="B36" s="62" t="s">
        <v>83</v>
      </c>
      <c r="C36" s="57" t="s">
        <v>102</v>
      </c>
      <c r="D36" s="57" t="s">
        <v>235</v>
      </c>
      <c r="E36" s="58" t="s">
        <v>2</v>
      </c>
      <c r="F36" s="57"/>
    </row>
    <row r="37" spans="1:6" ht="39" thickBot="1" x14ac:dyDescent="0.3">
      <c r="A37" s="61" t="s">
        <v>193</v>
      </c>
      <c r="B37" s="62" t="s">
        <v>83</v>
      </c>
      <c r="C37" s="57" t="s">
        <v>104</v>
      </c>
      <c r="D37" s="57" t="s">
        <v>235</v>
      </c>
      <c r="E37" s="58" t="s">
        <v>2</v>
      </c>
      <c r="F37" s="57"/>
    </row>
    <row r="38" spans="1:6" ht="39" thickBot="1" x14ac:dyDescent="0.3">
      <c r="A38" s="61" t="s">
        <v>194</v>
      </c>
      <c r="B38" s="62" t="s">
        <v>83</v>
      </c>
      <c r="C38" s="57" t="s">
        <v>106</v>
      </c>
      <c r="D38" s="57" t="s">
        <v>235</v>
      </c>
      <c r="E38" s="58" t="s">
        <v>2</v>
      </c>
      <c r="F38" s="57"/>
    </row>
    <row r="39" spans="1:6" ht="39" thickBot="1" x14ac:dyDescent="0.3">
      <c r="A39" s="61" t="s">
        <v>195</v>
      </c>
      <c r="B39" s="62" t="s">
        <v>83</v>
      </c>
      <c r="C39" s="57" t="s">
        <v>108</v>
      </c>
      <c r="D39" s="57" t="s">
        <v>235</v>
      </c>
      <c r="E39" s="58" t="s">
        <v>2</v>
      </c>
      <c r="F39" s="57"/>
    </row>
    <row r="40" spans="1:6" ht="39" thickBot="1" x14ac:dyDescent="0.3">
      <c r="A40" s="61" t="s">
        <v>196</v>
      </c>
      <c r="B40" s="62" t="s">
        <v>83</v>
      </c>
      <c r="C40" s="57" t="s">
        <v>110</v>
      </c>
      <c r="D40" s="57" t="s">
        <v>227</v>
      </c>
      <c r="E40" s="58" t="s">
        <v>2</v>
      </c>
      <c r="F40" s="57"/>
    </row>
    <row r="41" spans="1:6" ht="39" thickBot="1" x14ac:dyDescent="0.3">
      <c r="A41" s="61" t="s">
        <v>197</v>
      </c>
      <c r="B41" s="62" t="s">
        <v>83</v>
      </c>
      <c r="C41" s="57" t="s">
        <v>110</v>
      </c>
      <c r="D41" s="57" t="s">
        <v>227</v>
      </c>
      <c r="E41" s="58" t="s">
        <v>2</v>
      </c>
      <c r="F41" s="57"/>
    </row>
    <row r="42" spans="1:6" ht="39" thickBot="1" x14ac:dyDescent="0.3">
      <c r="A42" s="61" t="s">
        <v>198</v>
      </c>
      <c r="B42" s="62" t="s">
        <v>83</v>
      </c>
      <c r="C42" s="57" t="s">
        <v>110</v>
      </c>
      <c r="D42" s="57" t="s">
        <v>227</v>
      </c>
      <c r="E42" s="58" t="s">
        <v>2</v>
      </c>
      <c r="F42" s="57"/>
    </row>
    <row r="43" spans="1:6" ht="53.25" customHeight="1" thickBot="1" x14ac:dyDescent="0.3">
      <c r="A43" s="61" t="s">
        <v>199</v>
      </c>
      <c r="B43" s="62" t="s">
        <v>83</v>
      </c>
      <c r="C43" s="57" t="s">
        <v>110</v>
      </c>
      <c r="D43" s="57" t="s">
        <v>227</v>
      </c>
      <c r="E43" s="58" t="s">
        <v>2</v>
      </c>
      <c r="F43" s="57"/>
    </row>
    <row r="44" spans="1:6" ht="39" thickBot="1" x14ac:dyDescent="0.3">
      <c r="A44" s="61" t="s">
        <v>200</v>
      </c>
      <c r="B44" s="62" t="s">
        <v>83</v>
      </c>
      <c r="C44" s="57" t="s">
        <v>110</v>
      </c>
      <c r="D44" s="57" t="s">
        <v>234</v>
      </c>
      <c r="E44" s="58" t="s">
        <v>2</v>
      </c>
      <c r="F44" s="57"/>
    </row>
    <row r="45" spans="1:6" ht="39" thickBot="1" x14ac:dyDescent="0.3">
      <c r="A45" s="61" t="s">
        <v>201</v>
      </c>
      <c r="B45" s="62" t="s">
        <v>83</v>
      </c>
      <c r="C45" s="57" t="s">
        <v>116</v>
      </c>
      <c r="D45" s="57" t="s">
        <v>233</v>
      </c>
      <c r="E45" s="58" t="s">
        <v>2</v>
      </c>
      <c r="F45" s="57"/>
    </row>
    <row r="46" spans="1:6" ht="51.75" thickBot="1" x14ac:dyDescent="0.3">
      <c r="A46" s="61" t="s">
        <v>202</v>
      </c>
      <c r="B46" s="62" t="s">
        <v>83</v>
      </c>
      <c r="C46" s="57" t="s">
        <v>118</v>
      </c>
      <c r="D46" s="57" t="s">
        <v>229</v>
      </c>
      <c r="E46" s="58" t="s">
        <v>2</v>
      </c>
      <c r="F46" s="57"/>
    </row>
    <row r="47" spans="1:6" ht="39" thickBot="1" x14ac:dyDescent="0.3">
      <c r="A47" s="61" t="s">
        <v>203</v>
      </c>
      <c r="B47" s="62" t="s">
        <v>83</v>
      </c>
      <c r="C47" s="57" t="s">
        <v>120</v>
      </c>
      <c r="D47" s="57" t="s">
        <v>227</v>
      </c>
      <c r="E47" s="58" t="s">
        <v>2</v>
      </c>
      <c r="F47" s="57"/>
    </row>
    <row r="48" spans="1:6" ht="51.75" thickBot="1" x14ac:dyDescent="0.3">
      <c r="A48" s="61" t="s">
        <v>204</v>
      </c>
      <c r="B48" s="62" t="s">
        <v>83</v>
      </c>
      <c r="C48" s="57" t="s">
        <v>122</v>
      </c>
      <c r="D48" s="57" t="s">
        <v>229</v>
      </c>
      <c r="E48" s="58" t="s">
        <v>2</v>
      </c>
      <c r="F48" s="57"/>
    </row>
    <row r="49" spans="1:6" ht="39" thickBot="1" x14ac:dyDescent="0.3">
      <c r="A49" s="61" t="s">
        <v>205</v>
      </c>
      <c r="B49" s="62" t="s">
        <v>83</v>
      </c>
      <c r="C49" s="57" t="s">
        <v>106</v>
      </c>
      <c r="D49" s="57" t="s">
        <v>228</v>
      </c>
      <c r="E49" s="58" t="s">
        <v>2</v>
      </c>
      <c r="F49" s="57"/>
    </row>
    <row r="50" spans="1:6" ht="39" thickBot="1" x14ac:dyDescent="0.3">
      <c r="A50" s="61" t="s">
        <v>206</v>
      </c>
      <c r="B50" s="62" t="s">
        <v>83</v>
      </c>
      <c r="C50" s="57" t="s">
        <v>125</v>
      </c>
      <c r="D50" s="57" t="s">
        <v>232</v>
      </c>
      <c r="E50" s="58" t="s">
        <v>2</v>
      </c>
      <c r="F50" s="57"/>
    </row>
    <row r="51" spans="1:6" ht="39" thickBot="1" x14ac:dyDescent="0.3">
      <c r="A51" s="61" t="s">
        <v>207</v>
      </c>
      <c r="B51" s="62" t="s">
        <v>83</v>
      </c>
      <c r="C51" s="57" t="s">
        <v>127</v>
      </c>
      <c r="D51" s="57" t="s">
        <v>227</v>
      </c>
      <c r="E51" s="58" t="s">
        <v>2</v>
      </c>
      <c r="F51" s="57"/>
    </row>
    <row r="52" spans="1:6" ht="39" thickBot="1" x14ac:dyDescent="0.3">
      <c r="A52" s="61" t="s">
        <v>208</v>
      </c>
      <c r="B52" s="62" t="s">
        <v>83</v>
      </c>
      <c r="C52" s="57" t="s">
        <v>129</v>
      </c>
      <c r="D52" s="57" t="s">
        <v>227</v>
      </c>
      <c r="E52" s="58" t="s">
        <v>2</v>
      </c>
      <c r="F52" s="57"/>
    </row>
    <row r="53" spans="1:6" ht="51.75" thickBot="1" x14ac:dyDescent="0.3">
      <c r="A53" s="61" t="s">
        <v>209</v>
      </c>
      <c r="B53" s="62" t="s">
        <v>83</v>
      </c>
      <c r="C53" s="57" t="s">
        <v>131</v>
      </c>
      <c r="D53" s="57" t="s">
        <v>229</v>
      </c>
      <c r="E53" s="58" t="s">
        <v>2</v>
      </c>
      <c r="F53" s="57"/>
    </row>
    <row r="54" spans="1:6" ht="39" thickBot="1" x14ac:dyDescent="0.3">
      <c r="A54" s="61" t="s">
        <v>210</v>
      </c>
      <c r="B54" s="62" t="s">
        <v>83</v>
      </c>
      <c r="C54" s="57" t="s">
        <v>133</v>
      </c>
      <c r="D54" s="57" t="s">
        <v>231</v>
      </c>
      <c r="E54" s="58" t="s">
        <v>2</v>
      </c>
      <c r="F54" s="57"/>
    </row>
    <row r="55" spans="1:6" ht="39" thickBot="1" x14ac:dyDescent="0.3">
      <c r="A55" s="61" t="s">
        <v>211</v>
      </c>
      <c r="B55" s="62" t="s">
        <v>83</v>
      </c>
      <c r="C55" s="57" t="s">
        <v>135</v>
      </c>
      <c r="D55" s="57" t="s">
        <v>227</v>
      </c>
      <c r="E55" s="58" t="s">
        <v>2</v>
      </c>
      <c r="F55" s="57"/>
    </row>
    <row r="56" spans="1:6" ht="39" thickBot="1" x14ac:dyDescent="0.3">
      <c r="A56" s="61" t="s">
        <v>212</v>
      </c>
      <c r="B56" s="62" t="s">
        <v>83</v>
      </c>
      <c r="C56" s="57" t="s">
        <v>135</v>
      </c>
      <c r="D56" s="57" t="s">
        <v>227</v>
      </c>
      <c r="E56" s="58" t="s">
        <v>2</v>
      </c>
      <c r="F56" s="57"/>
    </row>
    <row r="57" spans="1:6" ht="51.75" thickBot="1" x14ac:dyDescent="0.3">
      <c r="A57" s="61" t="s">
        <v>213</v>
      </c>
      <c r="B57" s="62" t="s">
        <v>83</v>
      </c>
      <c r="C57" s="57" t="s">
        <v>138</v>
      </c>
      <c r="D57" s="57" t="s">
        <v>229</v>
      </c>
      <c r="E57" s="58" t="s">
        <v>2</v>
      </c>
      <c r="F57" s="57"/>
    </row>
    <row r="58" spans="1:6" ht="39" thickBot="1" x14ac:dyDescent="0.3">
      <c r="A58" s="61" t="s">
        <v>214</v>
      </c>
      <c r="B58" s="62" t="s">
        <v>83</v>
      </c>
      <c r="C58" s="57" t="s">
        <v>140</v>
      </c>
      <c r="D58" s="57" t="s">
        <v>227</v>
      </c>
      <c r="E58" s="58" t="s">
        <v>2</v>
      </c>
      <c r="F58" s="57"/>
    </row>
    <row r="59" spans="1:6" ht="39" thickBot="1" x14ac:dyDescent="0.3">
      <c r="A59" s="61" t="s">
        <v>215</v>
      </c>
      <c r="B59" s="62" t="s">
        <v>83</v>
      </c>
      <c r="C59" s="57" t="s">
        <v>142</v>
      </c>
      <c r="D59" s="57" t="s">
        <v>227</v>
      </c>
      <c r="E59" s="58" t="s">
        <v>2</v>
      </c>
      <c r="F59" s="57"/>
    </row>
    <row r="60" spans="1:6" ht="39" thickBot="1" x14ac:dyDescent="0.3">
      <c r="A60" s="61" t="s">
        <v>216</v>
      </c>
      <c r="B60" s="62" t="s">
        <v>83</v>
      </c>
      <c r="C60" s="57" t="s">
        <v>144</v>
      </c>
      <c r="D60" s="57" t="s">
        <v>228</v>
      </c>
      <c r="E60" s="58" t="s">
        <v>2</v>
      </c>
      <c r="F60" s="57"/>
    </row>
    <row r="61" spans="1:6" ht="39" thickBot="1" x14ac:dyDescent="0.3">
      <c r="A61" s="61" t="s">
        <v>217</v>
      </c>
      <c r="B61" s="62" t="s">
        <v>83</v>
      </c>
      <c r="C61" s="57" t="s">
        <v>146</v>
      </c>
      <c r="D61" s="57" t="s">
        <v>227</v>
      </c>
      <c r="E61" s="58" t="s">
        <v>2</v>
      </c>
      <c r="F61" s="57"/>
    </row>
    <row r="62" spans="1:6" ht="39" thickBot="1" x14ac:dyDescent="0.3">
      <c r="A62" s="61" t="s">
        <v>218</v>
      </c>
      <c r="B62" s="62" t="s">
        <v>83</v>
      </c>
      <c r="C62" s="57" t="s">
        <v>148</v>
      </c>
      <c r="D62" s="57" t="s">
        <v>228</v>
      </c>
      <c r="E62" s="58" t="s">
        <v>2</v>
      </c>
      <c r="F62" s="57"/>
    </row>
    <row r="63" spans="1:6" ht="39" thickBot="1" x14ac:dyDescent="0.3">
      <c r="A63" s="61" t="s">
        <v>219</v>
      </c>
      <c r="B63" s="62" t="s">
        <v>83</v>
      </c>
      <c r="C63" s="57" t="s">
        <v>150</v>
      </c>
      <c r="D63" s="57" t="s">
        <v>227</v>
      </c>
      <c r="E63" s="58" t="s">
        <v>2</v>
      </c>
      <c r="F63" s="57"/>
    </row>
    <row r="64" spans="1:6" ht="51.75" thickBot="1" x14ac:dyDescent="0.3">
      <c r="A64" s="61" t="s">
        <v>220</v>
      </c>
      <c r="B64" s="62" t="s">
        <v>83</v>
      </c>
      <c r="C64" s="57" t="s">
        <v>152</v>
      </c>
      <c r="D64" s="57" t="s">
        <v>229</v>
      </c>
      <c r="E64" s="58" t="s">
        <v>2</v>
      </c>
      <c r="F64" s="57"/>
    </row>
    <row r="65" spans="1:6" ht="51.75" thickBot="1" x14ac:dyDescent="0.3">
      <c r="A65" s="61" t="s">
        <v>221</v>
      </c>
      <c r="B65" s="62" t="s">
        <v>83</v>
      </c>
      <c r="C65" s="57" t="s">
        <v>154</v>
      </c>
      <c r="D65" s="57" t="s">
        <v>229</v>
      </c>
      <c r="E65" s="58" t="s">
        <v>2</v>
      </c>
      <c r="F65" s="57"/>
    </row>
    <row r="66" spans="1:6" ht="53.25" customHeight="1" thickBot="1" x14ac:dyDescent="0.3">
      <c r="A66" s="61" t="s">
        <v>222</v>
      </c>
      <c r="B66" s="62" t="s">
        <v>223</v>
      </c>
      <c r="C66" s="57" t="s">
        <v>226</v>
      </c>
      <c r="D66" s="57" t="s">
        <v>230</v>
      </c>
      <c r="E66" s="58" t="s">
        <v>2</v>
      </c>
      <c r="F66" s="57"/>
    </row>
  </sheetData>
  <autoFilter ref="A2:F66" xr:uid="{E456366A-4669-4C68-84F9-A8B25FFAB117}"/>
  <mergeCells count="1">
    <mergeCell ref="A1:F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5"/>
  <sheetViews>
    <sheetView tabSelected="1" topLeftCell="A26" zoomScale="115" zoomScaleNormal="115" workbookViewId="0">
      <selection activeCell="A31" sqref="A31:M53"/>
    </sheetView>
  </sheetViews>
  <sheetFormatPr defaultRowHeight="15" x14ac:dyDescent="0.25"/>
  <cols>
    <col min="1" max="1" width="45.28515625" bestFit="1" customWidth="1"/>
    <col min="2" max="2" width="11.5703125" bestFit="1" customWidth="1"/>
    <col min="3" max="3" width="18.42578125" bestFit="1" customWidth="1"/>
    <col min="4" max="4" width="13.85546875" bestFit="1" customWidth="1"/>
    <col min="5" max="6" width="12.7109375" bestFit="1" customWidth="1"/>
    <col min="7" max="7" width="12.7109375" customWidth="1"/>
    <col min="8" max="11" width="12.7109375" bestFit="1" customWidth="1"/>
    <col min="12" max="12" width="13.85546875" bestFit="1" customWidth="1"/>
    <col min="13" max="13" width="11.28515625" bestFit="1" customWidth="1"/>
    <col min="14" max="14" width="12.7109375" bestFit="1" customWidth="1"/>
  </cols>
  <sheetData>
    <row r="1" spans="1:13" ht="16.5" thickTop="1" thickBot="1" x14ac:dyDescent="0.3">
      <c r="A1" s="38"/>
      <c r="B1" s="39"/>
      <c r="C1" s="39"/>
      <c r="D1" s="39" t="s">
        <v>7</v>
      </c>
      <c r="E1" s="39" t="s">
        <v>9</v>
      </c>
      <c r="F1" s="39" t="s">
        <v>10</v>
      </c>
      <c r="G1" s="39" t="s">
        <v>11</v>
      </c>
      <c r="H1" s="39" t="s">
        <v>12</v>
      </c>
      <c r="I1" s="39" t="s">
        <v>20</v>
      </c>
      <c r="J1" s="39" t="s">
        <v>21</v>
      </c>
      <c r="K1" s="39" t="s">
        <v>22</v>
      </c>
      <c r="L1" s="39" t="s">
        <v>23</v>
      </c>
      <c r="M1" s="40" t="s">
        <v>24</v>
      </c>
    </row>
    <row r="2" spans="1:13" ht="15.75" thickTop="1" x14ac:dyDescent="0.25">
      <c r="A2" s="64" t="s">
        <v>244</v>
      </c>
      <c r="D2" s="6">
        <v>1500</v>
      </c>
      <c r="E2" s="6">
        <v>1500</v>
      </c>
      <c r="F2" s="6">
        <v>1500</v>
      </c>
      <c r="G2" s="6">
        <v>1500</v>
      </c>
      <c r="H2" s="6">
        <v>1500</v>
      </c>
      <c r="I2" s="6">
        <v>1500</v>
      </c>
      <c r="J2" s="6">
        <v>1500</v>
      </c>
      <c r="K2" s="6">
        <v>1500</v>
      </c>
      <c r="L2" s="6">
        <v>1500</v>
      </c>
      <c r="M2" s="7">
        <v>1500</v>
      </c>
    </row>
    <row r="3" spans="1:13" x14ac:dyDescent="0.25">
      <c r="A3" s="8" t="s">
        <v>245</v>
      </c>
      <c r="D3">
        <v>1500</v>
      </c>
      <c r="E3">
        <v>1500</v>
      </c>
      <c r="F3">
        <v>1500</v>
      </c>
      <c r="G3">
        <v>1500</v>
      </c>
      <c r="H3">
        <v>1500</v>
      </c>
      <c r="I3">
        <v>1500</v>
      </c>
      <c r="J3">
        <v>1500</v>
      </c>
      <c r="K3">
        <v>1500</v>
      </c>
      <c r="L3">
        <v>1500</v>
      </c>
      <c r="M3" s="9">
        <v>1500</v>
      </c>
    </row>
    <row r="4" spans="1:13" x14ac:dyDescent="0.25">
      <c r="A4" s="8" t="s">
        <v>246</v>
      </c>
      <c r="D4">
        <v>200</v>
      </c>
      <c r="E4">
        <v>200</v>
      </c>
      <c r="F4">
        <v>200</v>
      </c>
      <c r="G4">
        <v>200</v>
      </c>
      <c r="H4">
        <v>200</v>
      </c>
      <c r="I4">
        <v>200</v>
      </c>
      <c r="J4">
        <v>200</v>
      </c>
      <c r="K4">
        <v>200</v>
      </c>
      <c r="L4">
        <v>200</v>
      </c>
      <c r="M4" s="9">
        <v>200</v>
      </c>
    </row>
    <row r="5" spans="1:13" x14ac:dyDescent="0.25">
      <c r="A5" s="8" t="s">
        <v>247</v>
      </c>
      <c r="D5">
        <v>50</v>
      </c>
      <c r="E5">
        <v>50</v>
      </c>
      <c r="F5">
        <v>50</v>
      </c>
      <c r="G5">
        <v>50</v>
      </c>
      <c r="H5">
        <v>50</v>
      </c>
      <c r="I5">
        <v>50</v>
      </c>
      <c r="J5">
        <v>50</v>
      </c>
      <c r="K5">
        <v>50</v>
      </c>
      <c r="L5">
        <v>50</v>
      </c>
      <c r="M5" s="9">
        <v>50</v>
      </c>
    </row>
    <row r="6" spans="1:13" x14ac:dyDescent="0.25">
      <c r="A6" s="65" t="s">
        <v>248</v>
      </c>
      <c r="D6" s="66">
        <v>50</v>
      </c>
      <c r="E6" s="66">
        <v>50</v>
      </c>
      <c r="F6" s="66">
        <v>50</v>
      </c>
      <c r="G6" s="66">
        <v>50</v>
      </c>
      <c r="H6" s="66">
        <v>50</v>
      </c>
      <c r="I6" s="66">
        <v>50</v>
      </c>
      <c r="J6" s="66">
        <v>50</v>
      </c>
      <c r="K6" s="66">
        <v>50</v>
      </c>
      <c r="L6" s="66">
        <v>50</v>
      </c>
      <c r="M6" s="67">
        <v>50</v>
      </c>
    </row>
    <row r="7" spans="1:13" ht="15.75" thickBot="1" x14ac:dyDescent="0.3">
      <c r="A7" s="10" t="s">
        <v>250</v>
      </c>
      <c r="B7" s="70"/>
      <c r="C7" s="70"/>
      <c r="D7" s="11">
        <v>3</v>
      </c>
      <c r="E7" s="11">
        <v>3</v>
      </c>
      <c r="F7" s="11">
        <v>1</v>
      </c>
      <c r="G7" s="11">
        <v>1</v>
      </c>
      <c r="H7" s="11">
        <v>1</v>
      </c>
      <c r="I7" s="11">
        <v>1</v>
      </c>
      <c r="J7" s="11">
        <v>1</v>
      </c>
      <c r="K7" s="11">
        <v>1</v>
      </c>
      <c r="L7" s="11">
        <v>1</v>
      </c>
      <c r="M7" s="12">
        <v>1</v>
      </c>
    </row>
    <row r="8" spans="1:13" ht="16.5" thickTop="1" thickBot="1" x14ac:dyDescent="0.3"/>
    <row r="9" spans="1:13" ht="16.5" thickTop="1" thickBot="1" x14ac:dyDescent="0.3">
      <c r="A9" s="41"/>
      <c r="B9" s="29"/>
      <c r="C9" s="29"/>
      <c r="D9" s="29" t="s">
        <v>7</v>
      </c>
      <c r="E9" s="29" t="s">
        <v>9</v>
      </c>
      <c r="F9" s="29" t="s">
        <v>10</v>
      </c>
      <c r="G9" s="29" t="s">
        <v>11</v>
      </c>
      <c r="H9" s="29" t="s">
        <v>12</v>
      </c>
      <c r="I9" s="29" t="s">
        <v>20</v>
      </c>
      <c r="J9" s="29" t="s">
        <v>21</v>
      </c>
      <c r="K9" s="29" t="s">
        <v>22</v>
      </c>
      <c r="L9" s="29" t="s">
        <v>23</v>
      </c>
      <c r="M9" s="30" t="s">
        <v>24</v>
      </c>
    </row>
    <row r="10" spans="1:13" ht="16.5" thickTop="1" thickBot="1" x14ac:dyDescent="0.3">
      <c r="A10" s="16" t="s">
        <v>6</v>
      </c>
      <c r="B10" s="27" t="s">
        <v>26</v>
      </c>
      <c r="C10" s="27" t="s">
        <v>13</v>
      </c>
      <c r="D10" s="27" t="s">
        <v>8</v>
      </c>
      <c r="E10" s="27" t="s">
        <v>8</v>
      </c>
      <c r="F10" s="27" t="s">
        <v>8</v>
      </c>
      <c r="G10" s="27" t="s">
        <v>8</v>
      </c>
      <c r="H10" s="27" t="s">
        <v>8</v>
      </c>
      <c r="I10" s="27" t="s">
        <v>8</v>
      </c>
      <c r="J10" s="27" t="s">
        <v>8</v>
      </c>
      <c r="K10" s="27" t="s">
        <v>8</v>
      </c>
      <c r="L10" s="27" t="s">
        <v>8</v>
      </c>
      <c r="M10" s="28" t="s">
        <v>8</v>
      </c>
    </row>
    <row r="11" spans="1:13" ht="15.75" thickTop="1" x14ac:dyDescent="0.25">
      <c r="A11" s="13" t="s">
        <v>249</v>
      </c>
      <c r="B11" s="6">
        <v>415</v>
      </c>
      <c r="C11" s="6">
        <v>1</v>
      </c>
      <c r="D11" s="6">
        <v>12</v>
      </c>
      <c r="E11" s="6">
        <v>12</v>
      </c>
      <c r="F11" s="6">
        <v>12</v>
      </c>
      <c r="G11" s="6">
        <v>12</v>
      </c>
      <c r="H11" s="6">
        <v>12</v>
      </c>
      <c r="I11" s="6">
        <v>12</v>
      </c>
      <c r="J11" s="6">
        <v>12</v>
      </c>
      <c r="K11" s="6">
        <v>12</v>
      </c>
      <c r="L11" s="6">
        <v>12</v>
      </c>
      <c r="M11" s="7">
        <v>12</v>
      </c>
    </row>
    <row r="12" spans="1:13" ht="15.75" thickBot="1" x14ac:dyDescent="0.3">
      <c r="A12" s="15" t="s">
        <v>257</v>
      </c>
      <c r="B12" s="11">
        <v>3500</v>
      </c>
      <c r="C12" s="11">
        <v>1</v>
      </c>
      <c r="D12" s="11">
        <v>1</v>
      </c>
      <c r="E12" s="11">
        <v>0</v>
      </c>
      <c r="F12" s="11">
        <v>0</v>
      </c>
      <c r="G12" s="11">
        <v>0</v>
      </c>
      <c r="H12" s="11">
        <v>0</v>
      </c>
      <c r="I12" s="11">
        <v>0</v>
      </c>
      <c r="J12" s="11">
        <v>0</v>
      </c>
      <c r="K12" s="11">
        <v>0</v>
      </c>
      <c r="L12" s="11">
        <v>0</v>
      </c>
      <c r="M12" s="12">
        <v>0</v>
      </c>
    </row>
    <row r="13" spans="1:13" ht="16.5" thickTop="1" thickBot="1" x14ac:dyDescent="0.3"/>
    <row r="14" spans="1:13" ht="16.5" thickTop="1" thickBot="1" x14ac:dyDescent="0.3">
      <c r="A14" s="41"/>
      <c r="B14" s="29"/>
      <c r="C14" s="29"/>
      <c r="D14" s="29" t="s">
        <v>7</v>
      </c>
      <c r="E14" s="29" t="s">
        <v>9</v>
      </c>
      <c r="F14" s="29" t="s">
        <v>10</v>
      </c>
      <c r="G14" s="29" t="s">
        <v>11</v>
      </c>
      <c r="H14" s="29" t="s">
        <v>12</v>
      </c>
      <c r="I14" s="29" t="s">
        <v>20</v>
      </c>
      <c r="J14" s="29" t="s">
        <v>21</v>
      </c>
      <c r="K14" s="29" t="s">
        <v>22</v>
      </c>
      <c r="L14" s="29" t="s">
        <v>23</v>
      </c>
      <c r="M14" s="30" t="s">
        <v>24</v>
      </c>
    </row>
    <row r="15" spans="1:13" ht="16.5" thickTop="1" thickBot="1" x14ac:dyDescent="0.3">
      <c r="A15" s="16" t="s">
        <v>5</v>
      </c>
      <c r="B15" s="27" t="s">
        <v>26</v>
      </c>
      <c r="C15" s="27" t="s">
        <v>13</v>
      </c>
      <c r="D15" s="27" t="s">
        <v>8</v>
      </c>
      <c r="E15" s="27" t="s">
        <v>8</v>
      </c>
      <c r="F15" s="27" t="s">
        <v>8</v>
      </c>
      <c r="G15" s="27" t="s">
        <v>8</v>
      </c>
      <c r="H15" s="27" t="s">
        <v>8</v>
      </c>
      <c r="I15" s="27" t="s">
        <v>8</v>
      </c>
      <c r="J15" s="27" t="s">
        <v>8</v>
      </c>
      <c r="K15" s="27" t="s">
        <v>8</v>
      </c>
      <c r="L15" s="27" t="s">
        <v>8</v>
      </c>
      <c r="M15" s="28" t="s">
        <v>8</v>
      </c>
    </row>
    <row r="16" spans="1:13" ht="15.75" thickTop="1" x14ac:dyDescent="0.25">
      <c r="A16" s="13" t="s">
        <v>35</v>
      </c>
      <c r="B16" s="6">
        <v>74.400000000000006</v>
      </c>
      <c r="C16" s="6">
        <v>1</v>
      </c>
      <c r="D16" s="6">
        <v>6</v>
      </c>
      <c r="E16" s="6">
        <v>12</v>
      </c>
      <c r="F16" s="6">
        <v>12</v>
      </c>
      <c r="G16" s="6">
        <v>12</v>
      </c>
      <c r="H16" s="6">
        <v>12</v>
      </c>
      <c r="I16" s="6">
        <v>12</v>
      </c>
      <c r="J16" s="6">
        <v>12</v>
      </c>
      <c r="K16" s="6">
        <v>12</v>
      </c>
      <c r="L16" s="6">
        <v>12</v>
      </c>
      <c r="M16" s="7">
        <v>12</v>
      </c>
    </row>
    <row r="17" spans="1:13" x14ac:dyDescent="0.25">
      <c r="A17" s="14" t="s">
        <v>36</v>
      </c>
      <c r="B17">
        <v>148.80000000000001</v>
      </c>
      <c r="C17">
        <v>1</v>
      </c>
      <c r="D17">
        <v>0</v>
      </c>
      <c r="E17">
        <v>6</v>
      </c>
      <c r="F17">
        <v>12</v>
      </c>
      <c r="G17">
        <v>12</v>
      </c>
      <c r="H17">
        <v>12</v>
      </c>
      <c r="I17">
        <v>12</v>
      </c>
      <c r="J17">
        <v>12</v>
      </c>
      <c r="K17">
        <v>12</v>
      </c>
      <c r="L17">
        <v>12</v>
      </c>
      <c r="M17" s="9">
        <v>12</v>
      </c>
    </row>
    <row r="18" spans="1:13" x14ac:dyDescent="0.25">
      <c r="A18" s="14" t="s">
        <v>37</v>
      </c>
      <c r="B18">
        <v>48.04</v>
      </c>
      <c r="C18">
        <v>1</v>
      </c>
      <c r="D18">
        <v>6</v>
      </c>
      <c r="E18">
        <v>12</v>
      </c>
      <c r="F18">
        <v>12</v>
      </c>
      <c r="G18">
        <v>12</v>
      </c>
      <c r="H18">
        <v>12</v>
      </c>
      <c r="I18">
        <v>12</v>
      </c>
      <c r="J18">
        <v>12</v>
      </c>
      <c r="K18">
        <v>12</v>
      </c>
      <c r="L18">
        <v>12</v>
      </c>
      <c r="M18" s="9">
        <v>12</v>
      </c>
    </row>
    <row r="19" spans="1:13" x14ac:dyDescent="0.25">
      <c r="A19" s="14" t="s">
        <v>254</v>
      </c>
      <c r="B19">
        <v>73.61</v>
      </c>
      <c r="C19">
        <v>1</v>
      </c>
      <c r="D19">
        <v>6</v>
      </c>
      <c r="E19">
        <v>12</v>
      </c>
      <c r="F19">
        <v>12</v>
      </c>
      <c r="G19">
        <v>12</v>
      </c>
      <c r="H19">
        <v>12</v>
      </c>
      <c r="I19">
        <v>12</v>
      </c>
      <c r="J19">
        <v>12</v>
      </c>
      <c r="K19">
        <v>12</v>
      </c>
      <c r="L19">
        <v>12</v>
      </c>
      <c r="M19" s="9">
        <v>12</v>
      </c>
    </row>
    <row r="20" spans="1:13" x14ac:dyDescent="0.25">
      <c r="A20" s="14" t="s">
        <v>255</v>
      </c>
      <c r="B20">
        <v>73.61</v>
      </c>
      <c r="C20">
        <v>1</v>
      </c>
      <c r="D20">
        <v>6</v>
      </c>
      <c r="E20">
        <v>12</v>
      </c>
      <c r="F20">
        <v>12</v>
      </c>
      <c r="G20">
        <v>12</v>
      </c>
      <c r="H20">
        <v>12</v>
      </c>
      <c r="I20">
        <v>12</v>
      </c>
      <c r="J20">
        <v>12</v>
      </c>
      <c r="K20">
        <v>12</v>
      </c>
      <c r="L20">
        <v>12</v>
      </c>
      <c r="M20" s="9">
        <v>12</v>
      </c>
    </row>
    <row r="21" spans="1:13" ht="15.75" thickBot="1" x14ac:dyDescent="0.3">
      <c r="A21" s="36" t="s">
        <v>19</v>
      </c>
      <c r="B21" s="5">
        <v>18</v>
      </c>
      <c r="C21" s="5">
        <v>1</v>
      </c>
      <c r="D21" s="5">
        <v>6</v>
      </c>
      <c r="E21" s="5">
        <v>12</v>
      </c>
      <c r="F21" s="5">
        <v>12</v>
      </c>
      <c r="G21" s="5">
        <v>12</v>
      </c>
      <c r="H21" s="5">
        <v>12</v>
      </c>
      <c r="I21" s="5">
        <v>12</v>
      </c>
      <c r="J21" s="5">
        <v>12</v>
      </c>
      <c r="K21" s="5">
        <v>12</v>
      </c>
      <c r="L21" s="5">
        <v>12</v>
      </c>
      <c r="M21" s="25">
        <v>12</v>
      </c>
    </row>
    <row r="22" spans="1:13" ht="15.75" thickBot="1" x14ac:dyDescent="0.3">
      <c r="D22" s="69"/>
      <c r="E22" s="69"/>
      <c r="F22" s="69"/>
      <c r="G22" s="69"/>
      <c r="H22" s="69"/>
      <c r="I22" s="69"/>
      <c r="J22" s="69"/>
      <c r="K22" s="69"/>
      <c r="L22" s="69"/>
      <c r="M22" s="69"/>
    </row>
    <row r="23" spans="1:13" ht="16.5" thickTop="1" thickBot="1" x14ac:dyDescent="0.3">
      <c r="A23" s="41"/>
      <c r="B23" s="29"/>
      <c r="C23" s="29"/>
      <c r="D23" s="29" t="s">
        <v>7</v>
      </c>
      <c r="E23" s="29" t="s">
        <v>9</v>
      </c>
      <c r="F23" s="29" t="s">
        <v>10</v>
      </c>
      <c r="G23" s="29" t="s">
        <v>11</v>
      </c>
      <c r="H23" s="29" t="s">
        <v>12</v>
      </c>
      <c r="I23" s="29" t="s">
        <v>20</v>
      </c>
      <c r="J23" s="29" t="s">
        <v>21</v>
      </c>
      <c r="K23" s="29" t="s">
        <v>22</v>
      </c>
      <c r="L23" s="29" t="s">
        <v>23</v>
      </c>
      <c r="M23" s="30" t="s">
        <v>24</v>
      </c>
    </row>
    <row r="24" spans="1:13" ht="16.5" thickTop="1" thickBot="1" x14ac:dyDescent="0.3">
      <c r="A24" s="16" t="s">
        <v>15</v>
      </c>
      <c r="B24" s="27" t="s">
        <v>26</v>
      </c>
      <c r="C24" s="27" t="s">
        <v>13</v>
      </c>
      <c r="D24" s="27" t="s">
        <v>8</v>
      </c>
      <c r="E24" s="27" t="s">
        <v>8</v>
      </c>
      <c r="F24" s="27" t="s">
        <v>8</v>
      </c>
      <c r="G24" s="27" t="s">
        <v>8</v>
      </c>
      <c r="H24" s="27" t="s">
        <v>8</v>
      </c>
      <c r="I24" s="27" t="s">
        <v>8</v>
      </c>
      <c r="J24" s="27" t="s">
        <v>8</v>
      </c>
      <c r="K24" s="27" t="s">
        <v>8</v>
      </c>
      <c r="L24" s="27" t="s">
        <v>8</v>
      </c>
      <c r="M24" s="28" t="s">
        <v>8</v>
      </c>
    </row>
    <row r="25" spans="1:13" ht="15.75" thickTop="1" x14ac:dyDescent="0.25">
      <c r="A25" s="13" t="s">
        <v>251</v>
      </c>
      <c r="B25" s="6">
        <v>3.5</v>
      </c>
      <c r="C25" s="6">
        <v>1</v>
      </c>
      <c r="D25" s="6">
        <v>6</v>
      </c>
      <c r="E25" s="6">
        <v>12</v>
      </c>
      <c r="F25" s="6">
        <v>12</v>
      </c>
      <c r="G25" s="6">
        <v>12</v>
      </c>
      <c r="H25" s="6">
        <v>12</v>
      </c>
      <c r="I25" s="6">
        <v>12</v>
      </c>
      <c r="J25" s="6">
        <v>12</v>
      </c>
      <c r="K25" s="6">
        <v>12</v>
      </c>
      <c r="L25" s="6">
        <v>12</v>
      </c>
      <c r="M25" s="7">
        <v>12</v>
      </c>
    </row>
    <row r="26" spans="1:13" ht="15.75" thickBot="1" x14ac:dyDescent="0.3">
      <c r="A26" s="14" t="s">
        <v>15</v>
      </c>
      <c r="B26">
        <v>5.0999999999999996</v>
      </c>
      <c r="C26">
        <v>1</v>
      </c>
      <c r="D26">
        <v>6</v>
      </c>
      <c r="E26">
        <v>12</v>
      </c>
      <c r="F26">
        <v>12</v>
      </c>
      <c r="G26">
        <v>12</v>
      </c>
      <c r="H26">
        <v>12</v>
      </c>
      <c r="I26">
        <v>12</v>
      </c>
      <c r="J26">
        <v>12</v>
      </c>
      <c r="K26">
        <v>12</v>
      </c>
      <c r="L26">
        <v>12</v>
      </c>
      <c r="M26" s="9">
        <v>12</v>
      </c>
    </row>
    <row r="27" spans="1:13" x14ac:dyDescent="0.25">
      <c r="A27" s="37" t="s">
        <v>252</v>
      </c>
      <c r="B27" s="4">
        <v>3.0800000000000001E-2</v>
      </c>
      <c r="C27" s="4">
        <v>1</v>
      </c>
      <c r="D27" s="4">
        <v>6</v>
      </c>
      <c r="E27" s="4">
        <v>12</v>
      </c>
      <c r="F27" s="4">
        <v>12</v>
      </c>
      <c r="G27" s="4">
        <v>12</v>
      </c>
      <c r="H27" s="4">
        <v>12</v>
      </c>
      <c r="I27" s="4">
        <v>12</v>
      </c>
      <c r="J27" s="4">
        <v>12</v>
      </c>
      <c r="K27" s="4">
        <v>12</v>
      </c>
      <c r="L27" s="4">
        <v>12</v>
      </c>
      <c r="M27" s="26">
        <v>12</v>
      </c>
    </row>
    <row r="28" spans="1:13" x14ac:dyDescent="0.25">
      <c r="A28" s="14" t="s">
        <v>25</v>
      </c>
      <c r="D28">
        <v>100</v>
      </c>
      <c r="E28">
        <v>200</v>
      </c>
      <c r="F28">
        <v>300</v>
      </c>
      <c r="G28">
        <v>400</v>
      </c>
      <c r="H28">
        <v>500</v>
      </c>
      <c r="I28">
        <v>600</v>
      </c>
      <c r="J28">
        <v>700</v>
      </c>
      <c r="K28">
        <v>800</v>
      </c>
      <c r="L28">
        <v>900</v>
      </c>
      <c r="M28" s="9">
        <v>1000</v>
      </c>
    </row>
    <row r="29" spans="1:13" ht="15.75" thickBot="1" x14ac:dyDescent="0.3">
      <c r="A29" s="15"/>
      <c r="B29" s="11"/>
      <c r="C29" s="11"/>
      <c r="D29" s="75">
        <f>B27*C27*D27*D28</f>
        <v>18.48</v>
      </c>
      <c r="E29" s="75">
        <f>B27*C27*E27*E28</f>
        <v>73.92</v>
      </c>
      <c r="F29" s="75">
        <f>B27*C27*F27*F28</f>
        <v>110.88000000000001</v>
      </c>
      <c r="G29" s="75">
        <f>B27*C27*G27*G28</f>
        <v>147.84</v>
      </c>
      <c r="H29" s="75">
        <f>B27*C27*H27*H28</f>
        <v>184.8</v>
      </c>
      <c r="I29" s="75">
        <f>B27*C27*I27*I28</f>
        <v>221.76000000000002</v>
      </c>
      <c r="J29" s="75">
        <f>B27*C27*J27*J28</f>
        <v>258.72000000000003</v>
      </c>
      <c r="K29" s="75">
        <f>B27*C27*K27*K28</f>
        <v>295.68</v>
      </c>
      <c r="L29" s="75">
        <f>B27*C27*L27*L28</f>
        <v>332.64000000000004</v>
      </c>
      <c r="M29" s="76">
        <f>B27*C27*M27*M28</f>
        <v>369.6</v>
      </c>
    </row>
    <row r="30" spans="1:13" ht="16.5" thickTop="1" thickBot="1" x14ac:dyDescent="0.3"/>
    <row r="31" spans="1:13" ht="16.5" thickTop="1" thickBot="1" x14ac:dyDescent="0.3">
      <c r="A31" s="93" t="s">
        <v>261</v>
      </c>
      <c r="B31" s="96" t="s">
        <v>253</v>
      </c>
      <c r="C31" s="96"/>
      <c r="D31" s="96" t="s">
        <v>7</v>
      </c>
      <c r="E31" s="96" t="s">
        <v>9</v>
      </c>
      <c r="F31" s="96" t="s">
        <v>10</v>
      </c>
      <c r="G31" s="96" t="s">
        <v>11</v>
      </c>
      <c r="H31" s="96" t="s">
        <v>12</v>
      </c>
      <c r="I31" s="96" t="s">
        <v>20</v>
      </c>
      <c r="J31" s="96" t="s">
        <v>21</v>
      </c>
      <c r="K31" s="96" t="s">
        <v>22</v>
      </c>
      <c r="L31" s="96" t="s">
        <v>23</v>
      </c>
      <c r="M31" s="97" t="s">
        <v>24</v>
      </c>
    </row>
    <row r="32" spans="1:13" ht="15.75" thickTop="1" x14ac:dyDescent="0.25">
      <c r="A32" s="13" t="s">
        <v>27</v>
      </c>
      <c r="B32" s="6">
        <v>100</v>
      </c>
      <c r="C32" s="6" t="s">
        <v>258</v>
      </c>
      <c r="D32" s="84">
        <v>1</v>
      </c>
      <c r="E32" s="84">
        <v>0</v>
      </c>
      <c r="F32" s="84">
        <v>0</v>
      </c>
      <c r="G32" s="84">
        <v>0</v>
      </c>
      <c r="H32" s="84">
        <v>0</v>
      </c>
      <c r="I32" s="84">
        <v>0</v>
      </c>
      <c r="J32" s="84">
        <v>0</v>
      </c>
      <c r="K32" s="84">
        <v>0</v>
      </c>
      <c r="L32" s="84">
        <v>0</v>
      </c>
      <c r="M32" s="85">
        <v>0</v>
      </c>
    </row>
    <row r="33" spans="1:13" x14ac:dyDescent="0.25">
      <c r="A33" s="14"/>
      <c r="C33" t="s">
        <v>14</v>
      </c>
      <c r="D33">
        <v>860</v>
      </c>
      <c r="E33">
        <v>0</v>
      </c>
      <c r="F33">
        <v>0</v>
      </c>
      <c r="G33">
        <v>0</v>
      </c>
      <c r="H33">
        <v>0</v>
      </c>
      <c r="I33">
        <v>0</v>
      </c>
      <c r="J33">
        <v>0</v>
      </c>
      <c r="K33">
        <v>0</v>
      </c>
      <c r="L33">
        <v>0</v>
      </c>
      <c r="M33" s="9">
        <v>0</v>
      </c>
    </row>
    <row r="34" spans="1:13" x14ac:dyDescent="0.25">
      <c r="A34" s="86"/>
      <c r="B34" s="66"/>
      <c r="C34" s="66"/>
      <c r="D34" s="90">
        <f>D33*D32*B32</f>
        <v>86000</v>
      </c>
      <c r="E34" s="90">
        <f>E33*E32*B32</f>
        <v>0</v>
      </c>
      <c r="F34" s="90">
        <f>F33*F32*B32</f>
        <v>0</v>
      </c>
      <c r="G34" s="90">
        <f>G33*G32*B32</f>
        <v>0</v>
      </c>
      <c r="H34" s="90">
        <f>H33*H32*B32</f>
        <v>0</v>
      </c>
      <c r="I34" s="90">
        <f>I33*I32*B32</f>
        <v>0</v>
      </c>
      <c r="J34" s="90">
        <f>J33*J32*B32</f>
        <v>0</v>
      </c>
      <c r="K34" s="90">
        <f>K33*K32*B32</f>
        <v>0</v>
      </c>
      <c r="L34" s="90">
        <f>L33*L32*B32</f>
        <v>0</v>
      </c>
      <c r="M34" s="91">
        <f>M33*M32*B32</f>
        <v>0</v>
      </c>
    </row>
    <row r="35" spans="1:13" x14ac:dyDescent="0.25">
      <c r="A35" s="87" t="s">
        <v>28</v>
      </c>
      <c r="B35" s="88">
        <v>85</v>
      </c>
      <c r="C35" s="88" t="s">
        <v>259</v>
      </c>
      <c r="D35" s="88">
        <v>0</v>
      </c>
      <c r="E35" s="88">
        <v>0</v>
      </c>
      <c r="F35" s="88">
        <v>0</v>
      </c>
      <c r="G35" s="88">
        <v>0</v>
      </c>
      <c r="H35" s="88">
        <v>0</v>
      </c>
      <c r="I35" s="88">
        <v>0</v>
      </c>
      <c r="J35" s="88">
        <v>0</v>
      </c>
      <c r="K35" s="88">
        <v>0</v>
      </c>
      <c r="L35" s="88">
        <v>0</v>
      </c>
      <c r="M35" s="89">
        <v>0</v>
      </c>
    </row>
    <row r="36" spans="1:13" x14ac:dyDescent="0.25">
      <c r="A36" s="14"/>
      <c r="C36" t="s">
        <v>14</v>
      </c>
      <c r="D36">
        <v>0</v>
      </c>
      <c r="E36">
        <v>0</v>
      </c>
      <c r="F36">
        <v>0</v>
      </c>
      <c r="G36">
        <v>0</v>
      </c>
      <c r="H36">
        <v>0</v>
      </c>
      <c r="I36">
        <v>0</v>
      </c>
      <c r="J36">
        <v>0</v>
      </c>
      <c r="K36">
        <v>0</v>
      </c>
      <c r="L36">
        <v>0</v>
      </c>
      <c r="M36" s="9">
        <v>0</v>
      </c>
    </row>
    <row r="37" spans="1:13" x14ac:dyDescent="0.25">
      <c r="A37" s="86"/>
      <c r="B37" s="66"/>
      <c r="C37" s="66"/>
      <c r="D37" s="90">
        <f>D36*D35*B35</f>
        <v>0</v>
      </c>
      <c r="E37" s="90">
        <f>E36*E35*B35</f>
        <v>0</v>
      </c>
      <c r="F37" s="90">
        <f>F36*F35*B35</f>
        <v>0</v>
      </c>
      <c r="G37" s="90">
        <f>G36*G35*B35</f>
        <v>0</v>
      </c>
      <c r="H37" s="90">
        <f>H36*H35*B35</f>
        <v>0</v>
      </c>
      <c r="I37" s="90">
        <f>I36*I35*B35</f>
        <v>0</v>
      </c>
      <c r="J37" s="90">
        <f>J36*J35*B35</f>
        <v>0</v>
      </c>
      <c r="K37" s="90">
        <f>K36*K35*B35</f>
        <v>0</v>
      </c>
      <c r="L37" s="90">
        <f>L36*L35*B35</f>
        <v>0</v>
      </c>
      <c r="M37" s="91">
        <f>M36*M35*B35</f>
        <v>0</v>
      </c>
    </row>
    <row r="38" spans="1:13" x14ac:dyDescent="0.25">
      <c r="A38" s="14" t="s">
        <v>29</v>
      </c>
      <c r="B38" s="8">
        <v>125</v>
      </c>
      <c r="C38" t="s">
        <v>260</v>
      </c>
      <c r="D38">
        <v>2</v>
      </c>
      <c r="E38">
        <v>0</v>
      </c>
      <c r="F38">
        <v>0</v>
      </c>
      <c r="G38">
        <v>0</v>
      </c>
      <c r="H38">
        <v>0</v>
      </c>
      <c r="I38">
        <v>0</v>
      </c>
      <c r="J38">
        <v>0</v>
      </c>
      <c r="K38">
        <v>0</v>
      </c>
      <c r="L38">
        <v>0</v>
      </c>
      <c r="M38" s="9">
        <v>0</v>
      </c>
    </row>
    <row r="39" spans="1:13" x14ac:dyDescent="0.25">
      <c r="A39" s="14"/>
      <c r="B39" s="8"/>
      <c r="C39" t="s">
        <v>14</v>
      </c>
      <c r="D39">
        <v>1720</v>
      </c>
      <c r="E39">
        <v>0</v>
      </c>
      <c r="F39">
        <v>0</v>
      </c>
      <c r="G39">
        <v>0</v>
      </c>
      <c r="H39">
        <v>0</v>
      </c>
      <c r="I39">
        <v>0</v>
      </c>
      <c r="J39">
        <v>0</v>
      </c>
      <c r="K39">
        <v>0</v>
      </c>
      <c r="L39">
        <v>0</v>
      </c>
      <c r="M39" s="9">
        <v>0</v>
      </c>
    </row>
    <row r="40" spans="1:13" ht="15.75" thickBot="1" x14ac:dyDescent="0.3">
      <c r="A40" s="14"/>
      <c r="B40" s="8"/>
      <c r="D40" s="3">
        <f>D39*D38*B38</f>
        <v>430000</v>
      </c>
      <c r="E40" s="3">
        <f>E39*E38*B38</f>
        <v>0</v>
      </c>
      <c r="F40" s="3">
        <f>F39*F38*B38</f>
        <v>0</v>
      </c>
      <c r="G40" s="3">
        <f>G39*G38*B38</f>
        <v>0</v>
      </c>
      <c r="H40" s="3">
        <f>H39*H38*B38</f>
        <v>0</v>
      </c>
      <c r="I40" s="3">
        <f>I39*I38*B38</f>
        <v>0</v>
      </c>
      <c r="J40" s="3">
        <f>J39*J38*B38</f>
        <v>0</v>
      </c>
      <c r="K40" s="3">
        <f>K39*K38*B38</f>
        <v>0</v>
      </c>
      <c r="L40" s="3">
        <f>L39*L38*B38</f>
        <v>0</v>
      </c>
      <c r="M40" s="76">
        <f>M39*M38*B38</f>
        <v>0</v>
      </c>
    </row>
    <row r="41" spans="1:13" ht="16.5" thickTop="1" thickBot="1" x14ac:dyDescent="0.3">
      <c r="A41" s="16" t="s">
        <v>4</v>
      </c>
      <c r="B41" s="81"/>
      <c r="C41" s="68"/>
      <c r="D41" s="82">
        <f>D34+D37+D40</f>
        <v>516000</v>
      </c>
      <c r="E41" s="82">
        <f t="shared" ref="E41:M41" si="0">E34+E37+E40</f>
        <v>0</v>
      </c>
      <c r="F41" s="82">
        <f t="shared" si="0"/>
        <v>0</v>
      </c>
      <c r="G41" s="82">
        <f t="shared" si="0"/>
        <v>0</v>
      </c>
      <c r="H41" s="82">
        <f t="shared" si="0"/>
        <v>0</v>
      </c>
      <c r="I41" s="82">
        <f t="shared" si="0"/>
        <v>0</v>
      </c>
      <c r="J41" s="82">
        <f t="shared" si="0"/>
        <v>0</v>
      </c>
      <c r="K41" s="82">
        <f t="shared" si="0"/>
        <v>0</v>
      </c>
      <c r="L41" s="82">
        <f t="shared" si="0"/>
        <v>0</v>
      </c>
      <c r="M41" s="83">
        <f t="shared" si="0"/>
        <v>0</v>
      </c>
    </row>
    <row r="42" spans="1:13" ht="16.5" thickTop="1" thickBot="1" x14ac:dyDescent="0.3">
      <c r="A42" s="6"/>
      <c r="B42" s="6"/>
      <c r="C42" s="6"/>
      <c r="D42" s="92"/>
      <c r="E42" s="92"/>
      <c r="F42" s="92"/>
      <c r="G42" s="92"/>
      <c r="H42" s="92"/>
      <c r="I42" s="92"/>
      <c r="J42" s="92"/>
      <c r="K42" s="92"/>
      <c r="L42" s="92"/>
      <c r="M42" s="92"/>
    </row>
    <row r="43" spans="1:13" ht="16.5" thickTop="1" thickBot="1" x14ac:dyDescent="0.3">
      <c r="A43" s="93" t="s">
        <v>256</v>
      </c>
      <c r="B43" s="94" t="s">
        <v>253</v>
      </c>
      <c r="C43" s="95"/>
      <c r="D43" s="96" t="s">
        <v>7</v>
      </c>
      <c r="E43" s="96" t="s">
        <v>9</v>
      </c>
      <c r="F43" s="96" t="s">
        <v>10</v>
      </c>
      <c r="G43" s="96" t="s">
        <v>11</v>
      </c>
      <c r="H43" s="96" t="s">
        <v>12</v>
      </c>
      <c r="I43" s="96" t="s">
        <v>20</v>
      </c>
      <c r="J43" s="96" t="s">
        <v>21</v>
      </c>
      <c r="K43" s="96" t="s">
        <v>22</v>
      </c>
      <c r="L43" s="96" t="s">
        <v>23</v>
      </c>
      <c r="M43" s="97" t="s">
        <v>24</v>
      </c>
    </row>
    <row r="44" spans="1:13" ht="15.75" thickTop="1" x14ac:dyDescent="0.25">
      <c r="A44" s="13" t="s">
        <v>27</v>
      </c>
      <c r="B44" s="6">
        <v>72</v>
      </c>
      <c r="C44" s="6" t="s">
        <v>258</v>
      </c>
      <c r="D44" s="84">
        <v>0</v>
      </c>
      <c r="E44" s="84">
        <v>0</v>
      </c>
      <c r="F44" s="84">
        <v>0</v>
      </c>
      <c r="G44" s="84">
        <v>0</v>
      </c>
      <c r="H44" s="84">
        <v>0</v>
      </c>
      <c r="I44" s="84">
        <v>0</v>
      </c>
      <c r="J44" s="84">
        <v>0</v>
      </c>
      <c r="K44" s="84">
        <v>0</v>
      </c>
      <c r="L44" s="84">
        <v>0</v>
      </c>
      <c r="M44" s="85">
        <v>0</v>
      </c>
    </row>
    <row r="45" spans="1:13" x14ac:dyDescent="0.25">
      <c r="A45" s="14"/>
      <c r="C45" t="s">
        <v>14</v>
      </c>
      <c r="D45">
        <v>0</v>
      </c>
      <c r="E45">
        <v>0</v>
      </c>
      <c r="F45">
        <v>0</v>
      </c>
      <c r="G45">
        <v>0</v>
      </c>
      <c r="H45">
        <v>0</v>
      </c>
      <c r="I45">
        <v>0</v>
      </c>
      <c r="J45">
        <v>0</v>
      </c>
      <c r="K45">
        <v>0</v>
      </c>
      <c r="L45">
        <v>0</v>
      </c>
      <c r="M45" s="9">
        <v>0</v>
      </c>
    </row>
    <row r="46" spans="1:13" x14ac:dyDescent="0.25">
      <c r="A46" s="86"/>
      <c r="B46" s="66"/>
      <c r="C46" s="66"/>
      <c r="D46" s="90">
        <f>D45*D44*B44</f>
        <v>0</v>
      </c>
      <c r="E46" s="90">
        <f>E45*E44*B44</f>
        <v>0</v>
      </c>
      <c r="F46" s="90">
        <f>F45*F44*B44</f>
        <v>0</v>
      </c>
      <c r="G46" s="90">
        <f>G45*G44*B44</f>
        <v>0</v>
      </c>
      <c r="H46" s="90">
        <f>H45*H44*B44</f>
        <v>0</v>
      </c>
      <c r="I46" s="90">
        <f>I45*I44*B44</f>
        <v>0</v>
      </c>
      <c r="J46" s="90">
        <f>J45*J44*B44</f>
        <v>0</v>
      </c>
      <c r="K46" s="90">
        <f>K45*K44*B44</f>
        <v>0</v>
      </c>
      <c r="L46" s="90">
        <f>L45*L44*B44</f>
        <v>0</v>
      </c>
      <c r="M46" s="91">
        <f>M45*M44*B44</f>
        <v>0</v>
      </c>
    </row>
    <row r="47" spans="1:13" x14ac:dyDescent="0.25">
      <c r="A47" s="87" t="s">
        <v>28</v>
      </c>
      <c r="B47" s="88">
        <v>72</v>
      </c>
      <c r="C47" s="88" t="s">
        <v>259</v>
      </c>
      <c r="D47" s="88">
        <v>1</v>
      </c>
      <c r="E47" s="88">
        <v>1</v>
      </c>
      <c r="F47" s="88">
        <v>1</v>
      </c>
      <c r="G47" s="88">
        <v>1</v>
      </c>
      <c r="H47" s="88">
        <v>1</v>
      </c>
      <c r="I47" s="88">
        <v>1</v>
      </c>
      <c r="J47" s="88">
        <v>1</v>
      </c>
      <c r="K47" s="88">
        <v>1</v>
      </c>
      <c r="L47" s="88">
        <v>1</v>
      </c>
      <c r="M47" s="89">
        <v>1</v>
      </c>
    </row>
    <row r="48" spans="1:13" x14ac:dyDescent="0.25">
      <c r="A48" s="14"/>
      <c r="C48" t="s">
        <v>14</v>
      </c>
      <c r="D48">
        <v>860</v>
      </c>
      <c r="E48">
        <v>250</v>
      </c>
      <c r="F48">
        <v>250</v>
      </c>
      <c r="G48">
        <v>250</v>
      </c>
      <c r="H48">
        <v>250</v>
      </c>
      <c r="I48">
        <v>250</v>
      </c>
      <c r="J48">
        <v>250</v>
      </c>
      <c r="K48">
        <v>250</v>
      </c>
      <c r="L48">
        <v>250</v>
      </c>
      <c r="M48" s="9">
        <v>250</v>
      </c>
    </row>
    <row r="49" spans="1:13" x14ac:dyDescent="0.25">
      <c r="A49" s="86"/>
      <c r="B49" s="66"/>
      <c r="C49" s="66"/>
      <c r="D49" s="90">
        <f>D48*D47*B47</f>
        <v>61920</v>
      </c>
      <c r="E49" s="90">
        <f>E48*E47*B47</f>
        <v>18000</v>
      </c>
      <c r="F49" s="90">
        <f>F48*F47*B47</f>
        <v>18000</v>
      </c>
      <c r="G49" s="90">
        <f>G48*G47*B47</f>
        <v>18000</v>
      </c>
      <c r="H49" s="90">
        <f>H48*H47*B47</f>
        <v>18000</v>
      </c>
      <c r="I49" s="90">
        <f>I48*I47*B47</f>
        <v>18000</v>
      </c>
      <c r="J49" s="90">
        <f>J48*J47*B47</f>
        <v>18000</v>
      </c>
      <c r="K49" s="90">
        <f>K48*K47*B47</f>
        <v>18000</v>
      </c>
      <c r="L49" s="90">
        <f>L48*L47*B47</f>
        <v>18000</v>
      </c>
      <c r="M49" s="91">
        <f>M48*M47*B47</f>
        <v>18000</v>
      </c>
    </row>
    <row r="50" spans="1:13" x14ac:dyDescent="0.25">
      <c r="A50" s="14" t="s">
        <v>29</v>
      </c>
      <c r="B50" s="8">
        <v>72</v>
      </c>
      <c r="C50" t="s">
        <v>260</v>
      </c>
      <c r="D50">
        <v>2</v>
      </c>
      <c r="E50">
        <v>1</v>
      </c>
      <c r="F50">
        <v>1</v>
      </c>
      <c r="G50">
        <v>1</v>
      </c>
      <c r="H50">
        <v>1</v>
      </c>
      <c r="I50">
        <v>1</v>
      </c>
      <c r="J50">
        <v>1</v>
      </c>
      <c r="K50">
        <v>1</v>
      </c>
      <c r="L50">
        <v>1</v>
      </c>
      <c r="M50" s="9">
        <v>1</v>
      </c>
    </row>
    <row r="51" spans="1:13" x14ac:dyDescent="0.25">
      <c r="A51" s="14"/>
      <c r="B51" s="8"/>
      <c r="C51" t="s">
        <v>14</v>
      </c>
      <c r="D51">
        <v>1720</v>
      </c>
      <c r="E51">
        <v>500</v>
      </c>
      <c r="F51">
        <v>500</v>
      </c>
      <c r="G51">
        <v>500</v>
      </c>
      <c r="H51">
        <v>500</v>
      </c>
      <c r="I51">
        <v>500</v>
      </c>
      <c r="J51">
        <v>500</v>
      </c>
      <c r="K51">
        <v>500</v>
      </c>
      <c r="L51">
        <v>500</v>
      </c>
      <c r="M51" s="9">
        <v>500</v>
      </c>
    </row>
    <row r="52" spans="1:13" ht="15.75" thickBot="1" x14ac:dyDescent="0.3">
      <c r="A52" s="14"/>
      <c r="B52" s="8"/>
      <c r="D52" s="3">
        <f>D51*D50*B50</f>
        <v>247680</v>
      </c>
      <c r="E52" s="3">
        <f>E51*E50*B50</f>
        <v>36000</v>
      </c>
      <c r="F52" s="3">
        <f>F51*F50*B50</f>
        <v>36000</v>
      </c>
      <c r="G52" s="3">
        <f>G51*G50*B50</f>
        <v>36000</v>
      </c>
      <c r="H52" s="3">
        <f>H51*H50*B50</f>
        <v>36000</v>
      </c>
      <c r="I52" s="3">
        <f>I51*I50*B50</f>
        <v>36000</v>
      </c>
      <c r="J52" s="3">
        <f>J51*J50*B50</f>
        <v>36000</v>
      </c>
      <c r="K52" s="3">
        <f>K51*K50*B50</f>
        <v>36000</v>
      </c>
      <c r="L52" s="3">
        <f>L51*L50*B50</f>
        <v>36000</v>
      </c>
      <c r="M52" s="76">
        <f>M51*M50*B50</f>
        <v>36000</v>
      </c>
    </row>
    <row r="53" spans="1:13" ht="16.5" thickTop="1" thickBot="1" x14ac:dyDescent="0.3">
      <c r="A53" s="16" t="s">
        <v>4</v>
      </c>
      <c r="B53" s="81"/>
      <c r="C53" s="68"/>
      <c r="D53" s="82">
        <f>D46+D49+D52</f>
        <v>309600</v>
      </c>
      <c r="E53" s="82">
        <f t="shared" ref="E53" si="1">E46+E49+E52</f>
        <v>54000</v>
      </c>
      <c r="F53" s="82">
        <f t="shared" ref="F53" si="2">F46+F49+F52</f>
        <v>54000</v>
      </c>
      <c r="G53" s="82">
        <f t="shared" ref="G53" si="3">G46+G49+G52</f>
        <v>54000</v>
      </c>
      <c r="H53" s="82">
        <f t="shared" ref="H53" si="4">H46+H49+H52</f>
        <v>54000</v>
      </c>
      <c r="I53" s="82">
        <f t="shared" ref="I53" si="5">I46+I49+I52</f>
        <v>54000</v>
      </c>
      <c r="J53" s="82">
        <f t="shared" ref="J53" si="6">J46+J49+J52</f>
        <v>54000</v>
      </c>
      <c r="K53" s="82">
        <f t="shared" ref="K53" si="7">K46+K49+K52</f>
        <v>54000</v>
      </c>
      <c r="L53" s="82">
        <f t="shared" ref="L53" si="8">L46+L49+L52</f>
        <v>54000</v>
      </c>
      <c r="M53" s="83">
        <f t="shared" ref="M53" si="9">M46+M49+M52</f>
        <v>54000</v>
      </c>
    </row>
    <row r="54" spans="1:13" ht="15.75" thickTop="1" x14ac:dyDescent="0.25">
      <c r="D54" s="3"/>
      <c r="E54" s="3"/>
      <c r="F54" s="3"/>
      <c r="G54" s="3"/>
      <c r="H54" s="3"/>
      <c r="I54" s="3"/>
      <c r="J54" s="3"/>
      <c r="K54" s="3"/>
      <c r="L54" s="3"/>
      <c r="M54" s="3"/>
    </row>
    <row r="55" spans="1:13" x14ac:dyDescent="0.25">
      <c r="D55" s="3"/>
      <c r="E55" s="3"/>
      <c r="F55" s="3"/>
      <c r="G55" s="3"/>
      <c r="H55" s="3"/>
      <c r="I55" s="3"/>
      <c r="J55" s="3"/>
      <c r="K55" s="3"/>
      <c r="L55" s="3"/>
      <c r="M55" s="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659C5-8C0B-43E9-8676-BCA9A7018CBB}">
  <dimension ref="A1:M23"/>
  <sheetViews>
    <sheetView workbookViewId="0">
      <selection activeCell="H17" sqref="H17"/>
    </sheetView>
  </sheetViews>
  <sheetFormatPr defaultRowHeight="15" x14ac:dyDescent="0.25"/>
  <cols>
    <col min="1" max="1" width="19.42578125" bestFit="1" customWidth="1"/>
    <col min="2" max="3" width="11.140625" bestFit="1" customWidth="1"/>
    <col min="4" max="4" width="12.7109375" bestFit="1" customWidth="1"/>
    <col min="5" max="13" width="10.140625" bestFit="1" customWidth="1"/>
  </cols>
  <sheetData>
    <row r="1" spans="1:13" ht="16.5" thickTop="1" thickBot="1" x14ac:dyDescent="0.3">
      <c r="A1" s="44" t="s">
        <v>16</v>
      </c>
      <c r="B1" s="29"/>
      <c r="C1" s="29"/>
      <c r="D1" s="42" t="s">
        <v>7</v>
      </c>
      <c r="E1" s="42" t="s">
        <v>9</v>
      </c>
      <c r="F1" s="42" t="s">
        <v>10</v>
      </c>
      <c r="G1" s="42" t="s">
        <v>11</v>
      </c>
      <c r="H1" s="42" t="s">
        <v>12</v>
      </c>
      <c r="I1" s="42" t="s">
        <v>20</v>
      </c>
      <c r="J1" s="42" t="s">
        <v>21</v>
      </c>
      <c r="K1" s="42" t="s">
        <v>22</v>
      </c>
      <c r="L1" s="42" t="s">
        <v>23</v>
      </c>
      <c r="M1" s="43" t="s">
        <v>24</v>
      </c>
    </row>
    <row r="2" spans="1:13" ht="15.75" thickTop="1" x14ac:dyDescent="0.25">
      <c r="A2" s="31" t="s">
        <v>6</v>
      </c>
      <c r="D2" s="17">
        <f>('EPM Cost Estimate Detail'!B11*'EPM Cost Estimate Detail'!D7*'EPM Cost Estimate Detail'!D11) + ('EPM Cost Estimate Detail'!B12*'EPM Cost Estimate Detail'!C12*'EPM Cost Estimate Detail'!D12)</f>
        <v>18440</v>
      </c>
      <c r="E2" s="17">
        <f>('EPM Cost Estimate Detail'!B11*'EPM Cost Estimate Detail'!E7*'EPM Cost Estimate Detail'!E11) + ('EPM Cost Estimate Detail'!B12*'EPM Cost Estimate Detail'!C12*'EPM Cost Estimate Detail'!E12)</f>
        <v>14940</v>
      </c>
      <c r="F2" s="17">
        <f>('EPM Cost Estimate Detail'!B11*'EPM Cost Estimate Detail'!F7*'EPM Cost Estimate Detail'!F11) + ('EPM Cost Estimate Detail'!B12*'EPM Cost Estimate Detail'!C12*'EPM Cost Estimate Detail'!F12)</f>
        <v>4980</v>
      </c>
      <c r="G2" s="17">
        <f>('EPM Cost Estimate Detail'!B11*'EPM Cost Estimate Detail'!G7*'EPM Cost Estimate Detail'!G11) + ('EPM Cost Estimate Detail'!B12*'EPM Cost Estimate Detail'!G12*'EPM Cost Estimate Detail'!G12)</f>
        <v>4980</v>
      </c>
      <c r="H2" s="17">
        <f>('EPM Cost Estimate Detail'!B11*'EPM Cost Estimate Detail'!H7*'EPM Cost Estimate Detail'!H11) + ('EPM Cost Estimate Detail'!B12*'EPM Cost Estimate Detail'!C12*'EPM Cost Estimate Detail'!H12)</f>
        <v>4980</v>
      </c>
      <c r="I2" s="17">
        <f>('EPM Cost Estimate Detail'!B11*'EPM Cost Estimate Detail'!I7*'EPM Cost Estimate Detail'!I11) + ('EPM Cost Estimate Detail'!B12*'EPM Cost Estimate Detail'!C12*'EPM Cost Estimate Detail'!I12)</f>
        <v>4980</v>
      </c>
      <c r="J2" s="17">
        <f>('EPM Cost Estimate Detail'!B11*'EPM Cost Estimate Detail'!J7*'EPM Cost Estimate Detail'!D11) + ('EPM Cost Estimate Detail'!B12*'EPM Cost Estimate Detail'!C12*'EPM Cost Estimate Detail'!J12)</f>
        <v>4980</v>
      </c>
      <c r="K2" s="17">
        <f>('EPM Cost Estimate Detail'!B11*'EPM Cost Estimate Detail'!K7*'EPM Cost Estimate Detail'!K11) + ('EPM Cost Estimate Detail'!B12*'EPM Cost Estimate Detail'!C12*'EPM Cost Estimate Detail'!K12)</f>
        <v>4980</v>
      </c>
      <c r="L2" s="17">
        <f>('EPM Cost Estimate Detail'!B11*'EPM Cost Estimate Detail'!L7*'EPM Cost Estimate Detail'!L11) + ('EPM Cost Estimate Detail'!B12*'EPM Cost Estimate Detail'!C12*'EPM Cost Estimate Detail'!L12)</f>
        <v>4980</v>
      </c>
      <c r="M2" s="77">
        <f>('EPM Cost Estimate Detail'!B11*'EPM Cost Estimate Detail'!M7*'EPM Cost Estimate Detail'!M11) + ('EPM Cost Estimate Detail'!B12*'EPM Cost Estimate Detail'!C12*'EPM Cost Estimate Detail'!M12)</f>
        <v>4980</v>
      </c>
    </row>
    <row r="3" spans="1:13" x14ac:dyDescent="0.25">
      <c r="A3" s="32" t="s">
        <v>5</v>
      </c>
      <c r="D3" s="1">
        <f>('EPM Cost Estimate Detail'!$B$16*'EPM Cost Estimate Detail'!$C$16*'EPM Cost Estimate Detail'!D16) + ('EPM Cost Estimate Detail'!$B$17*'EPM Cost Estimate Detail'!$C$17*'EPM Cost Estimate Detail'!D17) + ('EPM Cost Estimate Detail'!$B$18*'EPM Cost Estimate Detail'!$C$18*'EPM Cost Estimate Detail'!D18) + ('EPM Cost Estimate Detail'!$B$19*'EPM Cost Estimate Detail'!$C$19*'EPM Cost Estimate Detail'!D19)+ ('EPM Cost Estimate Detail'!$B$20*'EPM Cost Estimate Detail'!$C$20*'EPM Cost Estimate Detail'!D20)+('EPM Cost Estimate Detail'!$B$21*'EPM Cost Estimate Detail'!$C$21*'EPM Cost Estimate Detail'!D21)</f>
        <v>1725.96</v>
      </c>
      <c r="E3" s="1">
        <f>('EPM Cost Estimate Detail'!$B$16*'EPM Cost Estimate Detail'!$C$16*'EPM Cost Estimate Detail'!E16) + ('EPM Cost Estimate Detail'!$B$17*'EPM Cost Estimate Detail'!$C$17*'EPM Cost Estimate Detail'!E17) + ('EPM Cost Estimate Detail'!$B$18*'EPM Cost Estimate Detail'!$C$18*'EPM Cost Estimate Detail'!E18) + ('EPM Cost Estimate Detail'!$B$19*'EPM Cost Estimate Detail'!$C$19*'EPM Cost Estimate Detail'!E19)+ ('EPM Cost Estimate Detail'!$B$20*'EPM Cost Estimate Detail'!$C$20*'EPM Cost Estimate Detail'!E20)+('EPM Cost Estimate Detail'!$B$21*'EPM Cost Estimate Detail'!$C$21*'EPM Cost Estimate Detail'!E21)</f>
        <v>4344.7199999999993</v>
      </c>
      <c r="F3" s="1">
        <f>('EPM Cost Estimate Detail'!$B$16*'EPM Cost Estimate Detail'!$C$16*'EPM Cost Estimate Detail'!F16) + ('EPM Cost Estimate Detail'!$B$17*'EPM Cost Estimate Detail'!$C$17*'EPM Cost Estimate Detail'!F17) + ('EPM Cost Estimate Detail'!$B$18*'EPM Cost Estimate Detail'!$C$18*'EPM Cost Estimate Detail'!F18) + ('EPM Cost Estimate Detail'!$B$19*'EPM Cost Estimate Detail'!$C$19*'EPM Cost Estimate Detail'!F19)+ ('EPM Cost Estimate Detail'!$B$20*'EPM Cost Estimate Detail'!$C$20*'EPM Cost Estimate Detail'!F20)+('EPM Cost Estimate Detail'!$B$21*'EPM Cost Estimate Detail'!$C$21*'EPM Cost Estimate Detail'!F21)</f>
        <v>5237.5199999999995</v>
      </c>
      <c r="G3" s="1">
        <f>('EPM Cost Estimate Detail'!$B$16*'EPM Cost Estimate Detail'!$C$16*'EPM Cost Estimate Detail'!G16) + ('EPM Cost Estimate Detail'!$B$17*'EPM Cost Estimate Detail'!$C$17*'EPM Cost Estimate Detail'!G17) + ('EPM Cost Estimate Detail'!$B$18*'EPM Cost Estimate Detail'!$C$18*'EPM Cost Estimate Detail'!G18) + ('EPM Cost Estimate Detail'!$B$19*'EPM Cost Estimate Detail'!$C$19*'EPM Cost Estimate Detail'!G19)+ ('EPM Cost Estimate Detail'!$B$20*'EPM Cost Estimate Detail'!$C$20*'EPM Cost Estimate Detail'!G20)+('EPM Cost Estimate Detail'!$B$21*'EPM Cost Estimate Detail'!$C$21*'EPM Cost Estimate Detail'!G21)</f>
        <v>5237.5199999999995</v>
      </c>
      <c r="H3" s="1">
        <f>('EPM Cost Estimate Detail'!$B$16*'EPM Cost Estimate Detail'!$C$16*'EPM Cost Estimate Detail'!H16) + ('EPM Cost Estimate Detail'!$B$17*'EPM Cost Estimate Detail'!$C$17*'EPM Cost Estimate Detail'!H17) + ('EPM Cost Estimate Detail'!$B$18*'EPM Cost Estimate Detail'!$C$18*'EPM Cost Estimate Detail'!H18) + ('EPM Cost Estimate Detail'!$B$19*'EPM Cost Estimate Detail'!$C$19*'EPM Cost Estimate Detail'!H19)+ ('EPM Cost Estimate Detail'!$B$20*'EPM Cost Estimate Detail'!$C$20*'EPM Cost Estimate Detail'!H20)+('EPM Cost Estimate Detail'!$B$21*'EPM Cost Estimate Detail'!$C$21*'EPM Cost Estimate Detail'!H21)</f>
        <v>5237.5199999999995</v>
      </c>
      <c r="I3" s="1">
        <f>('EPM Cost Estimate Detail'!$B$16*'EPM Cost Estimate Detail'!$C$16*'EPM Cost Estimate Detail'!I16) + ('EPM Cost Estimate Detail'!$B$17*'EPM Cost Estimate Detail'!$C$17*'EPM Cost Estimate Detail'!I17) + ('EPM Cost Estimate Detail'!$B$18*'EPM Cost Estimate Detail'!$C$18*'EPM Cost Estimate Detail'!I18) + ('EPM Cost Estimate Detail'!$B$19*'EPM Cost Estimate Detail'!$C$19*'EPM Cost Estimate Detail'!I19)+ ('EPM Cost Estimate Detail'!$B$20*'EPM Cost Estimate Detail'!$C$20*'EPM Cost Estimate Detail'!I20)+('EPM Cost Estimate Detail'!$B$21*'EPM Cost Estimate Detail'!$C$21*'EPM Cost Estimate Detail'!I21)</f>
        <v>5237.5199999999995</v>
      </c>
      <c r="J3" s="1">
        <f>('EPM Cost Estimate Detail'!$B$16*'EPM Cost Estimate Detail'!$C$16*'EPM Cost Estimate Detail'!J16) + ('EPM Cost Estimate Detail'!$B$17*'EPM Cost Estimate Detail'!$C$17*'EPM Cost Estimate Detail'!J17) + ('EPM Cost Estimate Detail'!$B$18*'EPM Cost Estimate Detail'!$C$18*'EPM Cost Estimate Detail'!J18) + ('EPM Cost Estimate Detail'!$B$19*'EPM Cost Estimate Detail'!$C$19*'EPM Cost Estimate Detail'!J19)+ ('EPM Cost Estimate Detail'!$B$20*'EPM Cost Estimate Detail'!$C$20*'EPM Cost Estimate Detail'!J20)+('EPM Cost Estimate Detail'!$B$21*'EPM Cost Estimate Detail'!$C$21*'EPM Cost Estimate Detail'!J21)</f>
        <v>5237.5199999999995</v>
      </c>
      <c r="K3" s="1">
        <f>('EPM Cost Estimate Detail'!$B$16*'EPM Cost Estimate Detail'!$C$16*'EPM Cost Estimate Detail'!K16) + ('EPM Cost Estimate Detail'!$B$17*'EPM Cost Estimate Detail'!$C$17*'EPM Cost Estimate Detail'!K17) + ('EPM Cost Estimate Detail'!$B$18*'EPM Cost Estimate Detail'!$C$18*'EPM Cost Estimate Detail'!K18) + ('EPM Cost Estimate Detail'!$B$19*'EPM Cost Estimate Detail'!$C$19*'EPM Cost Estimate Detail'!K19)+ ('EPM Cost Estimate Detail'!$B$20*'EPM Cost Estimate Detail'!$C$20*'EPM Cost Estimate Detail'!K20)+('EPM Cost Estimate Detail'!$B$21*'EPM Cost Estimate Detail'!$C$21*'EPM Cost Estimate Detail'!K21)</f>
        <v>5237.5199999999995</v>
      </c>
      <c r="L3" s="1">
        <f>('EPM Cost Estimate Detail'!$B$16*'EPM Cost Estimate Detail'!$C$16*'EPM Cost Estimate Detail'!L16) + ('EPM Cost Estimate Detail'!$B$17*'EPM Cost Estimate Detail'!$C$17*'EPM Cost Estimate Detail'!L17) + ('EPM Cost Estimate Detail'!$B$18*'EPM Cost Estimate Detail'!$C$18*'EPM Cost Estimate Detail'!L18) + ('EPM Cost Estimate Detail'!$B$19*'EPM Cost Estimate Detail'!$C$19*'EPM Cost Estimate Detail'!L19)+ ('EPM Cost Estimate Detail'!$B$20*'EPM Cost Estimate Detail'!$C$20*'EPM Cost Estimate Detail'!L20)+('EPM Cost Estimate Detail'!$B$21*'EPM Cost Estimate Detail'!$C$21*'EPM Cost Estimate Detail'!L21)</f>
        <v>5237.5199999999995</v>
      </c>
      <c r="M3" s="78">
        <f>('EPM Cost Estimate Detail'!$B$16*'EPM Cost Estimate Detail'!$C$16*'EPM Cost Estimate Detail'!M16) + ('EPM Cost Estimate Detail'!$B$17*'EPM Cost Estimate Detail'!$C$17*'EPM Cost Estimate Detail'!M17) + ('EPM Cost Estimate Detail'!$B$18*'EPM Cost Estimate Detail'!$C$18*'EPM Cost Estimate Detail'!M18) + ('EPM Cost Estimate Detail'!$B$19*'EPM Cost Estimate Detail'!$C$19*'EPM Cost Estimate Detail'!M19)+ ('EPM Cost Estimate Detail'!$B$20*'EPM Cost Estimate Detail'!$C$20*'EPM Cost Estimate Detail'!M20)+('EPM Cost Estimate Detail'!$B$21*'EPM Cost Estimate Detail'!$C$21*'EPM Cost Estimate Detail'!M21)</f>
        <v>5237.5199999999995</v>
      </c>
    </row>
    <row r="4" spans="1:13" x14ac:dyDescent="0.25">
      <c r="A4" s="32" t="s">
        <v>15</v>
      </c>
      <c r="D4" s="1">
        <f>('EPM Cost Estimate Detail'!$B$25*'EPM Cost Estimate Detail'!$C$25*'EPM Cost Estimate Detail'!D25) + ('EPM Cost Estimate Detail'!$B$26*'EPM Cost Estimate Detail'!$C$26*'EPM Cost Estimate Detail'!D26) + ('EPM Cost Estimate Detail'!D29)</f>
        <v>70.08</v>
      </c>
      <c r="E4" s="1">
        <f>('EPM Cost Estimate Detail'!$B$25*'EPM Cost Estimate Detail'!$C$25*'EPM Cost Estimate Detail'!E25) + ('EPM Cost Estimate Detail'!$B$26*'EPM Cost Estimate Detail'!$C$26*'EPM Cost Estimate Detail'!E26) + ('EPM Cost Estimate Detail'!E29)</f>
        <v>177.12</v>
      </c>
      <c r="F4" s="1">
        <f>('EPM Cost Estimate Detail'!$B$25*'EPM Cost Estimate Detail'!$C$25*'EPM Cost Estimate Detail'!F25) + ('EPM Cost Estimate Detail'!$B$26*'EPM Cost Estimate Detail'!$C$26*'EPM Cost Estimate Detail'!F26) + ('EPM Cost Estimate Detail'!F29)</f>
        <v>214.07999999999998</v>
      </c>
      <c r="G4" s="1">
        <f>('EPM Cost Estimate Detail'!$B$25*'EPM Cost Estimate Detail'!$C$25*'EPM Cost Estimate Detail'!G25) + ('EPM Cost Estimate Detail'!$B$26*'EPM Cost Estimate Detail'!$C$26*'EPM Cost Estimate Detail'!G26) + ('EPM Cost Estimate Detail'!G29)</f>
        <v>251.04</v>
      </c>
      <c r="H4" s="1">
        <f>('EPM Cost Estimate Detail'!$B$25*'EPM Cost Estimate Detail'!$C$25*'EPM Cost Estimate Detail'!H25) + ('EPM Cost Estimate Detail'!$B$26*'EPM Cost Estimate Detail'!$C$26*'EPM Cost Estimate Detail'!H26) + ('EPM Cost Estimate Detail'!H29)</f>
        <v>288</v>
      </c>
      <c r="I4" s="1">
        <f>('EPM Cost Estimate Detail'!$B$25*'EPM Cost Estimate Detail'!$C$25*'EPM Cost Estimate Detail'!I25) + ('EPM Cost Estimate Detail'!$B$26*'EPM Cost Estimate Detail'!$C$26*'EPM Cost Estimate Detail'!I26) + ('EPM Cost Estimate Detail'!I29)</f>
        <v>324.96000000000004</v>
      </c>
      <c r="J4" s="1">
        <f>('EPM Cost Estimate Detail'!$B$25*'EPM Cost Estimate Detail'!$C$25*'EPM Cost Estimate Detail'!J25) + ('EPM Cost Estimate Detail'!$B$26*'EPM Cost Estimate Detail'!$C$26*'EPM Cost Estimate Detail'!J26) + ('EPM Cost Estimate Detail'!J29)</f>
        <v>361.92</v>
      </c>
      <c r="K4" s="1">
        <f>('EPM Cost Estimate Detail'!$B$25*'EPM Cost Estimate Detail'!$C$25*'EPM Cost Estimate Detail'!K25) + ('EPM Cost Estimate Detail'!$B$26*'EPM Cost Estimate Detail'!$C$26*'EPM Cost Estimate Detail'!K26) + ('EPM Cost Estimate Detail'!K29)</f>
        <v>398.88</v>
      </c>
      <c r="L4" s="1">
        <f>('EPM Cost Estimate Detail'!$B$25*'EPM Cost Estimate Detail'!$C$25*'EPM Cost Estimate Detail'!L25) + ('EPM Cost Estimate Detail'!$B$26*'EPM Cost Estimate Detail'!$C$26*'EPM Cost Estimate Detail'!L26) + ('EPM Cost Estimate Detail'!L29)</f>
        <v>435.84000000000003</v>
      </c>
      <c r="M4" s="78">
        <f>('EPM Cost Estimate Detail'!$B$25*'EPM Cost Estimate Detail'!$C$25*'EPM Cost Estimate Detail'!M25) + ('EPM Cost Estimate Detail'!$B$26*'EPM Cost Estimate Detail'!$C$26*'EPM Cost Estimate Detail'!M26) + ('EPM Cost Estimate Detail'!M29)</f>
        <v>472.8</v>
      </c>
    </row>
    <row r="5" spans="1:13" x14ac:dyDescent="0.25">
      <c r="A5" s="33" t="s">
        <v>30</v>
      </c>
      <c r="D5" s="2">
        <f>'EPM Cost Estimate Detail'!D41</f>
        <v>516000</v>
      </c>
      <c r="E5" s="2">
        <f>'EPM Cost Estimate Detail'!E41</f>
        <v>0</v>
      </c>
      <c r="F5" s="2">
        <f>'EPM Cost Estimate Detail'!F41</f>
        <v>0</v>
      </c>
      <c r="G5" s="2">
        <f>'EPM Cost Estimate Detail'!G41</f>
        <v>0</v>
      </c>
      <c r="H5" s="2">
        <f>'EPM Cost Estimate Detail'!H41</f>
        <v>0</v>
      </c>
      <c r="I5" s="2">
        <f>'EPM Cost Estimate Detail'!I41</f>
        <v>0</v>
      </c>
      <c r="J5" s="2">
        <f>'EPM Cost Estimate Detail'!J41</f>
        <v>0</v>
      </c>
      <c r="K5" s="2">
        <f>'EPM Cost Estimate Detail'!K41</f>
        <v>0</v>
      </c>
      <c r="L5" s="2">
        <f>'EPM Cost Estimate Detail'!L41</f>
        <v>0</v>
      </c>
      <c r="M5" s="79">
        <f>'EPM Cost Estimate Detail'!M41</f>
        <v>0</v>
      </c>
    </row>
    <row r="6" spans="1:13" ht="15.75" thickBot="1" x14ac:dyDescent="0.3">
      <c r="A6" s="34"/>
      <c r="B6" s="74"/>
      <c r="C6" s="73"/>
      <c r="D6" s="20">
        <f t="shared" ref="D6:M6" si="0">SUM(D2:D5)</f>
        <v>536236.04</v>
      </c>
      <c r="E6" s="20">
        <f t="shared" si="0"/>
        <v>19461.84</v>
      </c>
      <c r="F6" s="20">
        <f t="shared" si="0"/>
        <v>10431.6</v>
      </c>
      <c r="G6" s="20">
        <f t="shared" si="0"/>
        <v>10468.560000000001</v>
      </c>
      <c r="H6" s="20">
        <f t="shared" si="0"/>
        <v>10505.52</v>
      </c>
      <c r="I6" s="20">
        <f t="shared" si="0"/>
        <v>10542.48</v>
      </c>
      <c r="J6" s="20">
        <f t="shared" si="0"/>
        <v>10579.44</v>
      </c>
      <c r="K6" s="20">
        <f t="shared" si="0"/>
        <v>10616.4</v>
      </c>
      <c r="L6" s="20">
        <f t="shared" si="0"/>
        <v>10653.36</v>
      </c>
      <c r="M6" s="80">
        <f t="shared" si="0"/>
        <v>10690.32</v>
      </c>
    </row>
    <row r="7" spans="1:13" ht="16.5" thickTop="1" thickBot="1" x14ac:dyDescent="0.3">
      <c r="C7" s="68"/>
      <c r="D7" s="1"/>
      <c r="E7" s="1"/>
      <c r="F7" s="1"/>
      <c r="G7" s="1"/>
      <c r="H7" s="1"/>
      <c r="M7" s="9"/>
    </row>
    <row r="8" spans="1:13" ht="16.5" thickTop="1" thickBot="1" x14ac:dyDescent="0.3">
      <c r="A8" s="45" t="s">
        <v>32</v>
      </c>
      <c r="B8" s="42"/>
      <c r="C8" s="42"/>
      <c r="D8" s="42" t="s">
        <v>7</v>
      </c>
      <c r="E8" s="42" t="s">
        <v>9</v>
      </c>
      <c r="F8" s="42" t="s">
        <v>10</v>
      </c>
      <c r="G8" s="42" t="s">
        <v>11</v>
      </c>
      <c r="H8" s="42" t="s">
        <v>12</v>
      </c>
      <c r="I8" s="42" t="s">
        <v>20</v>
      </c>
      <c r="J8" s="42" t="s">
        <v>21</v>
      </c>
      <c r="K8" s="42" t="s">
        <v>22</v>
      </c>
      <c r="L8" s="42" t="s">
        <v>23</v>
      </c>
      <c r="M8" s="43" t="s">
        <v>24</v>
      </c>
    </row>
    <row r="9" spans="1:13" ht="16.5" thickTop="1" thickBot="1" x14ac:dyDescent="0.3">
      <c r="A9" s="35" t="s">
        <v>31</v>
      </c>
      <c r="B9" s="72"/>
      <c r="C9" s="71"/>
      <c r="D9" s="22">
        <f>'EPM Cost Estimate Detail'!D53</f>
        <v>309600</v>
      </c>
      <c r="E9" s="22">
        <f>'EPM Cost Estimate Detail'!E53</f>
        <v>54000</v>
      </c>
      <c r="F9" s="22">
        <f>'EPM Cost Estimate Detail'!F53</f>
        <v>54000</v>
      </c>
      <c r="G9" s="22">
        <f>'EPM Cost Estimate Detail'!G53</f>
        <v>54000</v>
      </c>
      <c r="H9" s="22">
        <f>'EPM Cost Estimate Detail'!H53</f>
        <v>54000</v>
      </c>
      <c r="I9" s="22">
        <f>'EPM Cost Estimate Detail'!I53</f>
        <v>54000</v>
      </c>
      <c r="J9" s="22">
        <f>'EPM Cost Estimate Detail'!J53</f>
        <v>54000</v>
      </c>
      <c r="K9" s="22">
        <f>'EPM Cost Estimate Detail'!K53</f>
        <v>54000</v>
      </c>
      <c r="L9" s="22">
        <f>'EPM Cost Estimate Detail'!L53</f>
        <v>54000</v>
      </c>
      <c r="M9" s="22">
        <f>'EPM Cost Estimate Detail'!M53</f>
        <v>54000</v>
      </c>
    </row>
    <row r="10" spans="1:13" ht="16.5" thickTop="1" thickBot="1" x14ac:dyDescent="0.3"/>
    <row r="11" spans="1:13" ht="16.5" thickTop="1" thickBot="1" x14ac:dyDescent="0.3">
      <c r="A11" s="46"/>
      <c r="B11" s="47" t="s">
        <v>33</v>
      </c>
      <c r="C11" s="47" t="s">
        <v>34</v>
      </c>
      <c r="D11" s="48" t="s">
        <v>4</v>
      </c>
    </row>
    <row r="12" spans="1:13" ht="15.75" thickTop="1" x14ac:dyDescent="0.25">
      <c r="A12" s="49" t="s">
        <v>7</v>
      </c>
      <c r="B12" s="23">
        <f>D6</f>
        <v>536236.04</v>
      </c>
      <c r="C12" s="23">
        <f>'EPM Cost Estimate Detail'!D53</f>
        <v>309600</v>
      </c>
      <c r="D12" s="18">
        <f t="shared" ref="D12:D21" si="1">SUM(B12:C12)</f>
        <v>845836.04</v>
      </c>
    </row>
    <row r="13" spans="1:13" x14ac:dyDescent="0.25">
      <c r="A13" s="50" t="s">
        <v>9</v>
      </c>
      <c r="B13" s="3">
        <f>E6</f>
        <v>19461.84</v>
      </c>
      <c r="C13" s="3">
        <f>'EPM Cost Estimate Detail'!E53</f>
        <v>54000</v>
      </c>
      <c r="D13" s="19">
        <f t="shared" si="1"/>
        <v>73461.84</v>
      </c>
    </row>
    <row r="14" spans="1:13" x14ac:dyDescent="0.25">
      <c r="A14" s="50" t="s">
        <v>10</v>
      </c>
      <c r="B14" s="3">
        <f>F6</f>
        <v>10431.6</v>
      </c>
      <c r="C14" s="3">
        <f>'EPM Cost Estimate Detail'!F53</f>
        <v>54000</v>
      </c>
      <c r="D14" s="19">
        <f t="shared" si="1"/>
        <v>64431.6</v>
      </c>
    </row>
    <row r="15" spans="1:13" x14ac:dyDescent="0.25">
      <c r="A15" s="50" t="s">
        <v>11</v>
      </c>
      <c r="B15" s="3">
        <f>G6</f>
        <v>10468.560000000001</v>
      </c>
      <c r="C15" s="3">
        <f>'EPM Cost Estimate Detail'!G53</f>
        <v>54000</v>
      </c>
      <c r="D15" s="19">
        <f t="shared" si="1"/>
        <v>64468.56</v>
      </c>
    </row>
    <row r="16" spans="1:13" x14ac:dyDescent="0.25">
      <c r="A16" s="51" t="s">
        <v>12</v>
      </c>
      <c r="B16" s="3">
        <f>H6</f>
        <v>10505.52</v>
      </c>
      <c r="C16" s="3">
        <f>'EPM Cost Estimate Detail'!H53</f>
        <v>54000</v>
      </c>
      <c r="D16" s="19">
        <f t="shared" si="1"/>
        <v>64505.520000000004</v>
      </c>
    </row>
    <row r="17" spans="1:4" x14ac:dyDescent="0.25">
      <c r="A17" s="50" t="s">
        <v>20</v>
      </c>
      <c r="B17" s="3">
        <f>I6</f>
        <v>10542.48</v>
      </c>
      <c r="C17" s="3">
        <f>'EPM Cost Estimate Detail'!I53</f>
        <v>54000</v>
      </c>
      <c r="D17" s="19">
        <f t="shared" si="1"/>
        <v>64542.479999999996</v>
      </c>
    </row>
    <row r="18" spans="1:4" x14ac:dyDescent="0.25">
      <c r="A18" s="50" t="s">
        <v>21</v>
      </c>
      <c r="B18" s="3">
        <f>J6</f>
        <v>10579.44</v>
      </c>
      <c r="C18" s="3">
        <f>'EPM Cost Estimate Detail'!J53</f>
        <v>54000</v>
      </c>
      <c r="D18" s="19">
        <f t="shared" si="1"/>
        <v>64579.44</v>
      </c>
    </row>
    <row r="19" spans="1:4" x14ac:dyDescent="0.25">
      <c r="A19" s="50" t="s">
        <v>22</v>
      </c>
      <c r="B19" s="3">
        <f>K6</f>
        <v>10616.4</v>
      </c>
      <c r="C19" s="3">
        <f>'EPM Cost Estimate Detail'!K53</f>
        <v>54000</v>
      </c>
      <c r="D19" s="19">
        <f t="shared" si="1"/>
        <v>64616.4</v>
      </c>
    </row>
    <row r="20" spans="1:4" x14ac:dyDescent="0.25">
      <c r="A20" s="50" t="s">
        <v>23</v>
      </c>
      <c r="B20" s="3">
        <f>L6</f>
        <v>10653.36</v>
      </c>
      <c r="C20" s="3">
        <f>'EPM Cost Estimate Detail'!L53</f>
        <v>54000</v>
      </c>
      <c r="D20" s="19">
        <f t="shared" si="1"/>
        <v>64653.36</v>
      </c>
    </row>
    <row r="21" spans="1:4" x14ac:dyDescent="0.25">
      <c r="A21" s="50" t="s">
        <v>24</v>
      </c>
      <c r="B21" s="3">
        <f>M6</f>
        <v>10690.32</v>
      </c>
      <c r="C21" s="3">
        <f>'EPM Cost Estimate Detail'!M53</f>
        <v>54000</v>
      </c>
      <c r="D21" s="19">
        <f t="shared" si="1"/>
        <v>64690.32</v>
      </c>
    </row>
    <row r="22" spans="1:4" ht="15.75" thickBot="1" x14ac:dyDescent="0.3">
      <c r="A22" s="52" t="s">
        <v>4</v>
      </c>
      <c r="B22" s="24">
        <f>SUM(B12:B16)</f>
        <v>587103.56000000006</v>
      </c>
      <c r="C22" s="24">
        <f>SUM(C12:C16)</f>
        <v>525600</v>
      </c>
      <c r="D22" s="21">
        <f>SUM(D12:D16)</f>
        <v>1112703.56</v>
      </c>
    </row>
    <row r="23" spans="1:4" ht="15.75" thickTop="1"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Feature Matrix With Description</vt:lpstr>
      <vt:lpstr>Feature Matrix</vt:lpstr>
      <vt:lpstr>EPM Cost Estimate Detail</vt:lpstr>
      <vt:lpstr>EPM Cost Estimate Rollup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Sturgill, Brian</dc:creator>
  <cp:lastModifiedBy>Barnes, Keefe</cp:lastModifiedBy>
  <dcterms:created xsi:type="dcterms:W3CDTF">2017-10-19T16:59:59Z</dcterms:created>
  <dcterms:modified xsi:type="dcterms:W3CDTF">2019-04-05T17:28:51Z</dcterms:modified>
</cp:coreProperties>
</file>