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fitzgib\Documents\Personal Items\"/>
    </mc:Choice>
  </mc:AlternateContent>
  <bookViews>
    <workbookView xWindow="0" yWindow="0" windowWidth="28800" windowHeight="12210" activeTab="2"/>
  </bookViews>
  <sheets>
    <sheet name="State K-Median Location" sheetId="1" r:id="rId1"/>
    <sheet name="State Clusters" sheetId="3" r:id="rId2"/>
    <sheet name="Cluster Visualization" sheetId="7" r:id="rId3"/>
  </sheets>
  <definedNames>
    <definedName name="solver_adj" localSheetId="0" hidden="1">'State K-Median Location'!$AF$3:$AR$12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'State K-Median Location'!$AF$3:$AR$12</definedName>
    <definedName name="solver_lhs2" localSheetId="0" hidden="1">'State K-Median Location'!$AF$3:$AR$12</definedName>
    <definedName name="solver_lhs3" localSheetId="0" hidden="1">'State K-Median Location'!$AH$3:$AH$7</definedName>
    <definedName name="solver_lhs4" localSheetId="0" hidden="1">'State K-Median Location'!$AH$3:$AH$7</definedName>
    <definedName name="solver_lhs5" localSheetId="0" hidden="1">'State K-Median Location'!$AH$3:$AH$7</definedName>
    <definedName name="solver_lhs6" localSheetId="0" hidden="1">'State K-Median Location'!$AH$3:$AH$7</definedName>
    <definedName name="solver_lhs7" localSheetId="0" hidden="1">'State K-Median Location'!$AH$4</definedName>
    <definedName name="solver_lhs8" localSheetId="0" hidden="1">'State K-Median Location'!$AH$5</definedName>
    <definedName name="solver_lhs9" localSheetId="0" hidden="1">'State K-Median Location'!$AH$5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'State K-Median Location'!$BI$2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50</definedName>
    <definedName name="solver_rhs2" localSheetId="0" hidden="1">1</definedName>
    <definedName name="solver_rhs3" localSheetId="0" hidden="1">50</definedName>
    <definedName name="solver_rhs4" localSheetId="0" hidden="1">50</definedName>
    <definedName name="solver_rhs5" localSheetId="0" hidden="1">50</definedName>
    <definedName name="solver_rhs6" localSheetId="0" hidden="1">50</definedName>
    <definedName name="solver_rhs7" localSheetId="0" hidden="1">1000000</definedName>
    <definedName name="solver_rhs8" localSheetId="0" hidden="1">1000000</definedName>
    <definedName name="solver_rhs9" localSheetId="0" hidden="1">1000000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3" l="1"/>
  <c r="C53" i="3"/>
  <c r="D53" i="3"/>
  <c r="E53" i="3"/>
  <c r="F53" i="3"/>
  <c r="G53" i="3"/>
  <c r="H53" i="3"/>
  <c r="I53" i="3"/>
  <c r="J53" i="3"/>
  <c r="B54" i="3"/>
  <c r="C54" i="3"/>
  <c r="D54" i="3"/>
  <c r="E54" i="3"/>
  <c r="F54" i="3"/>
  <c r="G54" i="3"/>
  <c r="H54" i="3"/>
  <c r="I54" i="3"/>
  <c r="J54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J58" i="3"/>
  <c r="B59" i="3"/>
  <c r="C59" i="3"/>
  <c r="D59" i="3"/>
  <c r="E59" i="3"/>
  <c r="F59" i="3"/>
  <c r="G59" i="3"/>
  <c r="H59" i="3"/>
  <c r="I59" i="3"/>
  <c r="J59" i="3"/>
  <c r="B60" i="3"/>
  <c r="C60" i="3"/>
  <c r="D60" i="3"/>
  <c r="E60" i="3"/>
  <c r="F60" i="3"/>
  <c r="G60" i="3"/>
  <c r="H60" i="3"/>
  <c r="I60" i="3"/>
  <c r="J60" i="3"/>
  <c r="B61" i="3"/>
  <c r="C61" i="3"/>
  <c r="D61" i="3"/>
  <c r="E61" i="3"/>
  <c r="F61" i="3"/>
  <c r="G61" i="3"/>
  <c r="H61" i="3"/>
  <c r="I61" i="3"/>
  <c r="J61" i="3"/>
  <c r="B62" i="3"/>
  <c r="C62" i="3"/>
  <c r="D62" i="3"/>
  <c r="E62" i="3"/>
  <c r="F62" i="3"/>
  <c r="G62" i="3"/>
  <c r="H62" i="3"/>
  <c r="I62" i="3"/>
  <c r="J62" i="3"/>
  <c r="B63" i="3"/>
  <c r="C63" i="3"/>
  <c r="D63" i="3"/>
  <c r="E63" i="3"/>
  <c r="F63" i="3"/>
  <c r="G63" i="3"/>
  <c r="H63" i="3"/>
  <c r="I63" i="3"/>
  <c r="J63" i="3"/>
  <c r="B64" i="3"/>
  <c r="C64" i="3"/>
  <c r="D64" i="3"/>
  <c r="E64" i="3"/>
  <c r="F64" i="3"/>
  <c r="G64" i="3"/>
  <c r="H64" i="3"/>
  <c r="I64" i="3"/>
  <c r="J64" i="3"/>
  <c r="B65" i="3"/>
  <c r="C65" i="3"/>
  <c r="D65" i="3"/>
  <c r="E65" i="3"/>
  <c r="F65" i="3"/>
  <c r="G65" i="3"/>
  <c r="H65" i="3"/>
  <c r="I65" i="3"/>
  <c r="J65" i="3"/>
  <c r="B66" i="3"/>
  <c r="C66" i="3"/>
  <c r="D66" i="3"/>
  <c r="E66" i="3"/>
  <c r="F66" i="3"/>
  <c r="G66" i="3"/>
  <c r="H66" i="3"/>
  <c r="I66" i="3"/>
  <c r="J66" i="3"/>
  <c r="B67" i="3"/>
  <c r="C67" i="3"/>
  <c r="D67" i="3"/>
  <c r="E67" i="3"/>
  <c r="F67" i="3"/>
  <c r="G67" i="3"/>
  <c r="H67" i="3"/>
  <c r="I67" i="3"/>
  <c r="J67" i="3"/>
  <c r="B68" i="3"/>
  <c r="C68" i="3"/>
  <c r="D68" i="3"/>
  <c r="E68" i="3"/>
  <c r="F68" i="3"/>
  <c r="G68" i="3"/>
  <c r="H68" i="3"/>
  <c r="I68" i="3"/>
  <c r="J68" i="3"/>
  <c r="B69" i="3"/>
  <c r="C69" i="3"/>
  <c r="D69" i="3"/>
  <c r="E69" i="3"/>
  <c r="F69" i="3"/>
  <c r="G69" i="3"/>
  <c r="H69" i="3"/>
  <c r="I69" i="3"/>
  <c r="J69" i="3"/>
  <c r="B70" i="3"/>
  <c r="C70" i="3"/>
  <c r="D70" i="3"/>
  <c r="E70" i="3"/>
  <c r="F70" i="3"/>
  <c r="G70" i="3"/>
  <c r="H70" i="3"/>
  <c r="I70" i="3"/>
  <c r="J70" i="3"/>
  <c r="B71" i="3"/>
  <c r="C71" i="3"/>
  <c r="D71" i="3"/>
  <c r="E71" i="3"/>
  <c r="F71" i="3"/>
  <c r="G71" i="3"/>
  <c r="H71" i="3"/>
  <c r="I71" i="3"/>
  <c r="J71" i="3"/>
  <c r="B72" i="3"/>
  <c r="C72" i="3"/>
  <c r="D72" i="3"/>
  <c r="E72" i="3"/>
  <c r="F72" i="3"/>
  <c r="G72" i="3"/>
  <c r="H72" i="3"/>
  <c r="I72" i="3"/>
  <c r="J72" i="3"/>
  <c r="B73" i="3"/>
  <c r="C73" i="3"/>
  <c r="D73" i="3"/>
  <c r="E73" i="3"/>
  <c r="F73" i="3"/>
  <c r="G73" i="3"/>
  <c r="H73" i="3"/>
  <c r="I73" i="3"/>
  <c r="J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B76" i="3"/>
  <c r="C76" i="3"/>
  <c r="D76" i="3"/>
  <c r="E76" i="3"/>
  <c r="F76" i="3"/>
  <c r="G76" i="3"/>
  <c r="H76" i="3"/>
  <c r="I76" i="3"/>
  <c r="J76" i="3"/>
  <c r="B77" i="3"/>
  <c r="C77" i="3"/>
  <c r="D77" i="3"/>
  <c r="E77" i="3"/>
  <c r="F77" i="3"/>
  <c r="G77" i="3"/>
  <c r="H77" i="3"/>
  <c r="I77" i="3"/>
  <c r="J77" i="3"/>
  <c r="B78" i="3"/>
  <c r="C78" i="3"/>
  <c r="D78" i="3"/>
  <c r="E78" i="3"/>
  <c r="F78" i="3"/>
  <c r="G78" i="3"/>
  <c r="H78" i="3"/>
  <c r="I78" i="3"/>
  <c r="J78" i="3"/>
  <c r="B2" i="3"/>
  <c r="C2" i="3"/>
  <c r="D2" i="3"/>
  <c r="E2" i="3"/>
  <c r="F2" i="3"/>
  <c r="G2" i="3"/>
  <c r="H2" i="3"/>
  <c r="I2" i="3"/>
  <c r="J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2" i="3"/>
  <c r="BA4" i="1"/>
  <c r="BB4" i="1"/>
  <c r="BC4" i="1"/>
  <c r="BD4" i="1"/>
  <c r="BE4" i="1"/>
  <c r="BA5" i="1"/>
  <c r="BB5" i="1"/>
  <c r="BC5" i="1"/>
  <c r="BD5" i="1"/>
  <c r="BE5" i="1"/>
  <c r="BA6" i="1"/>
  <c r="BB6" i="1"/>
  <c r="BC6" i="1"/>
  <c r="BD6" i="1"/>
  <c r="BE6" i="1"/>
  <c r="BA7" i="1"/>
  <c r="BB7" i="1"/>
  <c r="BC7" i="1"/>
  <c r="BD7" i="1"/>
  <c r="BE7" i="1"/>
  <c r="BA8" i="1"/>
  <c r="BB8" i="1"/>
  <c r="BC8" i="1"/>
  <c r="BD8" i="1"/>
  <c r="BE8" i="1"/>
  <c r="BA9" i="1"/>
  <c r="BB9" i="1"/>
  <c r="BC9" i="1"/>
  <c r="BD9" i="1"/>
  <c r="BE9" i="1"/>
  <c r="BA10" i="1"/>
  <c r="BB10" i="1"/>
  <c r="BC10" i="1"/>
  <c r="BD10" i="1"/>
  <c r="BE10" i="1"/>
  <c r="BA11" i="1"/>
  <c r="BB11" i="1"/>
  <c r="BC11" i="1"/>
  <c r="BD11" i="1"/>
  <c r="BE11" i="1"/>
  <c r="BA12" i="1"/>
  <c r="BB12" i="1"/>
  <c r="BC12" i="1"/>
  <c r="BD12" i="1"/>
  <c r="BE12" i="1"/>
  <c r="BA13" i="1"/>
  <c r="BB13" i="1"/>
  <c r="BC13" i="1"/>
  <c r="BD13" i="1"/>
  <c r="BE13" i="1"/>
  <c r="BA14" i="1"/>
  <c r="BB14" i="1"/>
  <c r="BC14" i="1"/>
  <c r="BD14" i="1"/>
  <c r="BE14" i="1"/>
  <c r="BA15" i="1"/>
  <c r="BB15" i="1"/>
  <c r="BC15" i="1"/>
  <c r="BD15" i="1"/>
  <c r="BE15" i="1"/>
  <c r="BA16" i="1"/>
  <c r="BB16" i="1"/>
  <c r="BC16" i="1"/>
  <c r="BD16" i="1"/>
  <c r="BE16" i="1"/>
  <c r="BA17" i="1"/>
  <c r="BB17" i="1"/>
  <c r="BC17" i="1"/>
  <c r="BD17" i="1"/>
  <c r="BE17" i="1"/>
  <c r="BA18" i="1"/>
  <c r="BB18" i="1"/>
  <c r="BC18" i="1"/>
  <c r="BD18" i="1"/>
  <c r="BE18" i="1"/>
  <c r="BA19" i="1"/>
  <c r="BB19" i="1"/>
  <c r="BC19" i="1"/>
  <c r="BD19" i="1"/>
  <c r="BE19" i="1"/>
  <c r="BA20" i="1"/>
  <c r="BB20" i="1"/>
  <c r="BC20" i="1"/>
  <c r="BD20" i="1"/>
  <c r="BE20" i="1"/>
  <c r="BA21" i="1"/>
  <c r="BB21" i="1"/>
  <c r="BC21" i="1"/>
  <c r="BD21" i="1"/>
  <c r="BE21" i="1"/>
  <c r="BA22" i="1"/>
  <c r="BB22" i="1"/>
  <c r="BC22" i="1"/>
  <c r="BD22" i="1"/>
  <c r="BE22" i="1"/>
  <c r="BA23" i="1"/>
  <c r="BB23" i="1"/>
  <c r="BC23" i="1"/>
  <c r="BD23" i="1"/>
  <c r="BE23" i="1"/>
  <c r="BA24" i="1"/>
  <c r="BB24" i="1"/>
  <c r="BC24" i="1"/>
  <c r="BD24" i="1"/>
  <c r="BE24" i="1"/>
  <c r="BA25" i="1"/>
  <c r="BB25" i="1"/>
  <c r="BC25" i="1"/>
  <c r="BD25" i="1"/>
  <c r="BE25" i="1"/>
  <c r="BA26" i="1"/>
  <c r="BB26" i="1"/>
  <c r="BC26" i="1"/>
  <c r="BD26" i="1"/>
  <c r="BE26" i="1"/>
  <c r="BA27" i="1"/>
  <c r="BB27" i="1"/>
  <c r="BC27" i="1"/>
  <c r="BD27" i="1"/>
  <c r="BE27" i="1"/>
  <c r="BA28" i="1"/>
  <c r="BB28" i="1"/>
  <c r="BC28" i="1"/>
  <c r="BD28" i="1"/>
  <c r="BE28" i="1"/>
  <c r="BA29" i="1"/>
  <c r="BB29" i="1"/>
  <c r="BC29" i="1"/>
  <c r="BD29" i="1"/>
  <c r="BE29" i="1"/>
  <c r="BA30" i="1"/>
  <c r="BB30" i="1"/>
  <c r="BC30" i="1"/>
  <c r="BD30" i="1"/>
  <c r="BE30" i="1"/>
  <c r="BA31" i="1"/>
  <c r="BB31" i="1"/>
  <c r="BC31" i="1"/>
  <c r="BD31" i="1"/>
  <c r="BE31" i="1"/>
  <c r="BA32" i="1"/>
  <c r="BB32" i="1"/>
  <c r="BC32" i="1"/>
  <c r="BD32" i="1"/>
  <c r="BE32" i="1"/>
  <c r="BA33" i="1"/>
  <c r="BB33" i="1"/>
  <c r="BC33" i="1"/>
  <c r="BD33" i="1"/>
  <c r="BE33" i="1"/>
  <c r="BA34" i="1"/>
  <c r="BB34" i="1"/>
  <c r="BC34" i="1"/>
  <c r="BD34" i="1"/>
  <c r="BE34" i="1"/>
  <c r="BA35" i="1"/>
  <c r="BB35" i="1"/>
  <c r="BC35" i="1"/>
  <c r="BD35" i="1"/>
  <c r="BE35" i="1"/>
  <c r="BA36" i="1"/>
  <c r="BB36" i="1"/>
  <c r="BC36" i="1"/>
  <c r="BD36" i="1"/>
  <c r="BE36" i="1"/>
  <c r="BA37" i="1"/>
  <c r="BB37" i="1"/>
  <c r="BC37" i="1"/>
  <c r="BD37" i="1"/>
  <c r="BE37" i="1"/>
  <c r="BA38" i="1"/>
  <c r="BB38" i="1"/>
  <c r="BC38" i="1"/>
  <c r="BD38" i="1"/>
  <c r="BE38" i="1"/>
  <c r="BA39" i="1"/>
  <c r="BB39" i="1"/>
  <c r="BC39" i="1"/>
  <c r="BD39" i="1"/>
  <c r="BE39" i="1"/>
  <c r="BA40" i="1"/>
  <c r="BB40" i="1"/>
  <c r="BC40" i="1"/>
  <c r="BD40" i="1"/>
  <c r="BE40" i="1"/>
  <c r="BA41" i="1"/>
  <c r="BB41" i="1"/>
  <c r="BC41" i="1"/>
  <c r="BD41" i="1"/>
  <c r="BE41" i="1"/>
  <c r="BA42" i="1"/>
  <c r="BB42" i="1"/>
  <c r="BC42" i="1"/>
  <c r="BD42" i="1"/>
  <c r="BE42" i="1"/>
  <c r="BA43" i="1"/>
  <c r="BB43" i="1"/>
  <c r="BC43" i="1"/>
  <c r="BD43" i="1"/>
  <c r="BE43" i="1"/>
  <c r="BA44" i="1"/>
  <c r="BB44" i="1"/>
  <c r="BC44" i="1"/>
  <c r="BD44" i="1"/>
  <c r="BE44" i="1"/>
  <c r="BA45" i="1"/>
  <c r="BB45" i="1"/>
  <c r="BC45" i="1"/>
  <c r="BD45" i="1"/>
  <c r="BE45" i="1"/>
  <c r="BA46" i="1"/>
  <c r="BB46" i="1"/>
  <c r="BC46" i="1"/>
  <c r="BD46" i="1"/>
  <c r="BE46" i="1"/>
  <c r="BA47" i="1"/>
  <c r="BB47" i="1"/>
  <c r="BC47" i="1"/>
  <c r="BD47" i="1"/>
  <c r="BE47" i="1"/>
  <c r="BA48" i="1"/>
  <c r="BB48" i="1"/>
  <c r="BC48" i="1"/>
  <c r="BD48" i="1"/>
  <c r="BE48" i="1"/>
  <c r="BA49" i="1"/>
  <c r="BB49" i="1"/>
  <c r="BC49" i="1"/>
  <c r="BD49" i="1"/>
  <c r="BE49" i="1"/>
  <c r="BA50" i="1"/>
  <c r="BB50" i="1"/>
  <c r="BC50" i="1"/>
  <c r="BD50" i="1"/>
  <c r="BE50" i="1"/>
  <c r="BA51" i="1"/>
  <c r="BB51" i="1"/>
  <c r="BC51" i="1"/>
  <c r="BD51" i="1"/>
  <c r="BE51" i="1"/>
  <c r="BA52" i="1"/>
  <c r="BB52" i="1"/>
  <c r="BC52" i="1"/>
  <c r="BD52" i="1"/>
  <c r="BE52" i="1"/>
  <c r="BE3" i="1"/>
  <c r="BD3" i="1"/>
  <c r="BC3" i="1"/>
  <c r="BB3" i="1"/>
  <c r="BA3" i="1"/>
  <c r="AV4" i="1" l="1"/>
  <c r="AW4" i="1"/>
  <c r="AX4" i="1"/>
  <c r="AY4" i="1"/>
  <c r="AZ4" i="1"/>
  <c r="AV5" i="1"/>
  <c r="AW5" i="1"/>
  <c r="AX5" i="1"/>
  <c r="AY5" i="1"/>
  <c r="AZ5" i="1"/>
  <c r="AV6" i="1"/>
  <c r="AW6" i="1"/>
  <c r="AX6" i="1"/>
  <c r="AY6" i="1"/>
  <c r="AZ6" i="1"/>
  <c r="AV7" i="1"/>
  <c r="AW7" i="1"/>
  <c r="AX7" i="1"/>
  <c r="AY7" i="1"/>
  <c r="AZ7" i="1"/>
  <c r="AV8" i="1"/>
  <c r="AW8" i="1"/>
  <c r="AX8" i="1"/>
  <c r="AY8" i="1"/>
  <c r="AZ8" i="1"/>
  <c r="AV9" i="1"/>
  <c r="AW9" i="1"/>
  <c r="AX9" i="1"/>
  <c r="AY9" i="1"/>
  <c r="AZ9" i="1"/>
  <c r="AV10" i="1"/>
  <c r="AW10" i="1"/>
  <c r="AX10" i="1"/>
  <c r="AY10" i="1"/>
  <c r="AZ10" i="1"/>
  <c r="AV11" i="1"/>
  <c r="AW11" i="1"/>
  <c r="AX11" i="1"/>
  <c r="AY11" i="1"/>
  <c r="AZ11" i="1"/>
  <c r="AV12" i="1"/>
  <c r="AW12" i="1"/>
  <c r="AX12" i="1"/>
  <c r="AY12" i="1"/>
  <c r="AZ12" i="1"/>
  <c r="AV13" i="1"/>
  <c r="AW13" i="1"/>
  <c r="AX13" i="1"/>
  <c r="AY13" i="1"/>
  <c r="AZ13" i="1"/>
  <c r="AV14" i="1"/>
  <c r="AW14" i="1"/>
  <c r="AX14" i="1"/>
  <c r="AY14" i="1"/>
  <c r="AZ14" i="1"/>
  <c r="AV15" i="1"/>
  <c r="AW15" i="1"/>
  <c r="AX15" i="1"/>
  <c r="AY15" i="1"/>
  <c r="AZ15" i="1"/>
  <c r="AV16" i="1"/>
  <c r="AW16" i="1"/>
  <c r="AX16" i="1"/>
  <c r="AY16" i="1"/>
  <c r="AZ16" i="1"/>
  <c r="AV17" i="1"/>
  <c r="AW17" i="1"/>
  <c r="AX17" i="1"/>
  <c r="AY17" i="1"/>
  <c r="AZ17" i="1"/>
  <c r="AV18" i="1"/>
  <c r="AW18" i="1"/>
  <c r="AX18" i="1"/>
  <c r="AY18" i="1"/>
  <c r="AZ18" i="1"/>
  <c r="AV19" i="1"/>
  <c r="AW19" i="1"/>
  <c r="AX19" i="1"/>
  <c r="AY19" i="1"/>
  <c r="AZ19" i="1"/>
  <c r="AV20" i="1"/>
  <c r="AW20" i="1"/>
  <c r="AX20" i="1"/>
  <c r="AY20" i="1"/>
  <c r="AZ20" i="1"/>
  <c r="AV21" i="1"/>
  <c r="AW21" i="1"/>
  <c r="AX21" i="1"/>
  <c r="AY21" i="1"/>
  <c r="AZ21" i="1"/>
  <c r="AV22" i="1"/>
  <c r="AW22" i="1"/>
  <c r="AX22" i="1"/>
  <c r="AY22" i="1"/>
  <c r="AZ22" i="1"/>
  <c r="AV23" i="1"/>
  <c r="AW23" i="1"/>
  <c r="AX23" i="1"/>
  <c r="AY23" i="1"/>
  <c r="AZ23" i="1"/>
  <c r="AV24" i="1"/>
  <c r="AW24" i="1"/>
  <c r="AX24" i="1"/>
  <c r="AY24" i="1"/>
  <c r="AZ24" i="1"/>
  <c r="AV25" i="1"/>
  <c r="AW25" i="1"/>
  <c r="AX25" i="1"/>
  <c r="AY25" i="1"/>
  <c r="AZ25" i="1"/>
  <c r="AV26" i="1"/>
  <c r="AW26" i="1"/>
  <c r="AX26" i="1"/>
  <c r="AY26" i="1"/>
  <c r="AZ26" i="1"/>
  <c r="AV27" i="1"/>
  <c r="AW27" i="1"/>
  <c r="AX27" i="1"/>
  <c r="AY27" i="1"/>
  <c r="AZ27" i="1"/>
  <c r="AV28" i="1"/>
  <c r="AW28" i="1"/>
  <c r="AX28" i="1"/>
  <c r="AY28" i="1"/>
  <c r="AZ28" i="1"/>
  <c r="AV29" i="1"/>
  <c r="AW29" i="1"/>
  <c r="AX29" i="1"/>
  <c r="AY29" i="1"/>
  <c r="AZ29" i="1"/>
  <c r="AV30" i="1"/>
  <c r="AW30" i="1"/>
  <c r="AX30" i="1"/>
  <c r="AY30" i="1"/>
  <c r="AZ30" i="1"/>
  <c r="AV31" i="1"/>
  <c r="AW31" i="1"/>
  <c r="AX31" i="1"/>
  <c r="AY31" i="1"/>
  <c r="AZ31" i="1"/>
  <c r="AV32" i="1"/>
  <c r="AW32" i="1"/>
  <c r="AX32" i="1"/>
  <c r="AY32" i="1"/>
  <c r="AZ32" i="1"/>
  <c r="AV33" i="1"/>
  <c r="AW33" i="1"/>
  <c r="AX33" i="1"/>
  <c r="AY33" i="1"/>
  <c r="AZ33" i="1"/>
  <c r="AV34" i="1"/>
  <c r="AW34" i="1"/>
  <c r="AX34" i="1"/>
  <c r="AY34" i="1"/>
  <c r="AZ34" i="1"/>
  <c r="AV35" i="1"/>
  <c r="AW35" i="1"/>
  <c r="AX35" i="1"/>
  <c r="AY35" i="1"/>
  <c r="AZ35" i="1"/>
  <c r="AV36" i="1"/>
  <c r="AW36" i="1"/>
  <c r="AX36" i="1"/>
  <c r="AY36" i="1"/>
  <c r="AZ36" i="1"/>
  <c r="AV37" i="1"/>
  <c r="AW37" i="1"/>
  <c r="AX37" i="1"/>
  <c r="AY37" i="1"/>
  <c r="AZ37" i="1"/>
  <c r="AV38" i="1"/>
  <c r="AW38" i="1"/>
  <c r="AX38" i="1"/>
  <c r="AY38" i="1"/>
  <c r="AZ38" i="1"/>
  <c r="AV39" i="1"/>
  <c r="AW39" i="1"/>
  <c r="AX39" i="1"/>
  <c r="AY39" i="1"/>
  <c r="AZ39" i="1"/>
  <c r="AV40" i="1"/>
  <c r="AW40" i="1"/>
  <c r="AX40" i="1"/>
  <c r="AY40" i="1"/>
  <c r="AZ40" i="1"/>
  <c r="AV41" i="1"/>
  <c r="AW41" i="1"/>
  <c r="AX41" i="1"/>
  <c r="AY41" i="1"/>
  <c r="AZ41" i="1"/>
  <c r="AV42" i="1"/>
  <c r="AW42" i="1"/>
  <c r="AX42" i="1"/>
  <c r="AY42" i="1"/>
  <c r="AZ42" i="1"/>
  <c r="AV43" i="1"/>
  <c r="AW43" i="1"/>
  <c r="AX43" i="1"/>
  <c r="AY43" i="1"/>
  <c r="AZ43" i="1"/>
  <c r="AV44" i="1"/>
  <c r="AW44" i="1"/>
  <c r="AX44" i="1"/>
  <c r="AY44" i="1"/>
  <c r="AZ44" i="1"/>
  <c r="AV45" i="1"/>
  <c r="AW45" i="1"/>
  <c r="AX45" i="1"/>
  <c r="AY45" i="1"/>
  <c r="AZ45" i="1"/>
  <c r="AV46" i="1"/>
  <c r="AW46" i="1"/>
  <c r="AX46" i="1"/>
  <c r="AY46" i="1"/>
  <c r="AZ46" i="1"/>
  <c r="AV47" i="1"/>
  <c r="AW47" i="1"/>
  <c r="AX47" i="1"/>
  <c r="AY47" i="1"/>
  <c r="AZ47" i="1"/>
  <c r="AV48" i="1"/>
  <c r="AW48" i="1"/>
  <c r="AX48" i="1"/>
  <c r="AY48" i="1"/>
  <c r="AZ48" i="1"/>
  <c r="AV49" i="1"/>
  <c r="AW49" i="1"/>
  <c r="AX49" i="1"/>
  <c r="AY49" i="1"/>
  <c r="AZ49" i="1"/>
  <c r="AV50" i="1"/>
  <c r="AW50" i="1"/>
  <c r="AX50" i="1"/>
  <c r="AY50" i="1"/>
  <c r="AZ50" i="1"/>
  <c r="AV51" i="1"/>
  <c r="AW51" i="1"/>
  <c r="AX51" i="1"/>
  <c r="AY51" i="1"/>
  <c r="AZ51" i="1"/>
  <c r="AV52" i="1"/>
  <c r="AW52" i="1"/>
  <c r="AX52" i="1"/>
  <c r="AY52" i="1"/>
  <c r="AZ52" i="1"/>
  <c r="AZ3" i="1"/>
  <c r="AY3" i="1"/>
  <c r="AX3" i="1"/>
  <c r="AW3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3" i="1"/>
  <c r="T3" i="1"/>
  <c r="U3" i="1"/>
  <c r="V3" i="1"/>
  <c r="W3" i="1"/>
  <c r="X3" i="1"/>
  <c r="Y3" i="1"/>
  <c r="Z3" i="1"/>
  <c r="AA3" i="1"/>
  <c r="AB3" i="1"/>
  <c r="AC3" i="1"/>
  <c r="T4" i="1"/>
  <c r="U4" i="1"/>
  <c r="V4" i="1"/>
  <c r="W4" i="1"/>
  <c r="X4" i="1"/>
  <c r="Y4" i="1"/>
  <c r="Z4" i="1"/>
  <c r="AA4" i="1"/>
  <c r="AB4" i="1"/>
  <c r="AC4" i="1"/>
  <c r="T5" i="1"/>
  <c r="U5" i="1"/>
  <c r="V5" i="1"/>
  <c r="W5" i="1"/>
  <c r="X5" i="1"/>
  <c r="Y5" i="1"/>
  <c r="Z5" i="1"/>
  <c r="AA5" i="1"/>
  <c r="AB5" i="1"/>
  <c r="AC5" i="1"/>
  <c r="BF3" i="1" l="1"/>
  <c r="BF37" i="1"/>
  <c r="BG37" i="1" s="1"/>
  <c r="BF21" i="1"/>
  <c r="BG21" i="1" s="1"/>
  <c r="BF9" i="1"/>
  <c r="BG9" i="1" s="1"/>
  <c r="BF48" i="1"/>
  <c r="BG48" i="1" s="1"/>
  <c r="BF40" i="1"/>
  <c r="BG40" i="1" s="1"/>
  <c r="BF32" i="1"/>
  <c r="BG32" i="1" s="1"/>
  <c r="BF28" i="1"/>
  <c r="BG28" i="1" s="1"/>
  <c r="BF49" i="1"/>
  <c r="BG49" i="1" s="1"/>
  <c r="BF45" i="1"/>
  <c r="BG45" i="1" s="1"/>
  <c r="BF41" i="1"/>
  <c r="BG41" i="1" s="1"/>
  <c r="BF33" i="1"/>
  <c r="BG33" i="1" s="1"/>
  <c r="BF29" i="1"/>
  <c r="BG29" i="1" s="1"/>
  <c r="BF5" i="1"/>
  <c r="BG5" i="1" s="1"/>
  <c r="BF52" i="1"/>
  <c r="BG52" i="1" s="1"/>
  <c r="BF20" i="1"/>
  <c r="BG20" i="1" s="1"/>
  <c r="BF51" i="1"/>
  <c r="BG51" i="1" s="1"/>
  <c r="BF47" i="1"/>
  <c r="BG47" i="1" s="1"/>
  <c r="BF43" i="1"/>
  <c r="BG43" i="1" s="1"/>
  <c r="BF39" i="1"/>
  <c r="BG39" i="1" s="1"/>
  <c r="BF35" i="1"/>
  <c r="BG35" i="1" s="1"/>
  <c r="BF31" i="1"/>
  <c r="BG31" i="1" s="1"/>
  <c r="BF27" i="1"/>
  <c r="BG27" i="1" s="1"/>
  <c r="BF23" i="1"/>
  <c r="BG23" i="1" s="1"/>
  <c r="BF19" i="1"/>
  <c r="BG19" i="1" s="1"/>
  <c r="BF15" i="1"/>
  <c r="BG15" i="1" s="1"/>
  <c r="BF11" i="1"/>
  <c r="BG11" i="1" s="1"/>
  <c r="BF7" i="1"/>
  <c r="BG7" i="1" s="1"/>
  <c r="BF25" i="1"/>
  <c r="BG25" i="1" s="1"/>
  <c r="BF17" i="1"/>
  <c r="BG17" i="1" s="1"/>
  <c r="BF13" i="1"/>
  <c r="BG13" i="1" s="1"/>
  <c r="BF44" i="1"/>
  <c r="BG44" i="1" s="1"/>
  <c r="BF36" i="1"/>
  <c r="BG36" i="1" s="1"/>
  <c r="BF24" i="1"/>
  <c r="BG24" i="1" s="1"/>
  <c r="BF16" i="1"/>
  <c r="BG16" i="1" s="1"/>
  <c r="BF12" i="1"/>
  <c r="BG12" i="1" s="1"/>
  <c r="BF8" i="1"/>
  <c r="BG8" i="1" s="1"/>
  <c r="BF4" i="1"/>
  <c r="BG4" i="1" s="1"/>
  <c r="BF50" i="1"/>
  <c r="BG50" i="1" s="1"/>
  <c r="BF46" i="1"/>
  <c r="BG46" i="1" s="1"/>
  <c r="BF42" i="1"/>
  <c r="BG42" i="1" s="1"/>
  <c r="BF38" i="1"/>
  <c r="BG38" i="1" s="1"/>
  <c r="BF34" i="1"/>
  <c r="BG34" i="1" s="1"/>
  <c r="BF30" i="1"/>
  <c r="BG30" i="1" s="1"/>
  <c r="BF26" i="1"/>
  <c r="BG26" i="1" s="1"/>
  <c r="BF22" i="1"/>
  <c r="BG22" i="1" s="1"/>
  <c r="BF18" i="1"/>
  <c r="BG18" i="1" s="1"/>
  <c r="BF14" i="1"/>
  <c r="BG14" i="1" s="1"/>
  <c r="BF10" i="1"/>
  <c r="BG10" i="1" s="1"/>
  <c r="BF6" i="1"/>
  <c r="BG6" i="1" s="1"/>
  <c r="R4" i="1"/>
  <c r="S4" i="1"/>
  <c r="R5" i="1"/>
  <c r="S5" i="1"/>
  <c r="Q5" i="1"/>
  <c r="Q4" i="1"/>
  <c r="R3" i="1"/>
  <c r="S3" i="1"/>
  <c r="Q3" i="1"/>
  <c r="B30" i="3" l="1"/>
  <c r="F30" i="3"/>
  <c r="J30" i="3"/>
  <c r="C30" i="3"/>
  <c r="G30" i="3"/>
  <c r="D30" i="3"/>
  <c r="H30" i="3"/>
  <c r="A30" i="3"/>
  <c r="E30" i="3"/>
  <c r="I30" i="3"/>
  <c r="D12" i="3"/>
  <c r="H12" i="3"/>
  <c r="E12" i="3"/>
  <c r="I12" i="3"/>
  <c r="B12" i="3"/>
  <c r="F12" i="3"/>
  <c r="J12" i="3"/>
  <c r="C12" i="3"/>
  <c r="G12" i="3"/>
  <c r="A12" i="3"/>
  <c r="E7" i="3"/>
  <c r="I7" i="3"/>
  <c r="B7" i="3"/>
  <c r="F7" i="3"/>
  <c r="J7" i="3"/>
  <c r="C7" i="3"/>
  <c r="G7" i="3"/>
  <c r="H7" i="3"/>
  <c r="A7" i="3"/>
  <c r="D7" i="3"/>
  <c r="D20" i="3"/>
  <c r="H20" i="3"/>
  <c r="E20" i="3"/>
  <c r="I20" i="3"/>
  <c r="B20" i="3"/>
  <c r="F20" i="3"/>
  <c r="J20" i="3"/>
  <c r="G20" i="3"/>
  <c r="C20" i="3"/>
  <c r="A20" i="3"/>
  <c r="C9" i="3"/>
  <c r="G9" i="3"/>
  <c r="D9" i="3"/>
  <c r="H9" i="3"/>
  <c r="E9" i="3"/>
  <c r="I9" i="3"/>
  <c r="J9" i="3"/>
  <c r="B9" i="3"/>
  <c r="F9" i="3"/>
  <c r="A9" i="3"/>
  <c r="B18" i="3"/>
  <c r="F18" i="3"/>
  <c r="J18" i="3"/>
  <c r="C18" i="3"/>
  <c r="G18" i="3"/>
  <c r="D18" i="3"/>
  <c r="H18" i="3"/>
  <c r="I18" i="3"/>
  <c r="A18" i="3"/>
  <c r="E18" i="3"/>
  <c r="B34" i="3"/>
  <c r="F34" i="3"/>
  <c r="J34" i="3"/>
  <c r="C34" i="3"/>
  <c r="G34" i="3"/>
  <c r="D34" i="3"/>
  <c r="H34" i="3"/>
  <c r="I34" i="3"/>
  <c r="A34" i="3"/>
  <c r="E34" i="3"/>
  <c r="C50" i="3"/>
  <c r="G50" i="3"/>
  <c r="A50" i="3"/>
  <c r="D50" i="3"/>
  <c r="H50" i="3"/>
  <c r="E50" i="3"/>
  <c r="I50" i="3"/>
  <c r="F50" i="3"/>
  <c r="J50" i="3"/>
  <c r="B50" i="3"/>
  <c r="D16" i="3"/>
  <c r="H16" i="3"/>
  <c r="E16" i="3"/>
  <c r="I16" i="3"/>
  <c r="B16" i="3"/>
  <c r="F16" i="3"/>
  <c r="J16" i="3"/>
  <c r="G16" i="3"/>
  <c r="C16" i="3"/>
  <c r="A16" i="3"/>
  <c r="C13" i="3"/>
  <c r="G13" i="3"/>
  <c r="D13" i="3"/>
  <c r="H13" i="3"/>
  <c r="E13" i="3"/>
  <c r="I13" i="3"/>
  <c r="F13" i="3"/>
  <c r="J13" i="3"/>
  <c r="B13" i="3"/>
  <c r="A13" i="3"/>
  <c r="E11" i="3"/>
  <c r="I11" i="3"/>
  <c r="B11" i="3"/>
  <c r="F11" i="3"/>
  <c r="J11" i="3"/>
  <c r="C11" i="3"/>
  <c r="G11" i="3"/>
  <c r="H11" i="3"/>
  <c r="A11" i="3"/>
  <c r="D11" i="3"/>
  <c r="E27" i="3"/>
  <c r="I27" i="3"/>
  <c r="B27" i="3"/>
  <c r="F27" i="3"/>
  <c r="J27" i="3"/>
  <c r="C27" i="3"/>
  <c r="G27" i="3"/>
  <c r="H27" i="3"/>
  <c r="A27" i="3"/>
  <c r="D27" i="3"/>
  <c r="B43" i="3"/>
  <c r="F43" i="3"/>
  <c r="J43" i="3"/>
  <c r="C43" i="3"/>
  <c r="G43" i="3"/>
  <c r="A43" i="3"/>
  <c r="D43" i="3"/>
  <c r="H43" i="3"/>
  <c r="E43" i="3"/>
  <c r="I43" i="3"/>
  <c r="E52" i="3"/>
  <c r="I52" i="3"/>
  <c r="B52" i="3"/>
  <c r="F52" i="3"/>
  <c r="J52" i="3"/>
  <c r="C52" i="3"/>
  <c r="G52" i="3"/>
  <c r="A52" i="3"/>
  <c r="D52" i="3"/>
  <c r="H52" i="3"/>
  <c r="D41" i="3"/>
  <c r="H41" i="3"/>
  <c r="E41" i="3"/>
  <c r="I41" i="3"/>
  <c r="B41" i="3"/>
  <c r="F41" i="3"/>
  <c r="J41" i="3"/>
  <c r="G41" i="3"/>
  <c r="A41" i="3"/>
  <c r="C41" i="3"/>
  <c r="D32" i="3"/>
  <c r="H32" i="3"/>
  <c r="E32" i="3"/>
  <c r="I32" i="3"/>
  <c r="B32" i="3"/>
  <c r="F32" i="3"/>
  <c r="J32" i="3"/>
  <c r="G32" i="3"/>
  <c r="C32" i="3"/>
  <c r="A32" i="3"/>
  <c r="C21" i="3"/>
  <c r="G21" i="3"/>
  <c r="D21" i="3"/>
  <c r="H21" i="3"/>
  <c r="E21" i="3"/>
  <c r="I21" i="3"/>
  <c r="B21" i="3"/>
  <c r="F21" i="3"/>
  <c r="J21" i="3"/>
  <c r="A21" i="3"/>
  <c r="B14" i="3"/>
  <c r="F14" i="3"/>
  <c r="J14" i="3"/>
  <c r="C14" i="3"/>
  <c r="G14" i="3"/>
  <c r="D14" i="3"/>
  <c r="H14" i="3"/>
  <c r="A14" i="3"/>
  <c r="E14" i="3"/>
  <c r="I14" i="3"/>
  <c r="E44" i="3"/>
  <c r="I44" i="3"/>
  <c r="B44" i="3"/>
  <c r="F44" i="3"/>
  <c r="J44" i="3"/>
  <c r="C44" i="3"/>
  <c r="G44" i="3"/>
  <c r="A44" i="3"/>
  <c r="D44" i="3"/>
  <c r="H44" i="3"/>
  <c r="E39" i="3"/>
  <c r="I39" i="3"/>
  <c r="B39" i="3"/>
  <c r="F39" i="3"/>
  <c r="J39" i="3"/>
  <c r="C39" i="3"/>
  <c r="D39" i="3"/>
  <c r="A39" i="3"/>
  <c r="G39" i="3"/>
  <c r="H39" i="3"/>
  <c r="D28" i="3"/>
  <c r="H28" i="3"/>
  <c r="E28" i="3"/>
  <c r="I28" i="3"/>
  <c r="B28" i="3"/>
  <c r="F28" i="3"/>
  <c r="J28" i="3"/>
  <c r="C28" i="3"/>
  <c r="G28" i="3"/>
  <c r="A28" i="3"/>
  <c r="B6" i="3"/>
  <c r="F6" i="3"/>
  <c r="J6" i="3"/>
  <c r="C6" i="3"/>
  <c r="G6" i="3"/>
  <c r="D6" i="3"/>
  <c r="H6" i="3"/>
  <c r="E6" i="3"/>
  <c r="A6" i="3"/>
  <c r="I6" i="3"/>
  <c r="B22" i="3"/>
  <c r="F22" i="3"/>
  <c r="J22" i="3"/>
  <c r="C22" i="3"/>
  <c r="G22" i="3"/>
  <c r="D22" i="3"/>
  <c r="H22" i="3"/>
  <c r="E22" i="3"/>
  <c r="A22" i="3"/>
  <c r="I22" i="3"/>
  <c r="B38" i="3"/>
  <c r="F38" i="3"/>
  <c r="J38" i="3"/>
  <c r="C38" i="3"/>
  <c r="G38" i="3"/>
  <c r="D38" i="3"/>
  <c r="A38" i="3"/>
  <c r="E38" i="3"/>
  <c r="I38" i="3"/>
  <c r="H38" i="3"/>
  <c r="D4" i="3"/>
  <c r="H4" i="3"/>
  <c r="E4" i="3"/>
  <c r="I4" i="3"/>
  <c r="B4" i="3"/>
  <c r="F4" i="3"/>
  <c r="J4" i="3"/>
  <c r="G4" i="3"/>
  <c r="C4" i="3"/>
  <c r="A4" i="3"/>
  <c r="D24" i="3"/>
  <c r="H24" i="3"/>
  <c r="E24" i="3"/>
  <c r="I24" i="3"/>
  <c r="B24" i="3"/>
  <c r="F24" i="3"/>
  <c r="J24" i="3"/>
  <c r="C24" i="3"/>
  <c r="G24" i="3"/>
  <c r="A24" i="3"/>
  <c r="C17" i="3"/>
  <c r="G17" i="3"/>
  <c r="D17" i="3"/>
  <c r="H17" i="3"/>
  <c r="E17" i="3"/>
  <c r="I17" i="3"/>
  <c r="B17" i="3"/>
  <c r="F17" i="3"/>
  <c r="J17" i="3"/>
  <c r="A17" i="3"/>
  <c r="E15" i="3"/>
  <c r="I15" i="3"/>
  <c r="B15" i="3"/>
  <c r="F15" i="3"/>
  <c r="J15" i="3"/>
  <c r="C15" i="3"/>
  <c r="G15" i="3"/>
  <c r="D15" i="3"/>
  <c r="H15" i="3"/>
  <c r="A15" i="3"/>
  <c r="E31" i="3"/>
  <c r="I31" i="3"/>
  <c r="B31" i="3"/>
  <c r="F31" i="3"/>
  <c r="J31" i="3"/>
  <c r="C31" i="3"/>
  <c r="G31" i="3"/>
  <c r="D31" i="3"/>
  <c r="H31" i="3"/>
  <c r="A31" i="3"/>
  <c r="B47" i="3"/>
  <c r="F47" i="3"/>
  <c r="J47" i="3"/>
  <c r="C47" i="3"/>
  <c r="G47" i="3"/>
  <c r="A47" i="3"/>
  <c r="D47" i="3"/>
  <c r="H47" i="3"/>
  <c r="E47" i="3"/>
  <c r="I47" i="3"/>
  <c r="C5" i="3"/>
  <c r="G5" i="3"/>
  <c r="D5" i="3"/>
  <c r="H5" i="3"/>
  <c r="E5" i="3"/>
  <c r="I5" i="3"/>
  <c r="B5" i="3"/>
  <c r="F5" i="3"/>
  <c r="J5" i="3"/>
  <c r="A5" i="3"/>
  <c r="D45" i="3"/>
  <c r="H45" i="3"/>
  <c r="E45" i="3"/>
  <c r="I45" i="3"/>
  <c r="B45" i="3"/>
  <c r="F45" i="3"/>
  <c r="J45" i="3"/>
  <c r="C45" i="3"/>
  <c r="G45" i="3"/>
  <c r="A45" i="3"/>
  <c r="D40" i="3"/>
  <c r="H40" i="3"/>
  <c r="E40" i="3"/>
  <c r="B40" i="3"/>
  <c r="I40" i="3"/>
  <c r="C40" i="3"/>
  <c r="J40" i="3"/>
  <c r="F40" i="3"/>
  <c r="A40" i="3"/>
  <c r="G40" i="3"/>
  <c r="C37" i="3"/>
  <c r="G37" i="3"/>
  <c r="D37" i="3"/>
  <c r="H37" i="3"/>
  <c r="E37" i="3"/>
  <c r="I37" i="3"/>
  <c r="J37" i="3"/>
  <c r="B37" i="3"/>
  <c r="F37" i="3"/>
  <c r="A37" i="3"/>
  <c r="C46" i="3"/>
  <c r="G46" i="3"/>
  <c r="A46" i="3"/>
  <c r="D46" i="3"/>
  <c r="H46" i="3"/>
  <c r="E46" i="3"/>
  <c r="I46" i="3"/>
  <c r="J46" i="3"/>
  <c r="B46" i="3"/>
  <c r="F46" i="3"/>
  <c r="E23" i="3"/>
  <c r="I23" i="3"/>
  <c r="B23" i="3"/>
  <c r="F23" i="3"/>
  <c r="J23" i="3"/>
  <c r="C23" i="3"/>
  <c r="G23" i="3"/>
  <c r="A23" i="3"/>
  <c r="H23" i="3"/>
  <c r="D23" i="3"/>
  <c r="C33" i="3"/>
  <c r="G33" i="3"/>
  <c r="D33" i="3"/>
  <c r="H33" i="3"/>
  <c r="E33" i="3"/>
  <c r="I33" i="3"/>
  <c r="B33" i="3"/>
  <c r="F33" i="3"/>
  <c r="J33" i="3"/>
  <c r="A33" i="3"/>
  <c r="B10" i="3"/>
  <c r="F10" i="3"/>
  <c r="J10" i="3"/>
  <c r="C10" i="3"/>
  <c r="G10" i="3"/>
  <c r="D10" i="3"/>
  <c r="H10" i="3"/>
  <c r="A10" i="3"/>
  <c r="E10" i="3"/>
  <c r="I10" i="3"/>
  <c r="B26" i="3"/>
  <c r="F26" i="3"/>
  <c r="J26" i="3"/>
  <c r="C26" i="3"/>
  <c r="G26" i="3"/>
  <c r="D26" i="3"/>
  <c r="H26" i="3"/>
  <c r="A26" i="3"/>
  <c r="E26" i="3"/>
  <c r="I26" i="3"/>
  <c r="C42" i="3"/>
  <c r="G42" i="3"/>
  <c r="A42" i="3"/>
  <c r="D42" i="3"/>
  <c r="H42" i="3"/>
  <c r="E42" i="3"/>
  <c r="I42" i="3"/>
  <c r="B42" i="3"/>
  <c r="J42" i="3"/>
  <c r="F42" i="3"/>
  <c r="D8" i="3"/>
  <c r="H8" i="3"/>
  <c r="E8" i="3"/>
  <c r="I8" i="3"/>
  <c r="B8" i="3"/>
  <c r="F8" i="3"/>
  <c r="J8" i="3"/>
  <c r="C8" i="3"/>
  <c r="G8" i="3"/>
  <c r="A8" i="3"/>
  <c r="D36" i="3"/>
  <c r="H36" i="3"/>
  <c r="E36" i="3"/>
  <c r="I36" i="3"/>
  <c r="B36" i="3"/>
  <c r="F36" i="3"/>
  <c r="J36" i="3"/>
  <c r="G36" i="3"/>
  <c r="A36" i="3"/>
  <c r="C36" i="3"/>
  <c r="C25" i="3"/>
  <c r="G25" i="3"/>
  <c r="D25" i="3"/>
  <c r="H25" i="3"/>
  <c r="E25" i="3"/>
  <c r="I25" i="3"/>
  <c r="J25" i="3"/>
  <c r="F25" i="3"/>
  <c r="B25" i="3"/>
  <c r="A25" i="3"/>
  <c r="E19" i="3"/>
  <c r="I19" i="3"/>
  <c r="B19" i="3"/>
  <c r="F19" i="3"/>
  <c r="J19" i="3"/>
  <c r="C19" i="3"/>
  <c r="G19" i="3"/>
  <c r="D19" i="3"/>
  <c r="A19" i="3"/>
  <c r="H19" i="3"/>
  <c r="E35" i="3"/>
  <c r="I35" i="3"/>
  <c r="B35" i="3"/>
  <c r="F35" i="3"/>
  <c r="J35" i="3"/>
  <c r="C35" i="3"/>
  <c r="G35" i="3"/>
  <c r="D35" i="3"/>
  <c r="A35" i="3"/>
  <c r="H35" i="3"/>
  <c r="B51" i="3"/>
  <c r="F51" i="3"/>
  <c r="J51" i="3"/>
  <c r="C51" i="3"/>
  <c r="G51" i="3"/>
  <c r="A51" i="3"/>
  <c r="D51" i="3"/>
  <c r="H51" i="3"/>
  <c r="E51" i="3"/>
  <c r="I51" i="3"/>
  <c r="C29" i="3"/>
  <c r="G29" i="3"/>
  <c r="D29" i="3"/>
  <c r="H29" i="3"/>
  <c r="E29" i="3"/>
  <c r="I29" i="3"/>
  <c r="F29" i="3"/>
  <c r="J29" i="3"/>
  <c r="B29" i="3"/>
  <c r="A29" i="3"/>
  <c r="D49" i="3"/>
  <c r="H49" i="3"/>
  <c r="E49" i="3"/>
  <c r="I49" i="3"/>
  <c r="B49" i="3"/>
  <c r="F49" i="3"/>
  <c r="J49" i="3"/>
  <c r="C49" i="3"/>
  <c r="A49" i="3"/>
  <c r="G49" i="3"/>
  <c r="E48" i="3"/>
  <c r="I48" i="3"/>
  <c r="B48" i="3"/>
  <c r="F48" i="3"/>
  <c r="J48" i="3"/>
  <c r="C48" i="3"/>
  <c r="G48" i="3"/>
  <c r="A48" i="3"/>
  <c r="H48" i="3"/>
  <c r="D48" i="3"/>
  <c r="BI2" i="1"/>
  <c r="BG3" i="1"/>
  <c r="E3" i="3" l="1"/>
  <c r="I3" i="3"/>
  <c r="B3" i="3"/>
  <c r="F3" i="3"/>
  <c r="J3" i="3"/>
  <c r="C3" i="3"/>
  <c r="G3" i="3"/>
  <c r="D3" i="3"/>
  <c r="A3" i="3"/>
  <c r="H3" i="3"/>
</calcChain>
</file>

<file path=xl/sharedStrings.xml><?xml version="1.0" encoding="utf-8"?>
<sst xmlns="http://schemas.openxmlformats.org/spreadsheetml/2006/main" count="238" uniqueCount="89">
  <si>
    <t>House Number</t>
  </si>
  <si>
    <t>Min</t>
  </si>
  <si>
    <t>Max</t>
  </si>
  <si>
    <t>Avg</t>
  </si>
  <si>
    <t>Min. Distance</t>
  </si>
  <si>
    <t>Closest Tap</t>
  </si>
  <si>
    <t>Sum of Min. Distance:</t>
  </si>
  <si>
    <t>State</t>
  </si>
  <si>
    <t>Health Care</t>
  </si>
  <si>
    <t>Education</t>
  </si>
  <si>
    <t>Economy</t>
  </si>
  <si>
    <t>Opportunity</t>
  </si>
  <si>
    <t>Infrastructure</t>
  </si>
  <si>
    <t>Crime &amp; Corrections</t>
  </si>
  <si>
    <t>State Government Fiscal Stability</t>
  </si>
  <si>
    <t>Largest City Size</t>
  </si>
  <si>
    <t xml:space="preserve">Diversity </t>
  </si>
  <si>
    <t>Natural Environment: Drinking Water &amp; Air Quality, Pollution, Industrial Toxins, ETC.</t>
  </si>
  <si>
    <t>Outdoors</t>
  </si>
  <si>
    <t>Social Environment: Community Engagement, Voter Participation, Social Support</t>
  </si>
  <si>
    <t>Night Life, Entertainment, and Cost</t>
  </si>
  <si>
    <t> Minnesota</t>
  </si>
  <si>
    <t> Washington</t>
  </si>
  <si>
    <t> Colorado</t>
  </si>
  <si>
    <t> Iowa</t>
  </si>
  <si>
    <t> Nebraska</t>
  </si>
  <si>
    <t> North Dakota</t>
  </si>
  <si>
    <t> Florida</t>
  </si>
  <si>
    <t> Utah</t>
  </si>
  <si>
    <t> Massachusetts</t>
  </si>
  <si>
    <t> Idaho</t>
  </si>
  <si>
    <t> Wisconsin</t>
  </si>
  <si>
    <t> Oregon</t>
  </si>
  <si>
    <t> New Hampshire</t>
  </si>
  <si>
    <t> South Dakota</t>
  </si>
  <si>
    <t> Maryland</t>
  </si>
  <si>
    <t> New York</t>
  </si>
  <si>
    <t> Virginia</t>
  </si>
  <si>
    <t> North Carolina</t>
  </si>
  <si>
    <t> Hawaii</t>
  </si>
  <si>
    <t> California</t>
  </si>
  <si>
    <t> Tennessee</t>
  </si>
  <si>
    <t> Vermont</t>
  </si>
  <si>
    <t> Arizona</t>
  </si>
  <si>
    <t> Missouri</t>
  </si>
  <si>
    <t> Kansas</t>
  </si>
  <si>
    <t> Georgia</t>
  </si>
  <si>
    <t> Wyoming</t>
  </si>
  <si>
    <t> Nevada</t>
  </si>
  <si>
    <t> Texas</t>
  </si>
  <si>
    <t> New Jersey</t>
  </si>
  <si>
    <t> Delaware</t>
  </si>
  <si>
    <t> Michigan</t>
  </si>
  <si>
    <t> Maine</t>
  </si>
  <si>
    <t> Montana</t>
  </si>
  <si>
    <t> Rhode Island</t>
  </si>
  <si>
    <t> Illinois</t>
  </si>
  <si>
    <t> Oklahoma</t>
  </si>
  <si>
    <t> Indiana</t>
  </si>
  <si>
    <t> Pennsylvania</t>
  </si>
  <si>
    <t> Alaska</t>
  </si>
  <si>
    <t> Ohio</t>
  </si>
  <si>
    <t> Kentucky</t>
  </si>
  <si>
    <t> Connecticut</t>
  </si>
  <si>
    <t> New Mexico</t>
  </si>
  <si>
    <t> Arkansas</t>
  </si>
  <si>
    <t> South Carolina</t>
  </si>
  <si>
    <t> Alabama</t>
  </si>
  <si>
    <t> Mississippi</t>
  </si>
  <si>
    <t> Louisiana</t>
  </si>
  <si>
    <t> West Virginia</t>
  </si>
  <si>
    <t>State Data</t>
  </si>
  <si>
    <t>State Statistics</t>
  </si>
  <si>
    <t>Group Number</t>
  </si>
  <si>
    <t>Cluster 1</t>
  </si>
  <si>
    <t>Cluster Centers</t>
  </si>
  <si>
    <t>Cluster 2</t>
  </si>
  <si>
    <t>Cluster 3</t>
  </si>
  <si>
    <t>Cluster 4</t>
  </si>
  <si>
    <t>Cluster 5</t>
  </si>
  <si>
    <t>Difference of Cluster Center to State</t>
  </si>
  <si>
    <t>Cluster</t>
  </si>
  <si>
    <t>Cluster 6</t>
  </si>
  <si>
    <t>Cluster 7</t>
  </si>
  <si>
    <t>Cluster 8</t>
  </si>
  <si>
    <t>Cluster 9</t>
  </si>
  <si>
    <t>Cluster 10</t>
  </si>
  <si>
    <t>Cluster 91</t>
  </si>
  <si>
    <t xml:space="preserve">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</si>
</sst>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1" xfId="0" applyBorder="1"/>
    <xf numFmtId="0" fontId="1" fillId="0" borderId="10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4" xfId="0" applyFont="1" applyBorder="1"/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1" fillId="0" borderId="11" xfId="0" applyFont="1" applyFill="1" applyBorder="1" applyAlignment="1">
      <alignment wrapText="1"/>
    </xf>
    <xf numFmtId="0" fontId="0" fillId="0" borderId="6" xfId="0" applyBorder="1"/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2"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528090663013831E-2"/>
          <c:y val="0"/>
          <c:w val="0.97370786400547926"/>
          <c:h val="0.8351462090424181"/>
        </c:manualLayout>
      </c:layout>
      <c:surfaceChart>
        <c:wireframe val="0"/>
        <c:ser>
          <c:idx val="0"/>
          <c:order val="0"/>
          <c:tx>
            <c:strRef>
              <c:f>'State Clusters'!$M$1</c:f>
              <c:strCache>
                <c:ptCount val="1"/>
                <c:pt idx="0">
                  <c:v>Health Care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Clusters'!$M$2:$M$51</c:f>
              <c:numCache>
                <c:formatCode>General</c:formatCode>
                <c:ptCount val="50"/>
                <c:pt idx="0">
                  <c:v>48</c:v>
                </c:pt>
                <c:pt idx="1">
                  <c:v>28</c:v>
                </c:pt>
                <c:pt idx="2">
                  <c:v>31</c:v>
                </c:pt>
                <c:pt idx="3">
                  <c:v>49</c:v>
                </c:pt>
                <c:pt idx="4">
                  <c:v>41</c:v>
                </c:pt>
                <c:pt idx="5">
                  <c:v>46</c:v>
                </c:pt>
                <c:pt idx="6">
                  <c:v>50</c:v>
                </c:pt>
                <c:pt idx="7">
                  <c:v>47</c:v>
                </c:pt>
                <c:pt idx="8">
                  <c:v>44</c:v>
                </c:pt>
                <c:pt idx="9">
                  <c:v>1</c:v>
                </c:pt>
                <c:pt idx="10">
                  <c:v>25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16</c:v>
                </c:pt>
                <c:pt idx="15">
                  <c:v>12</c:v>
                </c:pt>
                <c:pt idx="16">
                  <c:v>34</c:v>
                </c:pt>
                <c:pt idx="17">
                  <c:v>15</c:v>
                </c:pt>
                <c:pt idx="18">
                  <c:v>11</c:v>
                </c:pt>
                <c:pt idx="19">
                  <c:v>43</c:v>
                </c:pt>
                <c:pt idx="20">
                  <c:v>24</c:v>
                </c:pt>
                <c:pt idx="21">
                  <c:v>42</c:v>
                </c:pt>
                <c:pt idx="22">
                  <c:v>35</c:v>
                </c:pt>
                <c:pt idx="23">
                  <c:v>38</c:v>
                </c:pt>
                <c:pt idx="24">
                  <c:v>29</c:v>
                </c:pt>
                <c:pt idx="25">
                  <c:v>37</c:v>
                </c:pt>
                <c:pt idx="26">
                  <c:v>40</c:v>
                </c:pt>
                <c:pt idx="27">
                  <c:v>32</c:v>
                </c:pt>
                <c:pt idx="28">
                  <c:v>27</c:v>
                </c:pt>
                <c:pt idx="29">
                  <c:v>23</c:v>
                </c:pt>
                <c:pt idx="30">
                  <c:v>36</c:v>
                </c:pt>
                <c:pt idx="31">
                  <c:v>45</c:v>
                </c:pt>
                <c:pt idx="32">
                  <c:v>10</c:v>
                </c:pt>
                <c:pt idx="33">
                  <c:v>18</c:v>
                </c:pt>
                <c:pt idx="34">
                  <c:v>26</c:v>
                </c:pt>
                <c:pt idx="35">
                  <c:v>3</c:v>
                </c:pt>
                <c:pt idx="36">
                  <c:v>14</c:v>
                </c:pt>
                <c:pt idx="37">
                  <c:v>13</c:v>
                </c:pt>
                <c:pt idx="38">
                  <c:v>21</c:v>
                </c:pt>
                <c:pt idx="39">
                  <c:v>6</c:v>
                </c:pt>
                <c:pt idx="40">
                  <c:v>33</c:v>
                </c:pt>
                <c:pt idx="41">
                  <c:v>22</c:v>
                </c:pt>
                <c:pt idx="42">
                  <c:v>7</c:v>
                </c:pt>
                <c:pt idx="43">
                  <c:v>19</c:v>
                </c:pt>
                <c:pt idx="44">
                  <c:v>17</c:v>
                </c:pt>
                <c:pt idx="45">
                  <c:v>39</c:v>
                </c:pt>
                <c:pt idx="46">
                  <c:v>30</c:v>
                </c:pt>
                <c:pt idx="47">
                  <c:v>2</c:v>
                </c:pt>
                <c:pt idx="48">
                  <c:v>9</c:v>
                </c:pt>
                <c:pt idx="4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D-48BD-A211-525D6FE76424}"/>
            </c:ext>
          </c:extLst>
        </c:ser>
        <c:ser>
          <c:idx val="1"/>
          <c:order val="1"/>
          <c:tx>
            <c:strRef>
              <c:f>'State Clusters'!$N$1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Clusters'!$N$2:$N$51</c:f>
              <c:numCache>
                <c:formatCode>General</c:formatCode>
                <c:ptCount val="50"/>
                <c:pt idx="0">
                  <c:v>39</c:v>
                </c:pt>
                <c:pt idx="1">
                  <c:v>40</c:v>
                </c:pt>
                <c:pt idx="2">
                  <c:v>50</c:v>
                </c:pt>
                <c:pt idx="3">
                  <c:v>42</c:v>
                </c:pt>
                <c:pt idx="4">
                  <c:v>48</c:v>
                </c:pt>
                <c:pt idx="5">
                  <c:v>47</c:v>
                </c:pt>
                <c:pt idx="6">
                  <c:v>46</c:v>
                </c:pt>
                <c:pt idx="7">
                  <c:v>49</c:v>
                </c:pt>
                <c:pt idx="8">
                  <c:v>45</c:v>
                </c:pt>
                <c:pt idx="9">
                  <c:v>29</c:v>
                </c:pt>
                <c:pt idx="10">
                  <c:v>32</c:v>
                </c:pt>
                <c:pt idx="11">
                  <c:v>27</c:v>
                </c:pt>
                <c:pt idx="12">
                  <c:v>14</c:v>
                </c:pt>
                <c:pt idx="13">
                  <c:v>1</c:v>
                </c:pt>
                <c:pt idx="14">
                  <c:v>11</c:v>
                </c:pt>
                <c:pt idx="15">
                  <c:v>2</c:v>
                </c:pt>
                <c:pt idx="16">
                  <c:v>7</c:v>
                </c:pt>
                <c:pt idx="17">
                  <c:v>23</c:v>
                </c:pt>
                <c:pt idx="18">
                  <c:v>26</c:v>
                </c:pt>
                <c:pt idx="19">
                  <c:v>28</c:v>
                </c:pt>
                <c:pt idx="20">
                  <c:v>43</c:v>
                </c:pt>
                <c:pt idx="21">
                  <c:v>31</c:v>
                </c:pt>
                <c:pt idx="22">
                  <c:v>44</c:v>
                </c:pt>
                <c:pt idx="23">
                  <c:v>37</c:v>
                </c:pt>
                <c:pt idx="24">
                  <c:v>12</c:v>
                </c:pt>
                <c:pt idx="25">
                  <c:v>16</c:v>
                </c:pt>
                <c:pt idx="26">
                  <c:v>35</c:v>
                </c:pt>
                <c:pt idx="27">
                  <c:v>36</c:v>
                </c:pt>
                <c:pt idx="28">
                  <c:v>24</c:v>
                </c:pt>
                <c:pt idx="29">
                  <c:v>38</c:v>
                </c:pt>
                <c:pt idx="30">
                  <c:v>41</c:v>
                </c:pt>
                <c:pt idx="31">
                  <c:v>34</c:v>
                </c:pt>
                <c:pt idx="32">
                  <c:v>3</c:v>
                </c:pt>
                <c:pt idx="33">
                  <c:v>30</c:v>
                </c:pt>
                <c:pt idx="34">
                  <c:v>22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17</c:v>
                </c:pt>
                <c:pt idx="39">
                  <c:v>8</c:v>
                </c:pt>
                <c:pt idx="40">
                  <c:v>15</c:v>
                </c:pt>
                <c:pt idx="41">
                  <c:v>19</c:v>
                </c:pt>
                <c:pt idx="42">
                  <c:v>13</c:v>
                </c:pt>
                <c:pt idx="43">
                  <c:v>9</c:v>
                </c:pt>
                <c:pt idx="44">
                  <c:v>18</c:v>
                </c:pt>
                <c:pt idx="45">
                  <c:v>25</c:v>
                </c:pt>
                <c:pt idx="46">
                  <c:v>21</c:v>
                </c:pt>
                <c:pt idx="47">
                  <c:v>6</c:v>
                </c:pt>
                <c:pt idx="48">
                  <c:v>20</c:v>
                </c:pt>
                <c:pt idx="4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D-48BD-A211-525D6FE76424}"/>
            </c:ext>
          </c:extLst>
        </c:ser>
        <c:ser>
          <c:idx val="2"/>
          <c:order val="2"/>
          <c:tx>
            <c:strRef>
              <c:f>'State Clusters'!$O$1</c:f>
              <c:strCache>
                <c:ptCount val="1"/>
                <c:pt idx="0">
                  <c:v>Economy</c:v>
                </c:pt>
              </c:strCache>
            </c:strRef>
          </c:tx>
          <c:spPr>
            <a:solidFill>
              <a:schemeClr val="accent1">
                <a:tint val="6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Clusters'!$O$2:$O$51</c:f>
              <c:numCache>
                <c:formatCode>General</c:formatCode>
                <c:ptCount val="50"/>
                <c:pt idx="0">
                  <c:v>36</c:v>
                </c:pt>
                <c:pt idx="1">
                  <c:v>50</c:v>
                </c:pt>
                <c:pt idx="2">
                  <c:v>46</c:v>
                </c:pt>
                <c:pt idx="3">
                  <c:v>40</c:v>
                </c:pt>
                <c:pt idx="4">
                  <c:v>15</c:v>
                </c:pt>
                <c:pt idx="5">
                  <c:v>38</c:v>
                </c:pt>
                <c:pt idx="6">
                  <c:v>48</c:v>
                </c:pt>
                <c:pt idx="7">
                  <c:v>44</c:v>
                </c:pt>
                <c:pt idx="8">
                  <c:v>49</c:v>
                </c:pt>
                <c:pt idx="9">
                  <c:v>23</c:v>
                </c:pt>
                <c:pt idx="10">
                  <c:v>10</c:v>
                </c:pt>
                <c:pt idx="11">
                  <c:v>29</c:v>
                </c:pt>
                <c:pt idx="12">
                  <c:v>43</c:v>
                </c:pt>
                <c:pt idx="13">
                  <c:v>9</c:v>
                </c:pt>
                <c:pt idx="14">
                  <c:v>24</c:v>
                </c:pt>
                <c:pt idx="15">
                  <c:v>41</c:v>
                </c:pt>
                <c:pt idx="16">
                  <c:v>5</c:v>
                </c:pt>
                <c:pt idx="17">
                  <c:v>35</c:v>
                </c:pt>
                <c:pt idx="18">
                  <c:v>4</c:v>
                </c:pt>
                <c:pt idx="19">
                  <c:v>13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8</c:v>
                </c:pt>
                <c:pt idx="24">
                  <c:v>30</c:v>
                </c:pt>
                <c:pt idx="25">
                  <c:v>18</c:v>
                </c:pt>
                <c:pt idx="26">
                  <c:v>25</c:v>
                </c:pt>
                <c:pt idx="27">
                  <c:v>22</c:v>
                </c:pt>
                <c:pt idx="28">
                  <c:v>39</c:v>
                </c:pt>
                <c:pt idx="29">
                  <c:v>34</c:v>
                </c:pt>
                <c:pt idx="30">
                  <c:v>32</c:v>
                </c:pt>
                <c:pt idx="31">
                  <c:v>45</c:v>
                </c:pt>
                <c:pt idx="32">
                  <c:v>2</c:v>
                </c:pt>
                <c:pt idx="33">
                  <c:v>7</c:v>
                </c:pt>
                <c:pt idx="34">
                  <c:v>26</c:v>
                </c:pt>
                <c:pt idx="35">
                  <c:v>17</c:v>
                </c:pt>
                <c:pt idx="36">
                  <c:v>19</c:v>
                </c:pt>
                <c:pt idx="37">
                  <c:v>11</c:v>
                </c:pt>
                <c:pt idx="38">
                  <c:v>28</c:v>
                </c:pt>
                <c:pt idx="39">
                  <c:v>31</c:v>
                </c:pt>
                <c:pt idx="40">
                  <c:v>47</c:v>
                </c:pt>
                <c:pt idx="41">
                  <c:v>37</c:v>
                </c:pt>
                <c:pt idx="42">
                  <c:v>20</c:v>
                </c:pt>
                <c:pt idx="43">
                  <c:v>21</c:v>
                </c:pt>
                <c:pt idx="44">
                  <c:v>27</c:v>
                </c:pt>
                <c:pt idx="45">
                  <c:v>33</c:v>
                </c:pt>
                <c:pt idx="46">
                  <c:v>42</c:v>
                </c:pt>
                <c:pt idx="47">
                  <c:v>3</c:v>
                </c:pt>
                <c:pt idx="48">
                  <c:v>1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D-48BD-A211-525D6FE76424}"/>
            </c:ext>
          </c:extLst>
        </c:ser>
        <c:ser>
          <c:idx val="3"/>
          <c:order val="3"/>
          <c:tx>
            <c:strRef>
              <c:f>'State Clusters'!$P$1</c:f>
              <c:strCache>
                <c:ptCount val="1"/>
                <c:pt idx="0">
                  <c:v>Opportunity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Clusters'!$P$2:$P$51</c:f>
              <c:numCache>
                <c:formatCode>General</c:formatCode>
                <c:ptCount val="50"/>
                <c:pt idx="0">
                  <c:v>38</c:v>
                </c:pt>
                <c:pt idx="1">
                  <c:v>5</c:v>
                </c:pt>
                <c:pt idx="2">
                  <c:v>44</c:v>
                </c:pt>
                <c:pt idx="3">
                  <c:v>41</c:v>
                </c:pt>
                <c:pt idx="4">
                  <c:v>39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23</c:v>
                </c:pt>
                <c:pt idx="9">
                  <c:v>18</c:v>
                </c:pt>
                <c:pt idx="10">
                  <c:v>7</c:v>
                </c:pt>
                <c:pt idx="11">
                  <c:v>34</c:v>
                </c:pt>
                <c:pt idx="12">
                  <c:v>29</c:v>
                </c:pt>
                <c:pt idx="13">
                  <c:v>14</c:v>
                </c:pt>
                <c:pt idx="14">
                  <c:v>2</c:v>
                </c:pt>
                <c:pt idx="15">
                  <c:v>10</c:v>
                </c:pt>
                <c:pt idx="16">
                  <c:v>36</c:v>
                </c:pt>
                <c:pt idx="17">
                  <c:v>43</c:v>
                </c:pt>
                <c:pt idx="18">
                  <c:v>46</c:v>
                </c:pt>
                <c:pt idx="19">
                  <c:v>31</c:v>
                </c:pt>
                <c:pt idx="20">
                  <c:v>45</c:v>
                </c:pt>
                <c:pt idx="21">
                  <c:v>33</c:v>
                </c:pt>
                <c:pt idx="22">
                  <c:v>19</c:v>
                </c:pt>
                <c:pt idx="23">
                  <c:v>47</c:v>
                </c:pt>
                <c:pt idx="24">
                  <c:v>9</c:v>
                </c:pt>
                <c:pt idx="25">
                  <c:v>40</c:v>
                </c:pt>
                <c:pt idx="26">
                  <c:v>11</c:v>
                </c:pt>
                <c:pt idx="27">
                  <c:v>20</c:v>
                </c:pt>
                <c:pt idx="28">
                  <c:v>22</c:v>
                </c:pt>
                <c:pt idx="29">
                  <c:v>16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42</c:v>
                </c:pt>
                <c:pt idx="34">
                  <c:v>37</c:v>
                </c:pt>
                <c:pt idx="35">
                  <c:v>4</c:v>
                </c:pt>
                <c:pt idx="36">
                  <c:v>17</c:v>
                </c:pt>
                <c:pt idx="37">
                  <c:v>1</c:v>
                </c:pt>
                <c:pt idx="38">
                  <c:v>24</c:v>
                </c:pt>
                <c:pt idx="39">
                  <c:v>6</c:v>
                </c:pt>
                <c:pt idx="40">
                  <c:v>15</c:v>
                </c:pt>
                <c:pt idx="41">
                  <c:v>26</c:v>
                </c:pt>
                <c:pt idx="42">
                  <c:v>3</c:v>
                </c:pt>
                <c:pt idx="43">
                  <c:v>13</c:v>
                </c:pt>
                <c:pt idx="44">
                  <c:v>8</c:v>
                </c:pt>
                <c:pt idx="45">
                  <c:v>21</c:v>
                </c:pt>
                <c:pt idx="46">
                  <c:v>12</c:v>
                </c:pt>
                <c:pt idx="47">
                  <c:v>27</c:v>
                </c:pt>
                <c:pt idx="48">
                  <c:v>28</c:v>
                </c:pt>
                <c:pt idx="4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ED-48BD-A211-525D6FE76424}"/>
            </c:ext>
          </c:extLst>
        </c:ser>
        <c:ser>
          <c:idx val="4"/>
          <c:order val="4"/>
          <c:tx>
            <c:strRef>
              <c:f>'State Clusters'!$Q$1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chemeClr val="accent1">
                <a:tint val="8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Clusters'!$Q$2:$Q$51</c:f>
              <c:numCache>
                <c:formatCode>General</c:formatCode>
                <c:ptCount val="50"/>
                <c:pt idx="0">
                  <c:v>31</c:v>
                </c:pt>
                <c:pt idx="1">
                  <c:v>42</c:v>
                </c:pt>
                <c:pt idx="2">
                  <c:v>47</c:v>
                </c:pt>
                <c:pt idx="3">
                  <c:v>46</c:v>
                </c:pt>
                <c:pt idx="4">
                  <c:v>33</c:v>
                </c:pt>
                <c:pt idx="5">
                  <c:v>32</c:v>
                </c:pt>
                <c:pt idx="6">
                  <c:v>49</c:v>
                </c:pt>
                <c:pt idx="7">
                  <c:v>44</c:v>
                </c:pt>
                <c:pt idx="8">
                  <c:v>50</c:v>
                </c:pt>
                <c:pt idx="9">
                  <c:v>27</c:v>
                </c:pt>
                <c:pt idx="10">
                  <c:v>18</c:v>
                </c:pt>
                <c:pt idx="11">
                  <c:v>48</c:v>
                </c:pt>
                <c:pt idx="12">
                  <c:v>41</c:v>
                </c:pt>
                <c:pt idx="13">
                  <c:v>45</c:v>
                </c:pt>
                <c:pt idx="14">
                  <c:v>25</c:v>
                </c:pt>
                <c:pt idx="15">
                  <c:v>28</c:v>
                </c:pt>
                <c:pt idx="16">
                  <c:v>11</c:v>
                </c:pt>
                <c:pt idx="17">
                  <c:v>19</c:v>
                </c:pt>
                <c:pt idx="18">
                  <c:v>38</c:v>
                </c:pt>
                <c:pt idx="19">
                  <c:v>15</c:v>
                </c:pt>
                <c:pt idx="20">
                  <c:v>12</c:v>
                </c:pt>
                <c:pt idx="21">
                  <c:v>17</c:v>
                </c:pt>
                <c:pt idx="22">
                  <c:v>5</c:v>
                </c:pt>
                <c:pt idx="23">
                  <c:v>21</c:v>
                </c:pt>
                <c:pt idx="24">
                  <c:v>39</c:v>
                </c:pt>
                <c:pt idx="25">
                  <c:v>24</c:v>
                </c:pt>
                <c:pt idx="26">
                  <c:v>30</c:v>
                </c:pt>
                <c:pt idx="27">
                  <c:v>40</c:v>
                </c:pt>
                <c:pt idx="28">
                  <c:v>13</c:v>
                </c:pt>
                <c:pt idx="29">
                  <c:v>29</c:v>
                </c:pt>
                <c:pt idx="30">
                  <c:v>23</c:v>
                </c:pt>
                <c:pt idx="31">
                  <c:v>22</c:v>
                </c:pt>
                <c:pt idx="32">
                  <c:v>8</c:v>
                </c:pt>
                <c:pt idx="33">
                  <c:v>10</c:v>
                </c:pt>
                <c:pt idx="34">
                  <c:v>34</c:v>
                </c:pt>
                <c:pt idx="35">
                  <c:v>1</c:v>
                </c:pt>
                <c:pt idx="36">
                  <c:v>2</c:v>
                </c:pt>
                <c:pt idx="37">
                  <c:v>37</c:v>
                </c:pt>
                <c:pt idx="38">
                  <c:v>7</c:v>
                </c:pt>
                <c:pt idx="39">
                  <c:v>35</c:v>
                </c:pt>
                <c:pt idx="40">
                  <c:v>36</c:v>
                </c:pt>
                <c:pt idx="41">
                  <c:v>43</c:v>
                </c:pt>
                <c:pt idx="42">
                  <c:v>6</c:v>
                </c:pt>
                <c:pt idx="43">
                  <c:v>9</c:v>
                </c:pt>
                <c:pt idx="44">
                  <c:v>26</c:v>
                </c:pt>
                <c:pt idx="45">
                  <c:v>20</c:v>
                </c:pt>
                <c:pt idx="46">
                  <c:v>16</c:v>
                </c:pt>
                <c:pt idx="47">
                  <c:v>4</c:v>
                </c:pt>
                <c:pt idx="48">
                  <c:v>14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D-48BD-A211-525D6FE76424}"/>
            </c:ext>
          </c:extLst>
        </c:ser>
        <c:ser>
          <c:idx val="5"/>
          <c:order val="5"/>
          <c:tx>
            <c:strRef>
              <c:f>'State Clusters'!$R$1</c:f>
              <c:strCache>
                <c:ptCount val="1"/>
                <c:pt idx="0">
                  <c:v>Crime &amp; Corrections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Clusters'!$R$2:$R$51</c:f>
              <c:numCache>
                <c:formatCode>General</c:formatCode>
                <c:ptCount val="50"/>
                <c:pt idx="0">
                  <c:v>34</c:v>
                </c:pt>
                <c:pt idx="1">
                  <c:v>50</c:v>
                </c:pt>
                <c:pt idx="2">
                  <c:v>49</c:v>
                </c:pt>
                <c:pt idx="3">
                  <c:v>47</c:v>
                </c:pt>
                <c:pt idx="4">
                  <c:v>41</c:v>
                </c:pt>
                <c:pt idx="5">
                  <c:v>42</c:v>
                </c:pt>
                <c:pt idx="6">
                  <c:v>18</c:v>
                </c:pt>
                <c:pt idx="7">
                  <c:v>48</c:v>
                </c:pt>
                <c:pt idx="8">
                  <c:v>31</c:v>
                </c:pt>
                <c:pt idx="9">
                  <c:v>16</c:v>
                </c:pt>
                <c:pt idx="10">
                  <c:v>46</c:v>
                </c:pt>
                <c:pt idx="11">
                  <c:v>13</c:v>
                </c:pt>
                <c:pt idx="12">
                  <c:v>8</c:v>
                </c:pt>
                <c:pt idx="13">
                  <c:v>5</c:v>
                </c:pt>
                <c:pt idx="14">
                  <c:v>28</c:v>
                </c:pt>
                <c:pt idx="15">
                  <c:v>3</c:v>
                </c:pt>
                <c:pt idx="16">
                  <c:v>32</c:v>
                </c:pt>
                <c:pt idx="17">
                  <c:v>11</c:v>
                </c:pt>
                <c:pt idx="18">
                  <c:v>17</c:v>
                </c:pt>
                <c:pt idx="19">
                  <c:v>43</c:v>
                </c:pt>
                <c:pt idx="20">
                  <c:v>38</c:v>
                </c:pt>
                <c:pt idx="21">
                  <c:v>35</c:v>
                </c:pt>
                <c:pt idx="22">
                  <c:v>44</c:v>
                </c:pt>
                <c:pt idx="23">
                  <c:v>26</c:v>
                </c:pt>
                <c:pt idx="24">
                  <c:v>4</c:v>
                </c:pt>
                <c:pt idx="25">
                  <c:v>22</c:v>
                </c:pt>
                <c:pt idx="26">
                  <c:v>30</c:v>
                </c:pt>
                <c:pt idx="27">
                  <c:v>33</c:v>
                </c:pt>
                <c:pt idx="28">
                  <c:v>25</c:v>
                </c:pt>
                <c:pt idx="29">
                  <c:v>27</c:v>
                </c:pt>
                <c:pt idx="30">
                  <c:v>19</c:v>
                </c:pt>
                <c:pt idx="31">
                  <c:v>9</c:v>
                </c:pt>
                <c:pt idx="32">
                  <c:v>14</c:v>
                </c:pt>
                <c:pt idx="33">
                  <c:v>6</c:v>
                </c:pt>
                <c:pt idx="34">
                  <c:v>36</c:v>
                </c:pt>
                <c:pt idx="35">
                  <c:v>15</c:v>
                </c:pt>
                <c:pt idx="36">
                  <c:v>24</c:v>
                </c:pt>
                <c:pt idx="37">
                  <c:v>2</c:v>
                </c:pt>
                <c:pt idx="38">
                  <c:v>40</c:v>
                </c:pt>
                <c:pt idx="39">
                  <c:v>7</c:v>
                </c:pt>
                <c:pt idx="40">
                  <c:v>12</c:v>
                </c:pt>
                <c:pt idx="41">
                  <c:v>1</c:v>
                </c:pt>
                <c:pt idx="42">
                  <c:v>10</c:v>
                </c:pt>
                <c:pt idx="43">
                  <c:v>20</c:v>
                </c:pt>
                <c:pt idx="44">
                  <c:v>23</c:v>
                </c:pt>
                <c:pt idx="45">
                  <c:v>45</c:v>
                </c:pt>
                <c:pt idx="46">
                  <c:v>37</c:v>
                </c:pt>
                <c:pt idx="47">
                  <c:v>39</c:v>
                </c:pt>
                <c:pt idx="48">
                  <c:v>29</c:v>
                </c:pt>
                <c:pt idx="4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ED-48BD-A211-525D6FE76424}"/>
            </c:ext>
          </c:extLst>
        </c:ser>
        <c:ser>
          <c:idx val="6"/>
          <c:order val="6"/>
          <c:tx>
            <c:strRef>
              <c:f>'State Clusters'!$S$1</c:f>
              <c:strCache>
                <c:ptCount val="1"/>
                <c:pt idx="0">
                  <c:v>State Government Fiscal Stability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Clusters'!$S$2:$S$51</c:f>
              <c:numCache>
                <c:formatCode>General</c:formatCode>
                <c:ptCount val="50"/>
                <c:pt idx="0">
                  <c:v>22</c:v>
                </c:pt>
                <c:pt idx="1">
                  <c:v>47</c:v>
                </c:pt>
                <c:pt idx="2">
                  <c:v>44</c:v>
                </c:pt>
                <c:pt idx="3">
                  <c:v>20</c:v>
                </c:pt>
                <c:pt idx="4">
                  <c:v>18</c:v>
                </c:pt>
                <c:pt idx="5">
                  <c:v>25</c:v>
                </c:pt>
                <c:pt idx="6">
                  <c:v>45</c:v>
                </c:pt>
                <c:pt idx="7">
                  <c:v>48</c:v>
                </c:pt>
                <c:pt idx="8">
                  <c:v>36</c:v>
                </c:pt>
                <c:pt idx="9">
                  <c:v>35</c:v>
                </c:pt>
                <c:pt idx="10">
                  <c:v>15</c:v>
                </c:pt>
                <c:pt idx="11">
                  <c:v>33</c:v>
                </c:pt>
                <c:pt idx="12">
                  <c:v>41</c:v>
                </c:pt>
                <c:pt idx="13">
                  <c:v>40</c:v>
                </c:pt>
                <c:pt idx="14">
                  <c:v>23</c:v>
                </c:pt>
                <c:pt idx="15">
                  <c:v>49</c:v>
                </c:pt>
                <c:pt idx="16">
                  <c:v>3</c:v>
                </c:pt>
                <c:pt idx="17">
                  <c:v>28</c:v>
                </c:pt>
                <c:pt idx="18">
                  <c:v>43</c:v>
                </c:pt>
                <c:pt idx="19">
                  <c:v>5</c:v>
                </c:pt>
                <c:pt idx="20">
                  <c:v>34</c:v>
                </c:pt>
                <c:pt idx="21">
                  <c:v>13</c:v>
                </c:pt>
                <c:pt idx="22">
                  <c:v>38</c:v>
                </c:pt>
                <c:pt idx="23">
                  <c:v>17</c:v>
                </c:pt>
                <c:pt idx="24">
                  <c:v>14</c:v>
                </c:pt>
                <c:pt idx="25">
                  <c:v>6</c:v>
                </c:pt>
                <c:pt idx="26">
                  <c:v>8</c:v>
                </c:pt>
                <c:pt idx="27">
                  <c:v>32</c:v>
                </c:pt>
                <c:pt idx="28">
                  <c:v>50</c:v>
                </c:pt>
                <c:pt idx="29">
                  <c:v>42</c:v>
                </c:pt>
                <c:pt idx="30">
                  <c:v>37</c:v>
                </c:pt>
                <c:pt idx="31">
                  <c:v>46</c:v>
                </c:pt>
                <c:pt idx="32">
                  <c:v>1</c:v>
                </c:pt>
                <c:pt idx="33">
                  <c:v>7</c:v>
                </c:pt>
                <c:pt idx="34">
                  <c:v>12</c:v>
                </c:pt>
                <c:pt idx="35">
                  <c:v>21</c:v>
                </c:pt>
                <c:pt idx="36">
                  <c:v>2</c:v>
                </c:pt>
                <c:pt idx="37">
                  <c:v>26</c:v>
                </c:pt>
                <c:pt idx="38">
                  <c:v>4</c:v>
                </c:pt>
                <c:pt idx="39">
                  <c:v>16</c:v>
                </c:pt>
                <c:pt idx="40">
                  <c:v>9</c:v>
                </c:pt>
                <c:pt idx="41">
                  <c:v>29</c:v>
                </c:pt>
                <c:pt idx="42">
                  <c:v>24</c:v>
                </c:pt>
                <c:pt idx="43">
                  <c:v>11</c:v>
                </c:pt>
                <c:pt idx="44">
                  <c:v>19</c:v>
                </c:pt>
                <c:pt idx="45">
                  <c:v>10</c:v>
                </c:pt>
                <c:pt idx="46">
                  <c:v>39</c:v>
                </c:pt>
                <c:pt idx="47">
                  <c:v>27</c:v>
                </c:pt>
                <c:pt idx="48">
                  <c:v>31</c:v>
                </c:pt>
                <c:pt idx="4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ED-48BD-A211-525D6FE76424}"/>
            </c:ext>
          </c:extLst>
        </c:ser>
        <c:ser>
          <c:idx val="7"/>
          <c:order val="7"/>
          <c:tx>
            <c:strRef>
              <c:f>'State Clusters'!$T$1</c:f>
              <c:strCache>
                <c:ptCount val="1"/>
                <c:pt idx="0">
                  <c:v>Largest City Size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Clusters'!$T$2:$T$51</c:f>
              <c:numCache>
                <c:formatCode>General</c:formatCode>
                <c:ptCount val="50"/>
                <c:pt idx="0">
                  <c:v>21</c:v>
                </c:pt>
                <c:pt idx="1">
                  <c:v>31</c:v>
                </c:pt>
                <c:pt idx="2">
                  <c:v>22</c:v>
                </c:pt>
                <c:pt idx="3">
                  <c:v>36</c:v>
                </c:pt>
                <c:pt idx="4">
                  <c:v>42</c:v>
                </c:pt>
                <c:pt idx="5">
                  <c:v>34</c:v>
                </c:pt>
                <c:pt idx="6">
                  <c:v>39</c:v>
                </c:pt>
                <c:pt idx="7">
                  <c:v>29</c:v>
                </c:pt>
                <c:pt idx="8">
                  <c:v>49</c:v>
                </c:pt>
                <c:pt idx="9">
                  <c:v>30</c:v>
                </c:pt>
                <c:pt idx="10">
                  <c:v>46</c:v>
                </c:pt>
                <c:pt idx="11">
                  <c:v>38</c:v>
                </c:pt>
                <c:pt idx="12">
                  <c:v>41</c:v>
                </c:pt>
                <c:pt idx="13">
                  <c:v>14</c:v>
                </c:pt>
                <c:pt idx="14">
                  <c:v>13</c:v>
                </c:pt>
                <c:pt idx="15">
                  <c:v>32</c:v>
                </c:pt>
                <c:pt idx="16">
                  <c:v>7</c:v>
                </c:pt>
                <c:pt idx="17">
                  <c:v>1</c:v>
                </c:pt>
                <c:pt idx="18">
                  <c:v>2</c:v>
                </c:pt>
                <c:pt idx="19">
                  <c:v>12</c:v>
                </c:pt>
                <c:pt idx="20">
                  <c:v>6</c:v>
                </c:pt>
                <c:pt idx="21">
                  <c:v>25</c:v>
                </c:pt>
                <c:pt idx="22">
                  <c:v>20</c:v>
                </c:pt>
                <c:pt idx="23">
                  <c:v>4</c:v>
                </c:pt>
                <c:pt idx="24">
                  <c:v>24</c:v>
                </c:pt>
                <c:pt idx="25">
                  <c:v>10</c:v>
                </c:pt>
                <c:pt idx="26">
                  <c:v>8</c:v>
                </c:pt>
                <c:pt idx="27">
                  <c:v>11</c:v>
                </c:pt>
                <c:pt idx="28">
                  <c:v>3</c:v>
                </c:pt>
                <c:pt idx="29">
                  <c:v>5</c:v>
                </c:pt>
                <c:pt idx="30">
                  <c:v>9</c:v>
                </c:pt>
                <c:pt idx="31">
                  <c:v>17</c:v>
                </c:pt>
                <c:pt idx="32">
                  <c:v>37</c:v>
                </c:pt>
                <c:pt idx="33">
                  <c:v>35</c:v>
                </c:pt>
                <c:pt idx="34">
                  <c:v>45</c:v>
                </c:pt>
                <c:pt idx="35">
                  <c:v>33</c:v>
                </c:pt>
                <c:pt idx="36">
                  <c:v>44</c:v>
                </c:pt>
                <c:pt idx="37">
                  <c:v>43</c:v>
                </c:pt>
                <c:pt idx="38">
                  <c:v>40</c:v>
                </c:pt>
                <c:pt idx="39">
                  <c:v>50</c:v>
                </c:pt>
                <c:pt idx="40">
                  <c:v>48</c:v>
                </c:pt>
                <c:pt idx="41">
                  <c:v>47</c:v>
                </c:pt>
                <c:pt idx="42">
                  <c:v>27</c:v>
                </c:pt>
                <c:pt idx="43">
                  <c:v>26</c:v>
                </c:pt>
                <c:pt idx="44">
                  <c:v>18</c:v>
                </c:pt>
                <c:pt idx="45">
                  <c:v>23</c:v>
                </c:pt>
                <c:pt idx="46">
                  <c:v>28</c:v>
                </c:pt>
                <c:pt idx="47">
                  <c:v>15</c:v>
                </c:pt>
                <c:pt idx="48">
                  <c:v>16</c:v>
                </c:pt>
                <c:pt idx="4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ED-48BD-A211-525D6FE76424}"/>
            </c:ext>
          </c:extLst>
        </c:ser>
        <c:ser>
          <c:idx val="8"/>
          <c:order val="8"/>
          <c:tx>
            <c:strRef>
              <c:f>'State Clusters'!$U$1</c:f>
              <c:strCache>
                <c:ptCount val="1"/>
                <c:pt idx="0">
                  <c:v>Diversity </c:v>
                </c:pt>
              </c:strCache>
            </c:strRef>
          </c:tx>
          <c:spPr>
            <a:solidFill>
              <a:schemeClr val="accent1">
                <a:shade val="8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Clusters'!$U$2:$U$51</c:f>
              <c:numCache>
                <c:formatCode>General</c:formatCode>
                <c:ptCount val="50"/>
                <c:pt idx="0">
                  <c:v>22</c:v>
                </c:pt>
                <c:pt idx="1">
                  <c:v>15</c:v>
                </c:pt>
                <c:pt idx="2">
                  <c:v>6</c:v>
                </c:pt>
                <c:pt idx="3">
                  <c:v>33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23</c:v>
                </c:pt>
                <c:pt idx="8">
                  <c:v>50</c:v>
                </c:pt>
                <c:pt idx="9">
                  <c:v>3</c:v>
                </c:pt>
                <c:pt idx="10">
                  <c:v>16</c:v>
                </c:pt>
                <c:pt idx="11">
                  <c:v>21</c:v>
                </c:pt>
                <c:pt idx="12">
                  <c:v>14</c:v>
                </c:pt>
                <c:pt idx="13">
                  <c:v>18</c:v>
                </c:pt>
                <c:pt idx="14">
                  <c:v>7</c:v>
                </c:pt>
                <c:pt idx="15">
                  <c:v>4</c:v>
                </c:pt>
                <c:pt idx="16">
                  <c:v>9</c:v>
                </c:pt>
                <c:pt idx="17">
                  <c:v>5</c:v>
                </c:pt>
                <c:pt idx="18">
                  <c:v>1</c:v>
                </c:pt>
                <c:pt idx="19">
                  <c:v>31</c:v>
                </c:pt>
                <c:pt idx="20">
                  <c:v>10</c:v>
                </c:pt>
                <c:pt idx="21">
                  <c:v>13</c:v>
                </c:pt>
                <c:pt idx="22">
                  <c:v>8</c:v>
                </c:pt>
                <c:pt idx="23">
                  <c:v>2</c:v>
                </c:pt>
                <c:pt idx="24">
                  <c:v>12</c:v>
                </c:pt>
                <c:pt idx="25">
                  <c:v>20</c:v>
                </c:pt>
                <c:pt idx="26">
                  <c:v>42</c:v>
                </c:pt>
                <c:pt idx="27">
                  <c:v>36</c:v>
                </c:pt>
                <c:pt idx="28">
                  <c:v>11</c:v>
                </c:pt>
                <c:pt idx="29">
                  <c:v>32</c:v>
                </c:pt>
                <c:pt idx="30">
                  <c:v>43</c:v>
                </c:pt>
                <c:pt idx="31">
                  <c:v>45</c:v>
                </c:pt>
                <c:pt idx="32">
                  <c:v>39</c:v>
                </c:pt>
                <c:pt idx="33">
                  <c:v>34</c:v>
                </c:pt>
                <c:pt idx="34">
                  <c:v>46</c:v>
                </c:pt>
                <c:pt idx="35">
                  <c:v>44</c:v>
                </c:pt>
                <c:pt idx="36">
                  <c:v>41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38</c:v>
                </c:pt>
                <c:pt idx="41">
                  <c:v>49</c:v>
                </c:pt>
                <c:pt idx="42">
                  <c:v>30</c:v>
                </c:pt>
                <c:pt idx="43">
                  <c:v>29</c:v>
                </c:pt>
                <c:pt idx="44">
                  <c:v>40</c:v>
                </c:pt>
                <c:pt idx="45">
                  <c:v>37</c:v>
                </c:pt>
                <c:pt idx="46">
                  <c:v>25</c:v>
                </c:pt>
                <c:pt idx="47">
                  <c:v>19</c:v>
                </c:pt>
                <c:pt idx="48">
                  <c:v>17</c:v>
                </c:pt>
                <c:pt idx="4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ED-48BD-A211-525D6FE76424}"/>
            </c:ext>
          </c:extLst>
        </c:ser>
        <c:ser>
          <c:idx val="9"/>
          <c:order val="9"/>
          <c:tx>
            <c:strRef>
              <c:f>'State Clusters'!$V$1</c:f>
              <c:strCache>
                <c:ptCount val="1"/>
                <c:pt idx="0">
                  <c:v>Natural Environment: Drinking Water &amp; Air Quality, Pollution, Industrial Toxins, ETC.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Clusters'!$V$2:$V$51</c:f>
              <c:numCache>
                <c:formatCode>General</c:formatCode>
                <c:ptCount val="50"/>
                <c:pt idx="0">
                  <c:v>28</c:v>
                </c:pt>
                <c:pt idx="1">
                  <c:v>42</c:v>
                </c:pt>
                <c:pt idx="2">
                  <c:v>17</c:v>
                </c:pt>
                <c:pt idx="3">
                  <c:v>5</c:v>
                </c:pt>
                <c:pt idx="4">
                  <c:v>22</c:v>
                </c:pt>
                <c:pt idx="5">
                  <c:v>43</c:v>
                </c:pt>
                <c:pt idx="6">
                  <c:v>9</c:v>
                </c:pt>
                <c:pt idx="7">
                  <c:v>49</c:v>
                </c:pt>
                <c:pt idx="8">
                  <c:v>47</c:v>
                </c:pt>
                <c:pt idx="9">
                  <c:v>31</c:v>
                </c:pt>
                <c:pt idx="10">
                  <c:v>23</c:v>
                </c:pt>
                <c:pt idx="11">
                  <c:v>4</c:v>
                </c:pt>
                <c:pt idx="12">
                  <c:v>36</c:v>
                </c:pt>
                <c:pt idx="13">
                  <c:v>3</c:v>
                </c:pt>
                <c:pt idx="14">
                  <c:v>29</c:v>
                </c:pt>
                <c:pt idx="15">
                  <c:v>32</c:v>
                </c:pt>
                <c:pt idx="16">
                  <c:v>1</c:v>
                </c:pt>
                <c:pt idx="17">
                  <c:v>10</c:v>
                </c:pt>
                <c:pt idx="18">
                  <c:v>44</c:v>
                </c:pt>
                <c:pt idx="19">
                  <c:v>24</c:v>
                </c:pt>
                <c:pt idx="20">
                  <c:v>40</c:v>
                </c:pt>
                <c:pt idx="21">
                  <c:v>15</c:v>
                </c:pt>
                <c:pt idx="22">
                  <c:v>30</c:v>
                </c:pt>
                <c:pt idx="23">
                  <c:v>38</c:v>
                </c:pt>
                <c:pt idx="24">
                  <c:v>39</c:v>
                </c:pt>
                <c:pt idx="25">
                  <c:v>37</c:v>
                </c:pt>
                <c:pt idx="26">
                  <c:v>46</c:v>
                </c:pt>
                <c:pt idx="27">
                  <c:v>35</c:v>
                </c:pt>
                <c:pt idx="28">
                  <c:v>50</c:v>
                </c:pt>
                <c:pt idx="29">
                  <c:v>45</c:v>
                </c:pt>
                <c:pt idx="30">
                  <c:v>48</c:v>
                </c:pt>
                <c:pt idx="31">
                  <c:v>34</c:v>
                </c:pt>
                <c:pt idx="32">
                  <c:v>41</c:v>
                </c:pt>
                <c:pt idx="33">
                  <c:v>26</c:v>
                </c:pt>
                <c:pt idx="34">
                  <c:v>33</c:v>
                </c:pt>
                <c:pt idx="35">
                  <c:v>18</c:v>
                </c:pt>
                <c:pt idx="36">
                  <c:v>2</c:v>
                </c:pt>
                <c:pt idx="37">
                  <c:v>13</c:v>
                </c:pt>
                <c:pt idx="38">
                  <c:v>6</c:v>
                </c:pt>
                <c:pt idx="39">
                  <c:v>27</c:v>
                </c:pt>
                <c:pt idx="40">
                  <c:v>11</c:v>
                </c:pt>
                <c:pt idx="41">
                  <c:v>25</c:v>
                </c:pt>
                <c:pt idx="42">
                  <c:v>12</c:v>
                </c:pt>
                <c:pt idx="43">
                  <c:v>21</c:v>
                </c:pt>
                <c:pt idx="44">
                  <c:v>20</c:v>
                </c:pt>
                <c:pt idx="45">
                  <c:v>14</c:v>
                </c:pt>
                <c:pt idx="46">
                  <c:v>16</c:v>
                </c:pt>
                <c:pt idx="47">
                  <c:v>7</c:v>
                </c:pt>
                <c:pt idx="48">
                  <c:v>8</c:v>
                </c:pt>
                <c:pt idx="4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ED-48BD-A211-525D6FE76424}"/>
            </c:ext>
          </c:extLst>
        </c:ser>
        <c:ser>
          <c:idx val="10"/>
          <c:order val="10"/>
          <c:tx>
            <c:strRef>
              <c:f>'State Clusters'!$W$1</c:f>
              <c:strCache>
                <c:ptCount val="1"/>
                <c:pt idx="0">
                  <c:v>Outdoors</c:v>
                </c:pt>
              </c:strCache>
            </c:strRef>
          </c:tx>
          <c:spPr>
            <a:solidFill>
              <a:schemeClr val="accent1">
                <a:shade val="6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Clusters'!$W$2:$W$51</c:f>
              <c:numCache>
                <c:formatCode>General</c:formatCode>
                <c:ptCount val="50"/>
                <c:pt idx="0">
                  <c:v>26</c:v>
                </c:pt>
                <c:pt idx="1">
                  <c:v>4</c:v>
                </c:pt>
                <c:pt idx="2">
                  <c:v>12</c:v>
                </c:pt>
                <c:pt idx="3">
                  <c:v>18</c:v>
                </c:pt>
                <c:pt idx="4">
                  <c:v>36</c:v>
                </c:pt>
                <c:pt idx="5">
                  <c:v>33</c:v>
                </c:pt>
                <c:pt idx="6">
                  <c:v>29</c:v>
                </c:pt>
                <c:pt idx="7">
                  <c:v>43</c:v>
                </c:pt>
                <c:pt idx="8">
                  <c:v>16</c:v>
                </c:pt>
                <c:pt idx="9">
                  <c:v>22</c:v>
                </c:pt>
                <c:pt idx="10">
                  <c:v>35</c:v>
                </c:pt>
                <c:pt idx="11">
                  <c:v>44</c:v>
                </c:pt>
                <c:pt idx="12">
                  <c:v>40</c:v>
                </c:pt>
                <c:pt idx="13">
                  <c:v>38</c:v>
                </c:pt>
                <c:pt idx="14">
                  <c:v>45</c:v>
                </c:pt>
                <c:pt idx="15">
                  <c:v>48</c:v>
                </c:pt>
                <c:pt idx="16">
                  <c:v>41</c:v>
                </c:pt>
                <c:pt idx="17">
                  <c:v>46</c:v>
                </c:pt>
                <c:pt idx="18">
                  <c:v>25</c:v>
                </c:pt>
                <c:pt idx="19">
                  <c:v>30</c:v>
                </c:pt>
                <c:pt idx="20">
                  <c:v>19</c:v>
                </c:pt>
                <c:pt idx="21">
                  <c:v>39</c:v>
                </c:pt>
                <c:pt idx="22">
                  <c:v>21</c:v>
                </c:pt>
                <c:pt idx="23">
                  <c:v>49</c:v>
                </c:pt>
                <c:pt idx="24">
                  <c:v>31</c:v>
                </c:pt>
                <c:pt idx="25">
                  <c:v>34</c:v>
                </c:pt>
                <c:pt idx="26">
                  <c:v>42</c:v>
                </c:pt>
                <c:pt idx="27">
                  <c:v>27</c:v>
                </c:pt>
                <c:pt idx="28">
                  <c:v>50</c:v>
                </c:pt>
                <c:pt idx="29">
                  <c:v>37</c:v>
                </c:pt>
                <c:pt idx="30">
                  <c:v>47</c:v>
                </c:pt>
                <c:pt idx="31">
                  <c:v>28</c:v>
                </c:pt>
                <c:pt idx="32">
                  <c:v>10</c:v>
                </c:pt>
                <c:pt idx="33">
                  <c:v>3</c:v>
                </c:pt>
                <c:pt idx="34">
                  <c:v>2</c:v>
                </c:pt>
                <c:pt idx="35">
                  <c:v>13</c:v>
                </c:pt>
                <c:pt idx="36">
                  <c:v>5</c:v>
                </c:pt>
                <c:pt idx="37">
                  <c:v>11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15</c:v>
                </c:pt>
                <c:pt idx="42">
                  <c:v>20</c:v>
                </c:pt>
                <c:pt idx="43">
                  <c:v>17</c:v>
                </c:pt>
                <c:pt idx="44">
                  <c:v>23</c:v>
                </c:pt>
                <c:pt idx="45">
                  <c:v>32</c:v>
                </c:pt>
                <c:pt idx="46">
                  <c:v>24</c:v>
                </c:pt>
                <c:pt idx="47">
                  <c:v>14</c:v>
                </c:pt>
                <c:pt idx="48">
                  <c:v>6</c:v>
                </c:pt>
                <c:pt idx="4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ED-48BD-A211-525D6FE76424}"/>
            </c:ext>
          </c:extLst>
        </c:ser>
        <c:ser>
          <c:idx val="11"/>
          <c:order val="11"/>
          <c:tx>
            <c:strRef>
              <c:f>'State Clusters'!$X$1</c:f>
              <c:strCache>
                <c:ptCount val="1"/>
                <c:pt idx="0">
                  <c:v>Social Environment: Community Engagement, Voter Participation, Social Support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Clusters'!$X$2:$X$51</c:f>
              <c:numCache>
                <c:formatCode>General</c:formatCode>
                <c:ptCount val="50"/>
                <c:pt idx="0">
                  <c:v>9</c:v>
                </c:pt>
                <c:pt idx="1">
                  <c:v>1</c:v>
                </c:pt>
                <c:pt idx="2">
                  <c:v>11</c:v>
                </c:pt>
                <c:pt idx="3">
                  <c:v>21</c:v>
                </c:pt>
                <c:pt idx="4">
                  <c:v>33</c:v>
                </c:pt>
                <c:pt idx="5">
                  <c:v>27</c:v>
                </c:pt>
                <c:pt idx="6">
                  <c:v>17</c:v>
                </c:pt>
                <c:pt idx="7">
                  <c:v>31</c:v>
                </c:pt>
                <c:pt idx="8">
                  <c:v>40</c:v>
                </c:pt>
                <c:pt idx="9">
                  <c:v>37</c:v>
                </c:pt>
                <c:pt idx="10">
                  <c:v>30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26</c:v>
                </c:pt>
                <c:pt idx="15">
                  <c:v>49</c:v>
                </c:pt>
                <c:pt idx="16">
                  <c:v>45</c:v>
                </c:pt>
                <c:pt idx="17">
                  <c:v>48</c:v>
                </c:pt>
                <c:pt idx="18">
                  <c:v>47</c:v>
                </c:pt>
                <c:pt idx="19">
                  <c:v>32</c:v>
                </c:pt>
                <c:pt idx="20">
                  <c:v>34</c:v>
                </c:pt>
                <c:pt idx="21">
                  <c:v>38</c:v>
                </c:pt>
                <c:pt idx="22">
                  <c:v>50</c:v>
                </c:pt>
                <c:pt idx="23">
                  <c:v>46</c:v>
                </c:pt>
                <c:pt idx="24">
                  <c:v>44</c:v>
                </c:pt>
                <c:pt idx="25">
                  <c:v>25</c:v>
                </c:pt>
                <c:pt idx="26">
                  <c:v>43</c:v>
                </c:pt>
                <c:pt idx="27">
                  <c:v>23</c:v>
                </c:pt>
                <c:pt idx="28">
                  <c:v>35</c:v>
                </c:pt>
                <c:pt idx="29">
                  <c:v>41</c:v>
                </c:pt>
                <c:pt idx="30">
                  <c:v>29</c:v>
                </c:pt>
                <c:pt idx="31">
                  <c:v>22</c:v>
                </c:pt>
                <c:pt idx="32">
                  <c:v>6</c:v>
                </c:pt>
                <c:pt idx="33">
                  <c:v>12</c:v>
                </c:pt>
                <c:pt idx="34">
                  <c:v>2</c:v>
                </c:pt>
                <c:pt idx="35">
                  <c:v>10</c:v>
                </c:pt>
                <c:pt idx="36">
                  <c:v>3</c:v>
                </c:pt>
                <c:pt idx="37">
                  <c:v>7</c:v>
                </c:pt>
                <c:pt idx="38">
                  <c:v>14</c:v>
                </c:pt>
                <c:pt idx="39">
                  <c:v>28</c:v>
                </c:pt>
                <c:pt idx="40">
                  <c:v>19</c:v>
                </c:pt>
                <c:pt idx="41">
                  <c:v>8</c:v>
                </c:pt>
                <c:pt idx="42">
                  <c:v>4</c:v>
                </c:pt>
                <c:pt idx="43">
                  <c:v>13</c:v>
                </c:pt>
                <c:pt idx="44">
                  <c:v>5</c:v>
                </c:pt>
                <c:pt idx="45">
                  <c:v>18</c:v>
                </c:pt>
                <c:pt idx="46">
                  <c:v>16</c:v>
                </c:pt>
                <c:pt idx="47">
                  <c:v>24</c:v>
                </c:pt>
                <c:pt idx="48">
                  <c:v>20</c:v>
                </c:pt>
                <c:pt idx="4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ED-48BD-A211-525D6FE76424}"/>
            </c:ext>
          </c:extLst>
        </c:ser>
        <c:ser>
          <c:idx val="12"/>
          <c:order val="12"/>
          <c:tx>
            <c:strRef>
              <c:f>'State Clusters'!$Y$1</c:f>
              <c:strCache>
                <c:ptCount val="1"/>
                <c:pt idx="0">
                  <c:v>Night Life, Entertainment, and Cost</c:v>
                </c:pt>
              </c:strCache>
            </c:strRef>
          </c:tx>
          <c:spPr>
            <a:solidFill>
              <a:schemeClr val="accent1">
                <a:shade val="40000"/>
              </a:schemeClr>
            </a:solidFill>
            <a:ln/>
            <a:effectLst/>
            <a:sp3d/>
          </c:spPr>
          <c:cat>
            <c:strRef>
              <c:f>'State Clusters'!$L$2:$L$51</c:f>
              <c:strCache>
                <c:ptCount val="50"/>
                <c:pt idx="0">
                  <c:v> Oklahoma</c:v>
                </c:pt>
                <c:pt idx="1">
                  <c:v> Alaska</c:v>
                </c:pt>
                <c:pt idx="2">
                  <c:v> New Mexico</c:v>
                </c:pt>
                <c:pt idx="3">
                  <c:v> Arkansas</c:v>
                </c:pt>
                <c:pt idx="4">
                  <c:v> South Carolina</c:v>
                </c:pt>
                <c:pt idx="5">
                  <c:v> Alabama</c:v>
                </c:pt>
                <c:pt idx="6">
                  <c:v> Mississippi</c:v>
                </c:pt>
                <c:pt idx="7">
                  <c:v> Louisiana</c:v>
                </c:pt>
                <c:pt idx="8">
                  <c:v> West Virginia</c:v>
                </c:pt>
                <c:pt idx="9">
                  <c:v> Hawaii</c:v>
                </c:pt>
                <c:pt idx="10">
                  <c:v> Delaware</c:v>
                </c:pt>
                <c:pt idx="11">
                  <c:v> Rhode Island</c:v>
                </c:pt>
                <c:pt idx="12">
                  <c:v> Connecticut</c:v>
                </c:pt>
                <c:pt idx="13">
                  <c:v> Massachusetts</c:v>
                </c:pt>
                <c:pt idx="14">
                  <c:v> Maryland</c:v>
                </c:pt>
                <c:pt idx="15">
                  <c:v> New Jersey</c:v>
                </c:pt>
                <c:pt idx="16">
                  <c:v> Florida</c:v>
                </c:pt>
                <c:pt idx="17">
                  <c:v> New York</c:v>
                </c:pt>
                <c:pt idx="18">
                  <c:v> California</c:v>
                </c:pt>
                <c:pt idx="19">
                  <c:v> Tennessee</c:v>
                </c:pt>
                <c:pt idx="20">
                  <c:v> Arizona</c:v>
                </c:pt>
                <c:pt idx="21">
                  <c:v> Georgia</c:v>
                </c:pt>
                <c:pt idx="22">
                  <c:v> Nevada</c:v>
                </c:pt>
                <c:pt idx="23">
                  <c:v> Texas</c:v>
                </c:pt>
                <c:pt idx="24">
                  <c:v> Virginia</c:v>
                </c:pt>
                <c:pt idx="25">
                  <c:v> North Carolina</c:v>
                </c:pt>
                <c:pt idx="26">
                  <c:v> Indiana</c:v>
                </c:pt>
                <c:pt idx="27">
                  <c:v> Michigan</c:v>
                </c:pt>
                <c:pt idx="28">
                  <c:v> Illinois</c:v>
                </c:pt>
                <c:pt idx="29">
                  <c:v> Pennsylvania</c:v>
                </c:pt>
                <c:pt idx="30">
                  <c:v> Ohio</c:v>
                </c:pt>
                <c:pt idx="31">
                  <c:v> Kentucky</c:v>
                </c:pt>
                <c:pt idx="32">
                  <c:v> Utah</c:v>
                </c:pt>
                <c:pt idx="33">
                  <c:v> Idaho</c:v>
                </c:pt>
                <c:pt idx="34">
                  <c:v> Montana</c:v>
                </c:pt>
                <c:pt idx="35">
                  <c:v> Iowa</c:v>
                </c:pt>
                <c:pt idx="36">
                  <c:v> North Dakota</c:v>
                </c:pt>
                <c:pt idx="37">
                  <c:v> New Hampshire</c:v>
                </c:pt>
                <c:pt idx="38">
                  <c:v> South Dakota</c:v>
                </c:pt>
                <c:pt idx="39">
                  <c:v> Vermont</c:v>
                </c:pt>
                <c:pt idx="40">
                  <c:v> Wyoming</c:v>
                </c:pt>
                <c:pt idx="41">
                  <c:v> Maine</c:v>
                </c:pt>
                <c:pt idx="42">
                  <c:v> Minnesota</c:v>
                </c:pt>
                <c:pt idx="43">
                  <c:v> Nebraska</c:v>
                </c:pt>
                <c:pt idx="44">
                  <c:v> Wisconsin</c:v>
                </c:pt>
                <c:pt idx="45">
                  <c:v> Missouri</c:v>
                </c:pt>
                <c:pt idx="46">
                  <c:v> Kansas</c:v>
                </c:pt>
                <c:pt idx="47">
                  <c:v> Washington</c:v>
                </c:pt>
                <c:pt idx="48">
                  <c:v> Colorado</c:v>
                </c:pt>
                <c:pt idx="49">
                  <c:v> Oregon</c:v>
                </c:pt>
              </c:strCache>
            </c:strRef>
          </c:cat>
          <c:val>
            <c:numRef>
              <c:f>'State Clusters'!$Y$2:$Y$51</c:f>
              <c:numCache>
                <c:formatCode>General</c:formatCode>
                <c:ptCount val="50"/>
                <c:pt idx="0">
                  <c:v>24</c:v>
                </c:pt>
                <c:pt idx="1">
                  <c:v>39</c:v>
                </c:pt>
                <c:pt idx="2">
                  <c:v>30</c:v>
                </c:pt>
                <c:pt idx="3">
                  <c:v>38</c:v>
                </c:pt>
                <c:pt idx="4">
                  <c:v>50</c:v>
                </c:pt>
                <c:pt idx="5">
                  <c:v>12</c:v>
                </c:pt>
                <c:pt idx="6">
                  <c:v>40</c:v>
                </c:pt>
                <c:pt idx="7">
                  <c:v>14</c:v>
                </c:pt>
                <c:pt idx="8">
                  <c:v>50</c:v>
                </c:pt>
                <c:pt idx="9">
                  <c:v>32</c:v>
                </c:pt>
                <c:pt idx="10">
                  <c:v>50</c:v>
                </c:pt>
                <c:pt idx="11">
                  <c:v>36</c:v>
                </c:pt>
                <c:pt idx="12">
                  <c:v>50</c:v>
                </c:pt>
                <c:pt idx="13">
                  <c:v>26</c:v>
                </c:pt>
                <c:pt idx="14">
                  <c:v>35</c:v>
                </c:pt>
                <c:pt idx="15">
                  <c:v>33</c:v>
                </c:pt>
                <c:pt idx="16">
                  <c:v>3</c:v>
                </c:pt>
                <c:pt idx="17">
                  <c:v>10</c:v>
                </c:pt>
                <c:pt idx="18">
                  <c:v>1</c:v>
                </c:pt>
                <c:pt idx="19">
                  <c:v>8</c:v>
                </c:pt>
                <c:pt idx="20">
                  <c:v>4</c:v>
                </c:pt>
                <c:pt idx="21">
                  <c:v>18</c:v>
                </c:pt>
                <c:pt idx="22">
                  <c:v>9</c:v>
                </c:pt>
                <c:pt idx="23">
                  <c:v>2</c:v>
                </c:pt>
                <c:pt idx="24">
                  <c:v>7</c:v>
                </c:pt>
                <c:pt idx="25">
                  <c:v>6</c:v>
                </c:pt>
                <c:pt idx="26">
                  <c:v>23</c:v>
                </c:pt>
                <c:pt idx="27">
                  <c:v>19</c:v>
                </c:pt>
                <c:pt idx="28">
                  <c:v>27</c:v>
                </c:pt>
                <c:pt idx="29">
                  <c:v>16</c:v>
                </c:pt>
                <c:pt idx="30">
                  <c:v>5</c:v>
                </c:pt>
                <c:pt idx="31">
                  <c:v>20</c:v>
                </c:pt>
                <c:pt idx="32">
                  <c:v>28</c:v>
                </c:pt>
                <c:pt idx="33">
                  <c:v>31</c:v>
                </c:pt>
                <c:pt idx="34">
                  <c:v>50</c:v>
                </c:pt>
                <c:pt idx="35">
                  <c:v>37</c:v>
                </c:pt>
                <c:pt idx="36">
                  <c:v>50</c:v>
                </c:pt>
                <c:pt idx="37">
                  <c:v>50</c:v>
                </c:pt>
                <c:pt idx="38">
                  <c:v>34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22</c:v>
                </c:pt>
                <c:pt idx="43">
                  <c:v>21</c:v>
                </c:pt>
                <c:pt idx="44">
                  <c:v>17</c:v>
                </c:pt>
                <c:pt idx="45">
                  <c:v>11</c:v>
                </c:pt>
                <c:pt idx="46">
                  <c:v>25</c:v>
                </c:pt>
                <c:pt idx="47">
                  <c:v>15</c:v>
                </c:pt>
                <c:pt idx="48">
                  <c:v>13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ED-48BD-A211-525D6FE76424}"/>
            </c:ext>
          </c:extLst>
        </c:ser>
        <c:bandFmts>
          <c:bandFmt>
            <c:idx val="0"/>
            <c:spPr>
              <a:solidFill>
                <a:schemeClr val="accent1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</c:bandFmts>
        <c:axId val="737139672"/>
        <c:axId val="737137704"/>
        <c:axId val="589282896"/>
      </c:surfaceChart>
      <c:catAx>
        <c:axId val="73713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37704"/>
        <c:crosses val="autoZero"/>
        <c:auto val="1"/>
        <c:lblAlgn val="ctr"/>
        <c:lblOffset val="100"/>
        <c:noMultiLvlLbl val="0"/>
      </c:catAx>
      <c:valAx>
        <c:axId val="737137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crossAx val="737139672"/>
        <c:crosses val="autoZero"/>
        <c:crossBetween val="midCat"/>
      </c:valAx>
      <c:serAx>
        <c:axId val="58928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1377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4615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6013F-E484-450B-BCDD-E86D84A798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L1:AA51" totalsRowShown="0" headerRowDxfId="1" headerRowBorderDxfId="0">
  <autoFilter ref="L1:AA51"/>
  <sortState ref="L2:AA51">
    <sortCondition ref="AA1:AA51"/>
  </sortState>
  <tableColumns count="16">
    <tableColumn id="1" name="State"/>
    <tableColumn id="2" name="Health Care"/>
    <tableColumn id="3" name="Education"/>
    <tableColumn id="4" name="Economy"/>
    <tableColumn id="5" name="Opportunity"/>
    <tableColumn id="6" name="Infrastructure"/>
    <tableColumn id="7" name="Crime &amp; Corrections"/>
    <tableColumn id="8" name="State Government Fiscal Stability"/>
    <tableColumn id="9" name="Largest City Size"/>
    <tableColumn id="10" name="Diversity "/>
    <tableColumn id="11" name="Natural Environment: Drinking Water &amp; Air Quality, Pollution, Industrial Toxins, ETC."/>
    <tableColumn id="12" name="Outdoors"/>
    <tableColumn id="13" name="Social Environment: Community Engagement, Voter Participation, Social Support"/>
    <tableColumn id="14" name="Night Life, Entertainment, and Cost"/>
    <tableColumn id="15" name="Cluster"/>
    <tableColumn id="16" name="Group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52"/>
  <sheetViews>
    <sheetView zoomScaleNormal="100" workbookViewId="0">
      <selection activeCell="Q9" sqref="Q9"/>
    </sheetView>
  </sheetViews>
  <sheetFormatPr defaultRowHeight="15" x14ac:dyDescent="0.25"/>
  <cols>
    <col min="1" max="1" width="14.42578125" bestFit="1" customWidth="1"/>
    <col min="2" max="2" width="10.28515625" bestFit="1" customWidth="1"/>
    <col min="3" max="3" width="10.7109375" customWidth="1"/>
    <col min="17" max="17" width="9.7109375" bestFit="1" customWidth="1"/>
    <col min="18" max="18" width="9.7109375" customWidth="1"/>
    <col min="19" max="19" width="9.5703125" customWidth="1"/>
    <col min="31" max="31" width="11.85546875" bestFit="1" customWidth="1"/>
    <col min="33" max="33" width="12.7109375" bestFit="1" customWidth="1"/>
    <col min="47" max="47" width="17.85546875" bestFit="1" customWidth="1"/>
    <col min="58" max="58" width="13.140625" bestFit="1" customWidth="1"/>
    <col min="59" max="59" width="11" style="1" bestFit="1" customWidth="1"/>
    <col min="60" max="60" width="10.5703125" customWidth="1"/>
    <col min="61" max="61" width="20.5703125" bestFit="1" customWidth="1"/>
  </cols>
  <sheetData>
    <row r="1" spans="1:61" ht="15.75" thickBot="1" x14ac:dyDescent="0.3">
      <c r="A1" s="38" t="s">
        <v>71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19"/>
      <c r="P1" s="38" t="s">
        <v>72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2"/>
      <c r="AE1" s="38" t="s">
        <v>75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T1" s="2"/>
      <c r="AU1" s="35" t="s">
        <v>80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7"/>
      <c r="BH1" s="2"/>
      <c r="BI1" s="12" t="s">
        <v>6</v>
      </c>
    </row>
    <row r="2" spans="1:61" ht="63" customHeight="1" thickBot="1" x14ac:dyDescent="0.3">
      <c r="A2" s="17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17</v>
      </c>
      <c r="L2" s="21" t="s">
        <v>18</v>
      </c>
      <c r="M2" s="21" t="s">
        <v>19</v>
      </c>
      <c r="N2" s="22" t="s">
        <v>20</v>
      </c>
      <c r="O2" s="20"/>
      <c r="P2" s="4"/>
      <c r="Q2" s="25" t="s">
        <v>8</v>
      </c>
      <c r="R2" s="25" t="s">
        <v>9</v>
      </c>
      <c r="S2" s="25" t="s">
        <v>10</v>
      </c>
      <c r="T2" s="25" t="s">
        <v>11</v>
      </c>
      <c r="U2" s="25" t="s">
        <v>12</v>
      </c>
      <c r="V2" s="25" t="s">
        <v>13</v>
      </c>
      <c r="W2" s="25" t="s">
        <v>14</v>
      </c>
      <c r="X2" s="25" t="s">
        <v>15</v>
      </c>
      <c r="Y2" s="25" t="s">
        <v>16</v>
      </c>
      <c r="Z2" s="25" t="s">
        <v>17</v>
      </c>
      <c r="AA2" s="25" t="s">
        <v>18</v>
      </c>
      <c r="AB2" s="25" t="s">
        <v>19</v>
      </c>
      <c r="AC2" s="26" t="s">
        <v>20</v>
      </c>
      <c r="AD2" s="2"/>
      <c r="AE2" s="24" t="s">
        <v>73</v>
      </c>
      <c r="AF2" s="25" t="s">
        <v>8</v>
      </c>
      <c r="AG2" s="25" t="s">
        <v>9</v>
      </c>
      <c r="AH2" s="25" t="s">
        <v>10</v>
      </c>
      <c r="AI2" s="25" t="s">
        <v>11</v>
      </c>
      <c r="AJ2" s="25" t="s">
        <v>12</v>
      </c>
      <c r="AK2" s="25" t="s">
        <v>13</v>
      </c>
      <c r="AL2" s="25" t="s">
        <v>14</v>
      </c>
      <c r="AM2" s="25" t="s">
        <v>15</v>
      </c>
      <c r="AN2" s="25" t="s">
        <v>16</v>
      </c>
      <c r="AO2" s="25" t="s">
        <v>17</v>
      </c>
      <c r="AP2" s="25" t="s">
        <v>18</v>
      </c>
      <c r="AQ2" s="25" t="s">
        <v>19</v>
      </c>
      <c r="AR2" s="26" t="s">
        <v>20</v>
      </c>
      <c r="AT2" s="2"/>
      <c r="AU2" s="9" t="s">
        <v>0</v>
      </c>
      <c r="AV2" s="10" t="s">
        <v>74</v>
      </c>
      <c r="AW2" s="16" t="s">
        <v>76</v>
      </c>
      <c r="AX2" s="16" t="s">
        <v>77</v>
      </c>
      <c r="AY2" s="16" t="s">
        <v>78</v>
      </c>
      <c r="AZ2" s="16" t="s">
        <v>79</v>
      </c>
      <c r="BA2" s="18" t="s">
        <v>82</v>
      </c>
      <c r="BB2" s="18" t="s">
        <v>83</v>
      </c>
      <c r="BC2" s="18" t="s">
        <v>84</v>
      </c>
      <c r="BD2" s="18" t="s">
        <v>85</v>
      </c>
      <c r="BE2" s="18" t="s">
        <v>86</v>
      </c>
      <c r="BF2" s="10" t="s">
        <v>4</v>
      </c>
      <c r="BG2" s="11" t="s">
        <v>5</v>
      </c>
      <c r="BH2" s="3"/>
      <c r="BI2" s="13">
        <f>SUM(BF3:BF52)</f>
        <v>55625.487796087378</v>
      </c>
    </row>
    <row r="3" spans="1:61" x14ac:dyDescent="0.25">
      <c r="A3" t="s">
        <v>21</v>
      </c>
      <c r="B3">
        <v>7</v>
      </c>
      <c r="C3">
        <v>13</v>
      </c>
      <c r="D3">
        <v>20</v>
      </c>
      <c r="E3">
        <v>3</v>
      </c>
      <c r="F3">
        <v>6</v>
      </c>
      <c r="G3">
        <v>10</v>
      </c>
      <c r="H3">
        <v>24</v>
      </c>
      <c r="I3">
        <v>27</v>
      </c>
      <c r="J3">
        <v>30</v>
      </c>
      <c r="K3">
        <v>12</v>
      </c>
      <c r="L3">
        <v>20</v>
      </c>
      <c r="M3">
        <v>4</v>
      </c>
      <c r="N3">
        <v>22</v>
      </c>
      <c r="P3" s="23" t="s">
        <v>2</v>
      </c>
      <c r="Q3" s="27">
        <f>MAX(B:B)</f>
        <v>50</v>
      </c>
      <c r="R3" s="28">
        <f>MAX(C:C)</f>
        <v>50</v>
      </c>
      <c r="S3" s="28">
        <f>MAX(D:D)</f>
        <v>50</v>
      </c>
      <c r="T3" s="28">
        <f t="shared" ref="T3:AC3" si="0">MAX(E:E)</f>
        <v>50</v>
      </c>
      <c r="U3" s="28">
        <f t="shared" si="0"/>
        <v>50</v>
      </c>
      <c r="V3" s="28">
        <f t="shared" si="0"/>
        <v>50</v>
      </c>
      <c r="W3" s="28">
        <f t="shared" si="0"/>
        <v>50</v>
      </c>
      <c r="X3" s="28">
        <f t="shared" si="0"/>
        <v>50</v>
      </c>
      <c r="Y3" s="28">
        <f t="shared" si="0"/>
        <v>50</v>
      </c>
      <c r="Z3" s="28">
        <f t="shared" si="0"/>
        <v>50</v>
      </c>
      <c r="AA3" s="28">
        <f t="shared" si="0"/>
        <v>50</v>
      </c>
      <c r="AB3" s="28">
        <f t="shared" si="0"/>
        <v>50</v>
      </c>
      <c r="AC3" s="29">
        <f t="shared" si="0"/>
        <v>50</v>
      </c>
      <c r="AE3" s="32">
        <v>1</v>
      </c>
      <c r="AF3" s="28">
        <v>15.865683611393397</v>
      </c>
      <c r="AG3" s="28">
        <v>12.302090940867568</v>
      </c>
      <c r="AH3" s="28">
        <v>26.251509679849022</v>
      </c>
      <c r="AI3" s="28">
        <v>13.33573417778387</v>
      </c>
      <c r="AJ3" s="28">
        <v>21.477036941827155</v>
      </c>
      <c r="AK3" s="28">
        <v>15.271902131119646</v>
      </c>
      <c r="AL3" s="28">
        <v>15.611701207249206</v>
      </c>
      <c r="AM3" s="28">
        <v>42.797879482061532</v>
      </c>
      <c r="AN3" s="28">
        <v>43.064922200434872</v>
      </c>
      <c r="AO3" s="28">
        <v>14.622774847788202</v>
      </c>
      <c r="AP3" s="28">
        <v>9.1659069707866134</v>
      </c>
      <c r="AQ3" s="28">
        <v>13.712824692702204</v>
      </c>
      <c r="AR3" s="29">
        <v>44.724136006211047</v>
      </c>
      <c r="AU3" t="str">
        <f>A3</f>
        <v> Minnesota</v>
      </c>
      <c r="AV3">
        <f>SUMXMY2(B3:N3, $AF$3:$AR$3)</f>
        <v>1717.9384070793953</v>
      </c>
      <c r="AW3">
        <f>SUMXMY2(B3:N3, $AF$4:$AR$4)</f>
        <v>3467.8329097309124</v>
      </c>
      <c r="AX3">
        <f>SUMXMY2(B3:N3, $AF$5:$AR$5)</f>
        <v>3442.6471964742327</v>
      </c>
      <c r="AY3">
        <f>SUMXMY2(B3:N3, $AF$6:$AR$6)</f>
        <v>1886.091176223875</v>
      </c>
      <c r="AZ3">
        <f>SUMXMY2(B3:N3, $AF$7:$AR$7)</f>
        <v>6719.4816398403946</v>
      </c>
      <c r="BA3">
        <f>SUMXMY2(B3:N3, $AF$8:$AR$8)</f>
        <v>5161.8294407133872</v>
      </c>
      <c r="BB3">
        <f>SUMXMY2(B3:N3, $AF$9:$AR$9)</f>
        <v>4207.7915218278231</v>
      </c>
      <c r="BC3">
        <f>SUMXMY2(B3:N3, $AF$10:$AR$10)</f>
        <v>4509.110176603248</v>
      </c>
      <c r="BD3">
        <f>SUMXMY2(B3:N3, $AF$11:$AR$11)</f>
        <v>2695.0962531494379</v>
      </c>
      <c r="BE3">
        <f>SUMXMY2(B3:N3, $AF$12:$AR$12)</f>
        <v>1025.2055037361258</v>
      </c>
      <c r="BF3">
        <f>MIN(AV3:BE3)</f>
        <v>1025.2055037361258</v>
      </c>
      <c r="BG3" s="1" t="str">
        <f>IF(BF3=AX3,AX$2,IF(BF3=AW3,AW$2,IF(BF3=AV3,AV$2,IF(BF3=AY3,AY$2,IF(BF3=AZ3,AZ$2, IF(BF3 = BA3, BA$2, IF(BF3 = BB3, BB$2, IF(BF3 = BC3, BC$2, IF(BF3 = BD3, BD$2, IF(BF3 = BE3, BE$2, "-"))))))))))</f>
        <v>Cluster 10</v>
      </c>
    </row>
    <row r="4" spans="1:61" x14ac:dyDescent="0.25">
      <c r="A4" t="s">
        <v>22</v>
      </c>
      <c r="B4">
        <v>2</v>
      </c>
      <c r="C4">
        <v>6</v>
      </c>
      <c r="D4">
        <v>3</v>
      </c>
      <c r="E4">
        <v>27</v>
      </c>
      <c r="F4">
        <v>4</v>
      </c>
      <c r="G4">
        <v>39</v>
      </c>
      <c r="H4">
        <v>27</v>
      </c>
      <c r="I4">
        <v>15</v>
      </c>
      <c r="J4">
        <v>19</v>
      </c>
      <c r="K4">
        <v>7</v>
      </c>
      <c r="L4">
        <v>14</v>
      </c>
      <c r="M4">
        <v>24</v>
      </c>
      <c r="N4">
        <v>15</v>
      </c>
      <c r="P4" s="24" t="s">
        <v>3</v>
      </c>
      <c r="Q4" s="14">
        <f>AVERAGE(B:B)</f>
        <v>25.5</v>
      </c>
      <c r="R4" s="5">
        <f>AVERAGE(C:C)</f>
        <v>25.5</v>
      </c>
      <c r="S4" s="5">
        <f>AVERAGE(D:D)</f>
        <v>25.5</v>
      </c>
      <c r="T4" s="5">
        <f t="shared" ref="T4:AC4" si="1">AVERAGE(E:E)</f>
        <v>25.5</v>
      </c>
      <c r="U4" s="5">
        <f t="shared" si="1"/>
        <v>25.5</v>
      </c>
      <c r="V4" s="5">
        <f t="shared" si="1"/>
        <v>25.5</v>
      </c>
      <c r="W4" s="5">
        <f t="shared" si="1"/>
        <v>25.5</v>
      </c>
      <c r="X4" s="5">
        <f t="shared" si="1"/>
        <v>25.5</v>
      </c>
      <c r="Y4" s="5">
        <f t="shared" si="1"/>
        <v>25.5</v>
      </c>
      <c r="Z4" s="5">
        <f t="shared" si="1"/>
        <v>25.5</v>
      </c>
      <c r="AA4" s="5">
        <f t="shared" si="1"/>
        <v>25.5</v>
      </c>
      <c r="AB4" s="5">
        <f t="shared" si="1"/>
        <v>25.5</v>
      </c>
      <c r="AC4" s="6">
        <f t="shared" si="1"/>
        <v>26.4</v>
      </c>
      <c r="AE4" s="30">
        <v>2</v>
      </c>
      <c r="AF4" s="5">
        <v>7.7119345753715285</v>
      </c>
      <c r="AG4" s="5">
        <v>24.174608215392386</v>
      </c>
      <c r="AH4" s="5">
        <v>25.154453368278382</v>
      </c>
      <c r="AI4" s="5">
        <v>21.5484819737575</v>
      </c>
      <c r="AJ4" s="5">
        <v>32.163198667672162</v>
      </c>
      <c r="AK4" s="5">
        <v>18.192990037574077</v>
      </c>
      <c r="AL4" s="5">
        <v>32.02824739417305</v>
      </c>
      <c r="AM4" s="5">
        <v>37.341056668009124</v>
      </c>
      <c r="AN4" s="5">
        <v>12.057116939381276</v>
      </c>
      <c r="AO4" s="5">
        <v>25.357515055580997</v>
      </c>
      <c r="AP4" s="5">
        <v>33.454420259300342</v>
      </c>
      <c r="AQ4" s="5">
        <v>35.882230562600824</v>
      </c>
      <c r="AR4" s="6">
        <v>40.733473954568886</v>
      </c>
      <c r="AU4" t="str">
        <f t="shared" ref="AU4:AU52" si="2">A4</f>
        <v> Washington</v>
      </c>
      <c r="AV4">
        <f t="shared" ref="AV4:AV52" si="3">SUMXMY2(B4:N4, $AF$3:$AR$3)</f>
        <v>4380.1491663508223</v>
      </c>
      <c r="AW4">
        <f t="shared" ref="AW4:AW52" si="4">SUMXMY2(B4:N4, $AF$4:$AR$4)</f>
        <v>4201.0604776335322</v>
      </c>
      <c r="AX4">
        <f t="shared" ref="AX4:AX52" si="5">SUMXMY2(B4:N4, $AF$5:$AR$5)</f>
        <v>4032.9093240184411</v>
      </c>
      <c r="AY4">
        <f t="shared" ref="AY4:AY52" si="6">SUMXMY2(B4:N4, $AF$6:$AR$6)</f>
        <v>420.06768330877696</v>
      </c>
      <c r="AZ4">
        <f t="shared" ref="AZ4:AZ52" si="7">SUMXMY2(B4:N4, $AF$7:$AR$7)</f>
        <v>7275.2814374540712</v>
      </c>
      <c r="BA4">
        <f t="shared" ref="BA4:BA52" si="8">SUMXMY2(B4:N4, $AF$8:$AR$8)</f>
        <v>2860.0118045818112</v>
      </c>
      <c r="BB4">
        <f t="shared" ref="BB4:BB52" si="9">SUMXMY2(B4:N4, $AF$9:$AR$9)</f>
        <v>4978.5656107218801</v>
      </c>
      <c r="BC4">
        <f t="shared" ref="BC4:BC52" si="10">SUMXMY2(B4:N4, $AF$10:$AR$10)</f>
        <v>5517.9848780620505</v>
      </c>
      <c r="BD4">
        <f t="shared" ref="BD4:BD52" si="11">SUMXMY2(B4:N4, $AF$11:$AR$11)</f>
        <v>3840.921354216945</v>
      </c>
      <c r="BE4">
        <f t="shared" ref="BE4:BE52" si="12">SUMXMY2(B4:N4, $AF$12:$AR$12)</f>
        <v>2355.548287780739</v>
      </c>
      <c r="BF4">
        <f t="shared" ref="BF4:BF52" si="13">MIN(AV4:BE4)</f>
        <v>420.06768330877696</v>
      </c>
      <c r="BG4" s="1" t="str">
        <f t="shared" ref="BG4:BG52" si="14">IF(BF4=AX4,AX$2,IF(BF4=AW4,AW$2,IF(BF4=AV4,AV$2,IF(BF4=AY4,AY$2,IF(BF4=AZ4,AZ$2, IF(BF4 = BA4, BA$2, IF(BF4 = BB4, BB$2, IF(BF4 = BC4, BC$2, IF(BF4 = BD4, BD$2, IF(BF4 = BE4, BE$2, "-"))))))))))</f>
        <v>Cluster 4</v>
      </c>
    </row>
    <row r="5" spans="1:61" ht="15.75" thickBot="1" x14ac:dyDescent="0.3">
      <c r="A5" t="s">
        <v>23</v>
      </c>
      <c r="B5">
        <v>9</v>
      </c>
      <c r="C5">
        <v>20</v>
      </c>
      <c r="D5">
        <v>1</v>
      </c>
      <c r="E5">
        <v>28</v>
      </c>
      <c r="F5">
        <v>14</v>
      </c>
      <c r="G5">
        <v>29</v>
      </c>
      <c r="H5">
        <v>31</v>
      </c>
      <c r="I5">
        <v>16</v>
      </c>
      <c r="J5">
        <v>17</v>
      </c>
      <c r="K5">
        <v>8</v>
      </c>
      <c r="L5">
        <v>6</v>
      </c>
      <c r="M5">
        <v>20</v>
      </c>
      <c r="N5">
        <v>13</v>
      </c>
      <c r="P5" s="4" t="s">
        <v>1</v>
      </c>
      <c r="Q5" s="15">
        <f>MIN(B:B)</f>
        <v>1</v>
      </c>
      <c r="R5" s="7">
        <f>MIN(C:C)</f>
        <v>1</v>
      </c>
      <c r="S5" s="7">
        <f>MIN(D:D)</f>
        <v>1</v>
      </c>
      <c r="T5" s="7">
        <f t="shared" ref="T5:AC5" si="15">MIN(E:E)</f>
        <v>1</v>
      </c>
      <c r="U5" s="7">
        <f t="shared" si="15"/>
        <v>1</v>
      </c>
      <c r="V5" s="7">
        <f t="shared" si="15"/>
        <v>1</v>
      </c>
      <c r="W5" s="7">
        <f t="shared" si="15"/>
        <v>1</v>
      </c>
      <c r="X5" s="7">
        <f t="shared" si="15"/>
        <v>1</v>
      </c>
      <c r="Y5" s="7">
        <f t="shared" si="15"/>
        <v>1</v>
      </c>
      <c r="Z5" s="7">
        <f t="shared" si="15"/>
        <v>1</v>
      </c>
      <c r="AA5" s="7">
        <f t="shared" si="15"/>
        <v>1</v>
      </c>
      <c r="AB5" s="7">
        <f t="shared" si="15"/>
        <v>1</v>
      </c>
      <c r="AC5" s="8">
        <f t="shared" si="15"/>
        <v>1</v>
      </c>
      <c r="AE5" s="30">
        <v>3</v>
      </c>
      <c r="AF5" s="5">
        <v>11.998192318906971</v>
      </c>
      <c r="AG5" s="5">
        <v>5.2218441145126668</v>
      </c>
      <c r="AH5" s="5">
        <v>23.514748357699769</v>
      </c>
      <c r="AI5" s="5">
        <v>9.3233728809707639</v>
      </c>
      <c r="AJ5" s="5">
        <v>32.082945317464883</v>
      </c>
      <c r="AK5" s="5">
        <v>13.65715222711947</v>
      </c>
      <c r="AL5" s="5">
        <v>37.66283207168668</v>
      </c>
      <c r="AM5" s="5">
        <v>19.247860494789848</v>
      </c>
      <c r="AN5" s="5">
        <v>9.6795477695383276</v>
      </c>
      <c r="AO5" s="5">
        <v>21.820088465479685</v>
      </c>
      <c r="AP5" s="5">
        <v>43.055838437896135</v>
      </c>
      <c r="AQ5" s="5">
        <v>39.278528127066075</v>
      </c>
      <c r="AR5" s="6">
        <v>30.880454112732078</v>
      </c>
      <c r="AU5" t="str">
        <f t="shared" si="2"/>
        <v> Colorado</v>
      </c>
      <c r="AV5">
        <f t="shared" si="3"/>
        <v>3937.5813471797946</v>
      </c>
      <c r="AW5">
        <f t="shared" si="4"/>
        <v>3648.1888500958289</v>
      </c>
      <c r="AX5">
        <f t="shared" si="5"/>
        <v>4009.5424752672543</v>
      </c>
      <c r="AY5">
        <f t="shared" si="6"/>
        <v>236.1448663455318</v>
      </c>
      <c r="AZ5">
        <f t="shared" si="7"/>
        <v>5734.8243693919285</v>
      </c>
      <c r="BA5">
        <f t="shared" si="8"/>
        <v>2392.7795340580988</v>
      </c>
      <c r="BB5">
        <f t="shared" si="9"/>
        <v>4264.753489798406</v>
      </c>
      <c r="BC5">
        <f t="shared" si="10"/>
        <v>4560.445605251598</v>
      </c>
      <c r="BD5">
        <f t="shared" si="11"/>
        <v>3149.6610704936243</v>
      </c>
      <c r="BE5">
        <f t="shared" si="12"/>
        <v>2088.1771235280266</v>
      </c>
      <c r="BF5">
        <f t="shared" si="13"/>
        <v>236.1448663455318</v>
      </c>
      <c r="BG5" s="1" t="str">
        <f t="shared" si="14"/>
        <v>Cluster 4</v>
      </c>
    </row>
    <row r="6" spans="1:61" x14ac:dyDescent="0.25">
      <c r="A6" t="s">
        <v>24</v>
      </c>
      <c r="B6">
        <v>3</v>
      </c>
      <c r="C6">
        <v>5</v>
      </c>
      <c r="D6">
        <v>17</v>
      </c>
      <c r="E6">
        <v>4</v>
      </c>
      <c r="F6">
        <v>1</v>
      </c>
      <c r="G6">
        <v>15</v>
      </c>
      <c r="H6">
        <v>21</v>
      </c>
      <c r="I6">
        <v>33</v>
      </c>
      <c r="J6">
        <v>44</v>
      </c>
      <c r="K6">
        <v>18</v>
      </c>
      <c r="L6">
        <v>13</v>
      </c>
      <c r="M6">
        <v>10</v>
      </c>
      <c r="N6">
        <v>37</v>
      </c>
      <c r="AE6" s="30">
        <v>4</v>
      </c>
      <c r="AF6" s="5">
        <v>12.924577327912489</v>
      </c>
      <c r="AG6" s="5">
        <v>18.168060171123003</v>
      </c>
      <c r="AH6" s="5">
        <v>4.8713781260621385</v>
      </c>
      <c r="AI6" s="5">
        <v>28.173899485391495</v>
      </c>
      <c r="AJ6" s="5">
        <v>9.2440632425170381</v>
      </c>
      <c r="AK6" s="5">
        <v>32.472635968075096</v>
      </c>
      <c r="AL6" s="5">
        <v>28.172813304699595</v>
      </c>
      <c r="AM6" s="5">
        <v>17.971559747960786</v>
      </c>
      <c r="AN6" s="5">
        <v>21.360097453666786</v>
      </c>
      <c r="AO6" s="5">
        <v>12.227923301716118</v>
      </c>
      <c r="AP6" s="5">
        <v>15.429000813591111</v>
      </c>
      <c r="AQ6" s="5">
        <v>19.460692346468647</v>
      </c>
      <c r="AR6" s="6">
        <v>18.452328326855888</v>
      </c>
      <c r="AU6" t="str">
        <f t="shared" si="2"/>
        <v> Iowa</v>
      </c>
      <c r="AV6">
        <f t="shared" si="3"/>
        <v>1036.4355236204017</v>
      </c>
      <c r="AW6">
        <f t="shared" si="4"/>
        <v>4062.8122079645082</v>
      </c>
      <c r="AX6">
        <f t="shared" si="5"/>
        <v>4577.041960729005</v>
      </c>
      <c r="AY6">
        <f t="shared" si="6"/>
        <v>2639.2397080715323</v>
      </c>
      <c r="AZ6">
        <f t="shared" si="7"/>
        <v>7811.4125458800791</v>
      </c>
      <c r="BA6">
        <f t="shared" si="8"/>
        <v>6835.6369202453598</v>
      </c>
      <c r="BB6">
        <f t="shared" si="9"/>
        <v>5378.1148410031083</v>
      </c>
      <c r="BC6">
        <f t="shared" si="10"/>
        <v>5798.5087555157843</v>
      </c>
      <c r="BD6">
        <f t="shared" si="11"/>
        <v>2262.8924208028566</v>
      </c>
      <c r="BE6">
        <f t="shared" si="12"/>
        <v>1768.1523551545433</v>
      </c>
      <c r="BF6">
        <f t="shared" si="13"/>
        <v>1036.4355236204017</v>
      </c>
      <c r="BG6" s="1" t="str">
        <f t="shared" si="14"/>
        <v>Cluster 1</v>
      </c>
    </row>
    <row r="7" spans="1:61" x14ac:dyDescent="0.25">
      <c r="A7" t="s">
        <v>25</v>
      </c>
      <c r="B7">
        <v>19</v>
      </c>
      <c r="C7">
        <v>9</v>
      </c>
      <c r="D7">
        <v>21</v>
      </c>
      <c r="E7">
        <v>13</v>
      </c>
      <c r="F7">
        <v>9</v>
      </c>
      <c r="G7">
        <v>20</v>
      </c>
      <c r="H7">
        <v>11</v>
      </c>
      <c r="I7">
        <v>26</v>
      </c>
      <c r="J7">
        <v>29</v>
      </c>
      <c r="K7">
        <v>21</v>
      </c>
      <c r="L7">
        <v>17</v>
      </c>
      <c r="M7">
        <v>13</v>
      </c>
      <c r="N7">
        <v>21</v>
      </c>
      <c r="AE7" s="30">
        <v>5</v>
      </c>
      <c r="AF7" s="5">
        <v>42.164375172343874</v>
      </c>
      <c r="AG7" s="5">
        <v>44.531489192480322</v>
      </c>
      <c r="AH7" s="5">
        <v>40.297394088436342</v>
      </c>
      <c r="AI7" s="5">
        <v>35.528661005101526</v>
      </c>
      <c r="AJ7" s="5">
        <v>40.672501875876073</v>
      </c>
      <c r="AK7" s="5">
        <v>40.058584838687686</v>
      </c>
      <c r="AL7" s="5">
        <v>33.020744056527242</v>
      </c>
      <c r="AM7" s="5">
        <v>33.614800635190377</v>
      </c>
      <c r="AN7" s="5">
        <v>24.439937175469186</v>
      </c>
      <c r="AO7" s="5">
        <v>29.713941733375457</v>
      </c>
      <c r="AP7" s="5">
        <v>25.546799901730882</v>
      </c>
      <c r="AQ7" s="5">
        <v>21.492308074216993</v>
      </c>
      <c r="AR7" s="6">
        <v>32.312098401597176</v>
      </c>
      <c r="AU7" t="str">
        <f t="shared" si="2"/>
        <v> Nebraska</v>
      </c>
      <c r="AV7">
        <f t="shared" si="3"/>
        <v>1393.0935176059495</v>
      </c>
      <c r="AW7">
        <f t="shared" si="4"/>
        <v>3048.4346344768605</v>
      </c>
      <c r="AX7">
        <f t="shared" si="5"/>
        <v>3253.7369535341008</v>
      </c>
      <c r="AY7">
        <f t="shared" si="6"/>
        <v>1312.347997139778</v>
      </c>
      <c r="AZ7">
        <f t="shared" si="7"/>
        <v>4997.2551537040126</v>
      </c>
      <c r="BA7">
        <f t="shared" si="8"/>
        <v>3355.340258839019</v>
      </c>
      <c r="BB7">
        <f t="shared" si="9"/>
        <v>2327.5711755549073</v>
      </c>
      <c r="BC7">
        <f t="shared" si="10"/>
        <v>3441.2685754843287</v>
      </c>
      <c r="BD7">
        <f t="shared" si="11"/>
        <v>1437.2896216083732</v>
      </c>
      <c r="BE7">
        <f t="shared" si="12"/>
        <v>416.32106421996241</v>
      </c>
      <c r="BF7">
        <f t="shared" si="13"/>
        <v>416.32106421996241</v>
      </c>
      <c r="BG7" s="1" t="str">
        <f t="shared" si="14"/>
        <v>Cluster 10</v>
      </c>
    </row>
    <row r="8" spans="1:61" x14ac:dyDescent="0.25">
      <c r="A8" t="s">
        <v>26</v>
      </c>
      <c r="B8">
        <v>14</v>
      </c>
      <c r="C8">
        <v>10</v>
      </c>
      <c r="D8">
        <v>19</v>
      </c>
      <c r="E8">
        <v>17</v>
      </c>
      <c r="F8">
        <v>2</v>
      </c>
      <c r="G8">
        <v>24</v>
      </c>
      <c r="H8">
        <v>2</v>
      </c>
      <c r="I8">
        <v>44</v>
      </c>
      <c r="J8">
        <v>41</v>
      </c>
      <c r="K8">
        <v>2</v>
      </c>
      <c r="L8">
        <v>5</v>
      </c>
      <c r="M8">
        <v>3</v>
      </c>
      <c r="N8">
        <v>50</v>
      </c>
      <c r="AE8" s="30">
        <v>6</v>
      </c>
      <c r="AF8" s="5">
        <v>29.408760479461904</v>
      </c>
      <c r="AG8" s="5">
        <v>28.082895150057038</v>
      </c>
      <c r="AH8" s="5">
        <v>13.14945566446305</v>
      </c>
      <c r="AI8" s="5">
        <v>37.185893490813037</v>
      </c>
      <c r="AJ8" s="5">
        <v>17.62883397345346</v>
      </c>
      <c r="AK8" s="5">
        <v>30.390024886437249</v>
      </c>
      <c r="AL8" s="5">
        <v>23.088949692986063</v>
      </c>
      <c r="AM8" s="5">
        <v>10.071867758231912</v>
      </c>
      <c r="AN8" s="5">
        <v>10.107083900728149</v>
      </c>
      <c r="AO8" s="5">
        <v>23.819382139350143</v>
      </c>
      <c r="AP8" s="5">
        <v>33.111148645790287</v>
      </c>
      <c r="AQ8" s="5">
        <v>42.73476829472979</v>
      </c>
      <c r="AR8" s="6">
        <v>8.9427058750266522</v>
      </c>
      <c r="AU8" t="str">
        <f t="shared" si="2"/>
        <v> North Dakota</v>
      </c>
      <c r="AV8">
        <f t="shared" si="3"/>
        <v>1040.6022818463639</v>
      </c>
      <c r="AW8">
        <f t="shared" si="4"/>
        <v>5548.6299692536059</v>
      </c>
      <c r="AX8">
        <f t="shared" si="5"/>
        <v>7506.3577767143324</v>
      </c>
      <c r="AY8">
        <f t="shared" si="6"/>
        <v>3744.4158229815434</v>
      </c>
      <c r="AZ8">
        <f t="shared" si="7"/>
        <v>7725.4220785490761</v>
      </c>
      <c r="BA8">
        <f t="shared" si="8"/>
        <v>8372.3225800989694</v>
      </c>
      <c r="BB8">
        <f t="shared" si="9"/>
        <v>7355.9674993510143</v>
      </c>
      <c r="BC8">
        <f t="shared" si="10"/>
        <v>8528.7816265997444</v>
      </c>
      <c r="BD8">
        <f t="shared" si="11"/>
        <v>2043.6662582655708</v>
      </c>
      <c r="BE8">
        <f t="shared" si="12"/>
        <v>2801.8750513775944</v>
      </c>
      <c r="BF8">
        <f t="shared" si="13"/>
        <v>1040.6022818463639</v>
      </c>
      <c r="BG8" s="1" t="str">
        <f t="shared" si="14"/>
        <v>Cluster 1</v>
      </c>
    </row>
    <row r="9" spans="1:61" x14ac:dyDescent="0.25">
      <c r="A9" t="s">
        <v>27</v>
      </c>
      <c r="B9">
        <v>34</v>
      </c>
      <c r="C9">
        <v>7</v>
      </c>
      <c r="D9">
        <v>5</v>
      </c>
      <c r="E9">
        <v>36</v>
      </c>
      <c r="F9">
        <v>11</v>
      </c>
      <c r="G9">
        <v>32</v>
      </c>
      <c r="H9">
        <v>3</v>
      </c>
      <c r="I9">
        <v>7</v>
      </c>
      <c r="J9">
        <v>9</v>
      </c>
      <c r="K9">
        <v>1</v>
      </c>
      <c r="L9">
        <v>41</v>
      </c>
      <c r="M9">
        <v>45</v>
      </c>
      <c r="N9">
        <v>3</v>
      </c>
      <c r="AE9" s="30">
        <v>7</v>
      </c>
      <c r="AF9" s="5">
        <v>34.62937744610749</v>
      </c>
      <c r="AG9" s="5">
        <v>21.028154129273162</v>
      </c>
      <c r="AH9" s="5">
        <v>23.314637758080917</v>
      </c>
      <c r="AI9" s="5">
        <v>20.959563100279105</v>
      </c>
      <c r="AJ9" s="5">
        <v>30.408259124238434</v>
      </c>
      <c r="AK9" s="5">
        <v>15.857331784097113</v>
      </c>
      <c r="AL9" s="5">
        <v>11.540148318086656</v>
      </c>
      <c r="AM9" s="5">
        <v>15.829547800388477</v>
      </c>
      <c r="AN9" s="5">
        <v>25.12215213203293</v>
      </c>
      <c r="AO9" s="5">
        <v>40.885956069305308</v>
      </c>
      <c r="AP9" s="5">
        <v>35.227688672759044</v>
      </c>
      <c r="AQ9" s="5">
        <v>35.356070705810545</v>
      </c>
      <c r="AR9" s="6">
        <v>14.059650564515296</v>
      </c>
      <c r="AU9" t="str">
        <f t="shared" si="2"/>
        <v> Florida</v>
      </c>
      <c r="AV9">
        <f t="shared" si="3"/>
        <v>8231.6012145466957</v>
      </c>
      <c r="AW9">
        <f t="shared" si="4"/>
        <v>6169.3303368980978</v>
      </c>
      <c r="AX9">
        <f t="shared" si="5"/>
        <v>4922.3716848827862</v>
      </c>
      <c r="AY9">
        <f t="shared" si="6"/>
        <v>3211.2607095424696</v>
      </c>
      <c r="AZ9">
        <f t="shared" si="7"/>
        <v>7989.8829320868872</v>
      </c>
      <c r="BA9">
        <f t="shared" si="8"/>
        <v>1617.5544897165407</v>
      </c>
      <c r="BB9">
        <f t="shared" si="9"/>
        <v>3646.4413314351609</v>
      </c>
      <c r="BC9">
        <f t="shared" si="10"/>
        <v>6116.9104111055267</v>
      </c>
      <c r="BD9">
        <f t="shared" si="11"/>
        <v>6921.7163714042781</v>
      </c>
      <c r="BE9">
        <f t="shared" si="12"/>
        <v>4468.8538784655193</v>
      </c>
      <c r="BF9">
        <f t="shared" si="13"/>
        <v>1617.5544897165407</v>
      </c>
      <c r="BG9" s="1" t="str">
        <f t="shared" si="14"/>
        <v>Cluster 6</v>
      </c>
    </row>
    <row r="10" spans="1:61" x14ac:dyDescent="0.25">
      <c r="A10" t="s">
        <v>28</v>
      </c>
      <c r="B10">
        <v>10</v>
      </c>
      <c r="C10">
        <v>3</v>
      </c>
      <c r="D10">
        <v>2</v>
      </c>
      <c r="E10">
        <v>35</v>
      </c>
      <c r="F10">
        <v>8</v>
      </c>
      <c r="G10">
        <v>14</v>
      </c>
      <c r="H10">
        <v>1</v>
      </c>
      <c r="I10">
        <v>37</v>
      </c>
      <c r="J10">
        <v>39</v>
      </c>
      <c r="K10">
        <v>41</v>
      </c>
      <c r="L10">
        <v>10</v>
      </c>
      <c r="M10">
        <v>6</v>
      </c>
      <c r="N10">
        <v>28</v>
      </c>
      <c r="AE10" s="30">
        <v>8</v>
      </c>
      <c r="AF10" s="5">
        <v>33.877035038149231</v>
      </c>
      <c r="AG10" s="5">
        <v>33.081993693690194</v>
      </c>
      <c r="AH10" s="5">
        <v>34.925178856290231</v>
      </c>
      <c r="AI10" s="5">
        <v>23.447679761408772</v>
      </c>
      <c r="AJ10" s="5">
        <v>23.70682747521823</v>
      </c>
      <c r="AK10" s="5">
        <v>22.635972148548266</v>
      </c>
      <c r="AL10" s="5">
        <v>40.139548518434069</v>
      </c>
      <c r="AM10" s="5">
        <v>11.156239189475684</v>
      </c>
      <c r="AN10" s="5">
        <v>31.89942129807535</v>
      </c>
      <c r="AO10" s="5">
        <v>42.028182410040579</v>
      </c>
      <c r="AP10" s="5">
        <v>35.757429129255193</v>
      </c>
      <c r="AQ10" s="5">
        <v>28.234952671413048</v>
      </c>
      <c r="AR10" s="6">
        <v>17.883962623207996</v>
      </c>
      <c r="AU10" t="str">
        <f t="shared" si="2"/>
        <v> Utah</v>
      </c>
      <c r="AV10">
        <f t="shared" si="3"/>
        <v>2660.938454191597</v>
      </c>
      <c r="AW10">
        <f t="shared" si="4"/>
        <v>5310.7862906727851</v>
      </c>
      <c r="AX10">
        <f t="shared" si="5"/>
        <v>6806.5142837084441</v>
      </c>
      <c r="AY10">
        <f t="shared" si="6"/>
        <v>3177.5138387924781</v>
      </c>
      <c r="AZ10">
        <f t="shared" si="7"/>
        <v>7849.3906784209512</v>
      </c>
      <c r="BA10">
        <f t="shared" si="8"/>
        <v>6086.0565520149521</v>
      </c>
      <c r="BB10">
        <f t="shared" si="9"/>
        <v>4533.0869299256319</v>
      </c>
      <c r="BC10">
        <f t="shared" si="10"/>
        <v>6525.2991925868855</v>
      </c>
      <c r="BD10">
        <f t="shared" si="11"/>
        <v>614.93883385516961</v>
      </c>
      <c r="BE10">
        <f t="shared" si="12"/>
        <v>3152.1525749467492</v>
      </c>
      <c r="BF10">
        <f t="shared" si="13"/>
        <v>614.93883385516961</v>
      </c>
      <c r="BG10" s="1" t="str">
        <f t="shared" si="14"/>
        <v>Cluster 9</v>
      </c>
    </row>
    <row r="11" spans="1:61" x14ac:dyDescent="0.25">
      <c r="A11" t="s">
        <v>29</v>
      </c>
      <c r="B11">
        <v>5</v>
      </c>
      <c r="C11">
        <v>1</v>
      </c>
      <c r="D11">
        <v>9</v>
      </c>
      <c r="E11">
        <v>14</v>
      </c>
      <c r="F11">
        <v>45</v>
      </c>
      <c r="G11">
        <v>5</v>
      </c>
      <c r="H11">
        <v>40</v>
      </c>
      <c r="I11">
        <v>14</v>
      </c>
      <c r="J11">
        <v>18</v>
      </c>
      <c r="K11">
        <v>3</v>
      </c>
      <c r="L11">
        <v>38</v>
      </c>
      <c r="M11">
        <v>42</v>
      </c>
      <c r="N11">
        <v>26</v>
      </c>
      <c r="AE11" s="30">
        <v>9</v>
      </c>
      <c r="AF11" s="5">
        <v>18.360689197819806</v>
      </c>
      <c r="AG11" s="5">
        <v>18.954243307835462</v>
      </c>
      <c r="AH11" s="5">
        <v>11.649443322696387</v>
      </c>
      <c r="AI11" s="5">
        <v>36.675474336331689</v>
      </c>
      <c r="AJ11" s="5">
        <v>15.142560145401161</v>
      </c>
      <c r="AK11" s="5">
        <v>17.113552989407356</v>
      </c>
      <c r="AL11" s="5">
        <v>6.0069794096512794</v>
      </c>
      <c r="AM11" s="5">
        <v>37.681003191970838</v>
      </c>
      <c r="AN11" s="5">
        <v>38.307355199625356</v>
      </c>
      <c r="AO11" s="5">
        <v>32.268783518663291</v>
      </c>
      <c r="AP11" s="5">
        <v>8.1258045461547912</v>
      </c>
      <c r="AQ11" s="5">
        <v>6.6909751937731414</v>
      </c>
      <c r="AR11" s="6">
        <v>33.256702444654586</v>
      </c>
      <c r="AU11" t="str">
        <f t="shared" si="2"/>
        <v> Massachusetts</v>
      </c>
      <c r="AV11">
        <f t="shared" si="3"/>
        <v>5372.3066173287762</v>
      </c>
      <c r="AW11">
        <f t="shared" si="4"/>
        <v>2619.8962107498692</v>
      </c>
      <c r="AX11">
        <f t="shared" si="5"/>
        <v>1054.3588035901141</v>
      </c>
      <c r="AY11">
        <f t="shared" si="6"/>
        <v>3935.2570982813954</v>
      </c>
      <c r="AZ11">
        <f t="shared" si="7"/>
        <v>7771.0711638537232</v>
      </c>
      <c r="BA11">
        <f t="shared" si="8"/>
        <v>4390.459208004032</v>
      </c>
      <c r="BB11">
        <f t="shared" si="9"/>
        <v>4356.9524660073857</v>
      </c>
      <c r="BC11">
        <f t="shared" si="10"/>
        <v>5373.812832115038</v>
      </c>
      <c r="BD11">
        <f t="shared" si="11"/>
        <v>7237.4846776453551</v>
      </c>
      <c r="BE11">
        <f t="shared" si="12"/>
        <v>4539.7957734150141</v>
      </c>
      <c r="BF11">
        <f t="shared" si="13"/>
        <v>1054.3588035901141</v>
      </c>
      <c r="BG11" s="1" t="str">
        <f t="shared" si="14"/>
        <v>Cluster 3</v>
      </c>
    </row>
    <row r="12" spans="1:61" ht="15.75" thickBot="1" x14ac:dyDescent="0.3">
      <c r="A12" t="s">
        <v>30</v>
      </c>
      <c r="B12">
        <v>18</v>
      </c>
      <c r="C12">
        <v>30</v>
      </c>
      <c r="D12">
        <v>7</v>
      </c>
      <c r="E12">
        <v>42</v>
      </c>
      <c r="F12">
        <v>10</v>
      </c>
      <c r="G12">
        <v>6</v>
      </c>
      <c r="H12">
        <v>7</v>
      </c>
      <c r="I12">
        <v>35</v>
      </c>
      <c r="J12">
        <v>34</v>
      </c>
      <c r="K12">
        <v>26</v>
      </c>
      <c r="L12">
        <v>3</v>
      </c>
      <c r="M12">
        <v>12</v>
      </c>
      <c r="N12">
        <v>31</v>
      </c>
      <c r="AE12" s="13">
        <v>10</v>
      </c>
      <c r="AF12" s="15">
        <v>22.017862440037359</v>
      </c>
      <c r="AG12" s="7">
        <v>19.528439591963139</v>
      </c>
      <c r="AH12" s="7">
        <v>26.770046655814124</v>
      </c>
      <c r="AI12" s="7">
        <v>12.37996835019136</v>
      </c>
      <c r="AJ12" s="7">
        <v>16.070155486988451</v>
      </c>
      <c r="AK12" s="7">
        <v>28.598364336173479</v>
      </c>
      <c r="AL12" s="7">
        <v>18.34370328472928</v>
      </c>
      <c r="AM12" s="7">
        <v>22.727896169450819</v>
      </c>
      <c r="AN12" s="7">
        <v>33.790503631945413</v>
      </c>
      <c r="AO12" s="7">
        <v>18.091971745508271</v>
      </c>
      <c r="AP12" s="7">
        <v>23.308845207612396</v>
      </c>
      <c r="AQ12" s="7">
        <v>11.675661385435614</v>
      </c>
      <c r="AR12" s="8">
        <v>19.917831187722815</v>
      </c>
      <c r="AU12" t="str">
        <f t="shared" si="2"/>
        <v> Idaho</v>
      </c>
      <c r="AV12">
        <f t="shared" si="3"/>
        <v>2303.6090727661658</v>
      </c>
      <c r="AW12">
        <f t="shared" si="4"/>
        <v>4233.8744106055437</v>
      </c>
      <c r="AX12">
        <f t="shared" si="5"/>
        <v>6682.6638395837645</v>
      </c>
      <c r="AY12">
        <f t="shared" si="6"/>
        <v>2518.097786963383</v>
      </c>
      <c r="AZ12">
        <f t="shared" si="7"/>
        <v>5430.835223171659</v>
      </c>
      <c r="BA12">
        <f t="shared" si="8"/>
        <v>4641.6230471726785</v>
      </c>
      <c r="BB12">
        <f t="shared" si="9"/>
        <v>4139.1940832168566</v>
      </c>
      <c r="BC12">
        <f t="shared" si="10"/>
        <v>5286.938771602534</v>
      </c>
      <c r="BD12">
        <f t="shared" si="11"/>
        <v>447.64086544142532</v>
      </c>
      <c r="BE12">
        <f t="shared" si="12"/>
        <v>2818.7644650109069</v>
      </c>
      <c r="BF12">
        <f t="shared" si="13"/>
        <v>447.64086544142532</v>
      </c>
      <c r="BG12" s="1" t="str">
        <f t="shared" si="14"/>
        <v>Cluster 9</v>
      </c>
    </row>
    <row r="13" spans="1:61" x14ac:dyDescent="0.25">
      <c r="A13" t="s">
        <v>31</v>
      </c>
      <c r="B13">
        <v>17</v>
      </c>
      <c r="C13">
        <v>18</v>
      </c>
      <c r="D13">
        <v>27</v>
      </c>
      <c r="E13">
        <v>8</v>
      </c>
      <c r="F13">
        <v>26</v>
      </c>
      <c r="G13">
        <v>23</v>
      </c>
      <c r="H13">
        <v>19</v>
      </c>
      <c r="I13">
        <v>18</v>
      </c>
      <c r="J13">
        <v>40</v>
      </c>
      <c r="K13">
        <v>20</v>
      </c>
      <c r="L13">
        <v>23</v>
      </c>
      <c r="M13">
        <v>5</v>
      </c>
      <c r="N13">
        <v>17</v>
      </c>
      <c r="AU13" t="str">
        <f t="shared" si="2"/>
        <v> Wisconsin</v>
      </c>
      <c r="AV13">
        <f t="shared" si="3"/>
        <v>1843.6106850932069</v>
      </c>
      <c r="AW13">
        <f t="shared" si="4"/>
        <v>3352.057952645931</v>
      </c>
      <c r="AX13">
        <f t="shared" si="5"/>
        <v>3368.9108255602155</v>
      </c>
      <c r="AY13">
        <f t="shared" si="6"/>
        <v>2044.3250547685473</v>
      </c>
      <c r="AZ13">
        <f t="shared" si="7"/>
        <v>4067.9134455511271</v>
      </c>
      <c r="BA13">
        <f t="shared" si="8"/>
        <v>4002.8019140473939</v>
      </c>
      <c r="BB13">
        <f t="shared" si="9"/>
        <v>2369.5341166762487</v>
      </c>
      <c r="BC13">
        <f t="shared" si="10"/>
        <v>2567.105454616697</v>
      </c>
      <c r="BD13">
        <f t="shared" si="11"/>
        <v>2411.1487607359222</v>
      </c>
      <c r="BE13">
        <f t="shared" si="12"/>
        <v>294.85129130343705</v>
      </c>
      <c r="BF13">
        <f t="shared" si="13"/>
        <v>294.85129130343705</v>
      </c>
      <c r="BG13" s="1" t="str">
        <f t="shared" si="14"/>
        <v>Cluster 10</v>
      </c>
    </row>
    <row r="14" spans="1:61" x14ac:dyDescent="0.25">
      <c r="A14" t="s">
        <v>32</v>
      </c>
      <c r="B14">
        <v>20</v>
      </c>
      <c r="C14">
        <v>33</v>
      </c>
      <c r="D14">
        <v>6</v>
      </c>
      <c r="E14">
        <v>32</v>
      </c>
      <c r="F14">
        <v>3</v>
      </c>
      <c r="G14">
        <v>21</v>
      </c>
      <c r="H14">
        <v>30</v>
      </c>
      <c r="I14">
        <v>19</v>
      </c>
      <c r="J14">
        <v>28</v>
      </c>
      <c r="K14">
        <v>19</v>
      </c>
      <c r="L14">
        <v>9</v>
      </c>
      <c r="M14">
        <v>15</v>
      </c>
      <c r="N14">
        <v>29</v>
      </c>
      <c r="AU14" t="str">
        <f t="shared" si="2"/>
        <v> Oregon</v>
      </c>
      <c r="AV14">
        <f t="shared" si="3"/>
        <v>2846.593463228704</v>
      </c>
      <c r="AW14">
        <f t="shared" si="4"/>
        <v>3370.2451660697061</v>
      </c>
      <c r="AX14">
        <f t="shared" si="5"/>
        <v>4711.5412863074425</v>
      </c>
      <c r="AY14">
        <f t="shared" si="6"/>
        <v>723.39941399004408</v>
      </c>
      <c r="AZ14">
        <f t="shared" si="7"/>
        <v>4272.5410471469804</v>
      </c>
      <c r="BA14">
        <f t="shared" si="8"/>
        <v>2716.6032136628523</v>
      </c>
      <c r="BB14">
        <f t="shared" si="9"/>
        <v>3720.2616918801591</v>
      </c>
      <c r="BC14">
        <f t="shared" si="10"/>
        <v>3258.3640588711773</v>
      </c>
      <c r="BD14">
        <f t="shared" si="11"/>
        <v>1711.1638595465756</v>
      </c>
      <c r="BE14">
        <f t="shared" si="12"/>
        <v>1712.8602730393368</v>
      </c>
      <c r="BF14">
        <f t="shared" si="13"/>
        <v>723.39941399004408</v>
      </c>
      <c r="BG14" s="1" t="str">
        <f t="shared" si="14"/>
        <v>Cluster 4</v>
      </c>
    </row>
    <row r="15" spans="1:61" x14ac:dyDescent="0.25">
      <c r="A15" t="s">
        <v>33</v>
      </c>
      <c r="B15">
        <v>13</v>
      </c>
      <c r="C15">
        <v>4</v>
      </c>
      <c r="D15">
        <v>11</v>
      </c>
      <c r="E15">
        <v>1</v>
      </c>
      <c r="F15">
        <v>37</v>
      </c>
      <c r="G15">
        <v>2</v>
      </c>
      <c r="H15">
        <v>26</v>
      </c>
      <c r="I15">
        <v>43</v>
      </c>
      <c r="J15">
        <v>47</v>
      </c>
      <c r="K15">
        <v>13</v>
      </c>
      <c r="L15">
        <v>11</v>
      </c>
      <c r="M15">
        <v>7</v>
      </c>
      <c r="N15">
        <v>50</v>
      </c>
      <c r="AU15" t="str">
        <f t="shared" si="2"/>
        <v> New Hampshire</v>
      </c>
      <c r="AV15">
        <f t="shared" si="3"/>
        <v>1081.3580035361385</v>
      </c>
      <c r="AW15">
        <f t="shared" si="4"/>
        <v>4209.5040852659031</v>
      </c>
      <c r="AX15">
        <f t="shared" si="5"/>
        <v>4994.293698213598</v>
      </c>
      <c r="AY15">
        <f t="shared" si="6"/>
        <v>5134.9791391132203</v>
      </c>
      <c r="AZ15">
        <f t="shared" si="7"/>
        <v>7666.0546172753675</v>
      </c>
      <c r="BA15">
        <f t="shared" si="8"/>
        <v>9366.9682483288707</v>
      </c>
      <c r="BB15">
        <f t="shared" si="9"/>
        <v>6429.6430744402287</v>
      </c>
      <c r="BC15">
        <f t="shared" si="10"/>
        <v>7340.3853963108504</v>
      </c>
      <c r="BD15">
        <f t="shared" si="11"/>
        <v>3395.2499884473755</v>
      </c>
      <c r="BE15">
        <f t="shared" si="12"/>
        <v>3594.486110875353</v>
      </c>
      <c r="BF15">
        <f t="shared" si="13"/>
        <v>1081.3580035361385</v>
      </c>
      <c r="BG15" s="1" t="str">
        <f t="shared" si="14"/>
        <v>Cluster 1</v>
      </c>
    </row>
    <row r="16" spans="1:61" x14ac:dyDescent="0.25">
      <c r="A16" t="s">
        <v>34</v>
      </c>
      <c r="B16">
        <v>21</v>
      </c>
      <c r="C16">
        <v>17</v>
      </c>
      <c r="D16">
        <v>28</v>
      </c>
      <c r="E16">
        <v>24</v>
      </c>
      <c r="F16">
        <v>7</v>
      </c>
      <c r="G16">
        <v>40</v>
      </c>
      <c r="H16">
        <v>4</v>
      </c>
      <c r="I16">
        <v>40</v>
      </c>
      <c r="J16">
        <v>35</v>
      </c>
      <c r="K16">
        <v>6</v>
      </c>
      <c r="L16">
        <v>7</v>
      </c>
      <c r="M16">
        <v>14</v>
      </c>
      <c r="N16">
        <v>34</v>
      </c>
      <c r="AU16" t="str">
        <f t="shared" si="2"/>
        <v> South Dakota</v>
      </c>
      <c r="AV16">
        <f t="shared" si="3"/>
        <v>1388.1144275009203</v>
      </c>
      <c r="AW16">
        <f t="shared" si="4"/>
        <v>4268.6369537692954</v>
      </c>
      <c r="AX16">
        <f t="shared" si="5"/>
        <v>6182.375231674383</v>
      </c>
      <c r="AY16">
        <f t="shared" si="6"/>
        <v>2317.6367949047471</v>
      </c>
      <c r="AZ16">
        <f t="shared" si="7"/>
        <v>4583.698208886949</v>
      </c>
      <c r="BA16">
        <f t="shared" si="8"/>
        <v>5125.8837382749443</v>
      </c>
      <c r="BB16">
        <f t="shared" si="9"/>
        <v>4970.1659599191653</v>
      </c>
      <c r="BC16">
        <f t="shared" si="10"/>
        <v>5788.3625491685152</v>
      </c>
      <c r="BD16">
        <f t="shared" si="11"/>
        <v>1794.51919347885</v>
      </c>
      <c r="BE16">
        <f t="shared" si="12"/>
        <v>1477.6665051278837</v>
      </c>
      <c r="BF16">
        <f t="shared" si="13"/>
        <v>1388.1144275009203</v>
      </c>
      <c r="BG16" s="1" t="str">
        <f t="shared" si="14"/>
        <v>Cluster 1</v>
      </c>
    </row>
    <row r="17" spans="1:59" x14ac:dyDescent="0.25">
      <c r="A17" t="s">
        <v>35</v>
      </c>
      <c r="B17">
        <v>16</v>
      </c>
      <c r="C17">
        <v>11</v>
      </c>
      <c r="D17">
        <v>24</v>
      </c>
      <c r="E17">
        <v>2</v>
      </c>
      <c r="F17">
        <v>25</v>
      </c>
      <c r="G17">
        <v>28</v>
      </c>
      <c r="H17">
        <v>23</v>
      </c>
      <c r="I17">
        <v>13</v>
      </c>
      <c r="J17">
        <v>7</v>
      </c>
      <c r="K17">
        <v>29</v>
      </c>
      <c r="L17">
        <v>45</v>
      </c>
      <c r="M17">
        <v>26</v>
      </c>
      <c r="N17">
        <v>35</v>
      </c>
      <c r="AU17" t="str">
        <f t="shared" si="2"/>
        <v> Maryland</v>
      </c>
      <c r="AV17">
        <f t="shared" si="3"/>
        <v>4289.1969093725329</v>
      </c>
      <c r="AW17">
        <f t="shared" si="4"/>
        <v>1749.8971347890149</v>
      </c>
      <c r="AX17">
        <f t="shared" si="5"/>
        <v>868.98944900552965</v>
      </c>
      <c r="AY17">
        <f t="shared" si="6"/>
        <v>3110.0918506420735</v>
      </c>
      <c r="AZ17">
        <f t="shared" si="7"/>
        <v>4825.7657755763739</v>
      </c>
      <c r="BA17">
        <f t="shared" si="8"/>
        <v>3032.902360749988</v>
      </c>
      <c r="BB17">
        <f t="shared" si="9"/>
        <v>2214.801244895506</v>
      </c>
      <c r="BC17">
        <f t="shared" si="10"/>
        <v>2887.2675778617208</v>
      </c>
      <c r="BD17">
        <f t="shared" si="11"/>
        <v>5263.7853781151298</v>
      </c>
      <c r="BE17">
        <f t="shared" si="12"/>
        <v>2160.6599318450785</v>
      </c>
      <c r="BF17">
        <f t="shared" si="13"/>
        <v>868.98944900552965</v>
      </c>
      <c r="BG17" s="1" t="str">
        <f t="shared" si="14"/>
        <v>Cluster 3</v>
      </c>
    </row>
    <row r="18" spans="1:59" x14ac:dyDescent="0.25">
      <c r="A18" t="s">
        <v>36</v>
      </c>
      <c r="B18">
        <v>15</v>
      </c>
      <c r="C18">
        <v>23</v>
      </c>
      <c r="D18">
        <v>35</v>
      </c>
      <c r="E18">
        <v>43</v>
      </c>
      <c r="F18">
        <v>19</v>
      </c>
      <c r="G18">
        <v>11</v>
      </c>
      <c r="H18">
        <v>28</v>
      </c>
      <c r="I18">
        <v>1</v>
      </c>
      <c r="J18">
        <v>5</v>
      </c>
      <c r="K18">
        <v>10</v>
      </c>
      <c r="L18">
        <v>46</v>
      </c>
      <c r="M18">
        <v>48</v>
      </c>
      <c r="N18">
        <v>10</v>
      </c>
      <c r="AU18" t="str">
        <f t="shared" si="2"/>
        <v> New York</v>
      </c>
      <c r="AV18">
        <f t="shared" si="3"/>
        <v>8205.0517226442935</v>
      </c>
      <c r="AW18">
        <f t="shared" si="4"/>
        <v>3707.9405945251847</v>
      </c>
      <c r="AX18">
        <f t="shared" si="5"/>
        <v>2878.0167294120579</v>
      </c>
      <c r="AY18">
        <f t="shared" si="6"/>
        <v>4092.6545940951692</v>
      </c>
      <c r="AZ18">
        <f t="shared" si="7"/>
        <v>6073.7948942237936</v>
      </c>
      <c r="BA18">
        <f t="shared" si="8"/>
        <v>1640.9893387205593</v>
      </c>
      <c r="BB18">
        <f t="shared" si="9"/>
        <v>3307.349128949435</v>
      </c>
      <c r="BC18">
        <f t="shared" si="10"/>
        <v>3555.4633342654442</v>
      </c>
      <c r="BD18">
        <f t="shared" si="11"/>
        <v>7781.3978734617585</v>
      </c>
      <c r="BE18">
        <f t="shared" si="12"/>
        <v>4777.3351127365677</v>
      </c>
      <c r="BF18">
        <f t="shared" si="13"/>
        <v>1640.9893387205593</v>
      </c>
      <c r="BG18" s="1" t="str">
        <f t="shared" si="14"/>
        <v>Cluster 6</v>
      </c>
    </row>
    <row r="19" spans="1:59" x14ac:dyDescent="0.25">
      <c r="A19" t="s">
        <v>37</v>
      </c>
      <c r="B19">
        <v>29</v>
      </c>
      <c r="C19">
        <v>12</v>
      </c>
      <c r="D19">
        <v>30</v>
      </c>
      <c r="E19">
        <v>9</v>
      </c>
      <c r="F19">
        <v>39</v>
      </c>
      <c r="G19">
        <v>4</v>
      </c>
      <c r="H19">
        <v>14</v>
      </c>
      <c r="I19">
        <v>24</v>
      </c>
      <c r="J19">
        <v>12</v>
      </c>
      <c r="K19">
        <v>39</v>
      </c>
      <c r="L19">
        <v>31</v>
      </c>
      <c r="M19">
        <v>44</v>
      </c>
      <c r="N19">
        <v>7</v>
      </c>
      <c r="AU19" t="str">
        <f t="shared" si="2"/>
        <v> Virginia</v>
      </c>
      <c r="AV19">
        <f t="shared" si="3"/>
        <v>5371.9487036275723</v>
      </c>
      <c r="AW19">
        <f t="shared" si="4"/>
        <v>2929.521134811479</v>
      </c>
      <c r="AX19">
        <f t="shared" si="5"/>
        <v>2139.2320912713694</v>
      </c>
      <c r="AY19">
        <f t="shared" si="6"/>
        <v>5009.0127142130777</v>
      </c>
      <c r="AZ19">
        <f t="shared" si="7"/>
        <v>5216.6754689974914</v>
      </c>
      <c r="BA19">
        <f t="shared" si="8"/>
        <v>3010.8402189029266</v>
      </c>
      <c r="BB19">
        <f t="shared" si="9"/>
        <v>906.32140114677998</v>
      </c>
      <c r="BC19">
        <f t="shared" si="10"/>
        <v>2925.4348867011677</v>
      </c>
      <c r="BD19">
        <f t="shared" si="11"/>
        <v>5598.4249651934679</v>
      </c>
      <c r="BE19">
        <f t="shared" si="12"/>
        <v>3461.4865215659147</v>
      </c>
      <c r="BF19">
        <f t="shared" si="13"/>
        <v>906.32140114677998</v>
      </c>
      <c r="BG19" s="1" t="str">
        <f t="shared" si="14"/>
        <v>Cluster 7</v>
      </c>
    </row>
    <row r="20" spans="1:59" x14ac:dyDescent="0.25">
      <c r="A20" t="s">
        <v>38</v>
      </c>
      <c r="B20">
        <v>37</v>
      </c>
      <c r="C20">
        <v>16</v>
      </c>
      <c r="D20">
        <v>18</v>
      </c>
      <c r="E20">
        <v>40</v>
      </c>
      <c r="F20">
        <v>24</v>
      </c>
      <c r="G20">
        <v>22</v>
      </c>
      <c r="H20">
        <v>6</v>
      </c>
      <c r="I20">
        <v>10</v>
      </c>
      <c r="J20">
        <v>20</v>
      </c>
      <c r="K20">
        <v>37</v>
      </c>
      <c r="L20">
        <v>34</v>
      </c>
      <c r="M20">
        <v>25</v>
      </c>
      <c r="N20">
        <v>6</v>
      </c>
      <c r="AU20" t="str">
        <f t="shared" si="2"/>
        <v> North Carolina</v>
      </c>
      <c r="AV20">
        <f t="shared" si="3"/>
        <v>5735.5447406549119</v>
      </c>
      <c r="AW20">
        <f t="shared" si="4"/>
        <v>4346.165554961025</v>
      </c>
      <c r="AX20">
        <f t="shared" si="5"/>
        <v>4177.5849255420144</v>
      </c>
      <c r="AY20">
        <f t="shared" si="6"/>
        <v>2925.2690856577856</v>
      </c>
      <c r="AZ20">
        <f t="shared" si="7"/>
        <v>4098.6342296186649</v>
      </c>
      <c r="BA20">
        <f t="shared" si="8"/>
        <v>1233.6619463787122</v>
      </c>
      <c r="BB20">
        <f t="shared" si="9"/>
        <v>780.21131002940433</v>
      </c>
      <c r="BC20">
        <f t="shared" si="10"/>
        <v>2350.9853652494917</v>
      </c>
      <c r="BD20">
        <f t="shared" si="11"/>
        <v>3381.2689649871968</v>
      </c>
      <c r="BE20">
        <f t="shared" si="12"/>
        <v>2530.7177342722175</v>
      </c>
      <c r="BF20">
        <f t="shared" si="13"/>
        <v>780.21131002940433</v>
      </c>
      <c r="BG20" s="1" t="str">
        <f t="shared" si="14"/>
        <v>Cluster 7</v>
      </c>
    </row>
    <row r="21" spans="1:59" x14ac:dyDescent="0.25">
      <c r="A21" t="s">
        <v>39</v>
      </c>
      <c r="B21">
        <v>1</v>
      </c>
      <c r="C21">
        <v>29</v>
      </c>
      <c r="D21">
        <v>23</v>
      </c>
      <c r="E21">
        <v>18</v>
      </c>
      <c r="F21">
        <v>27</v>
      </c>
      <c r="G21">
        <v>16</v>
      </c>
      <c r="H21">
        <v>35</v>
      </c>
      <c r="I21">
        <v>30</v>
      </c>
      <c r="J21">
        <v>3</v>
      </c>
      <c r="K21">
        <v>31</v>
      </c>
      <c r="L21">
        <v>22</v>
      </c>
      <c r="M21">
        <v>37</v>
      </c>
      <c r="N21">
        <v>32</v>
      </c>
      <c r="AU21" t="str">
        <f t="shared" si="2"/>
        <v> Hawaii</v>
      </c>
      <c r="AV21">
        <f t="shared" si="3"/>
        <v>3845.1831131955341</v>
      </c>
      <c r="AW21">
        <f t="shared" si="4"/>
        <v>502.3538405017149</v>
      </c>
      <c r="AX21">
        <f t="shared" si="5"/>
        <v>1494.6147429308394</v>
      </c>
      <c r="AY21">
        <f t="shared" si="6"/>
        <v>2693.4252987453797</v>
      </c>
      <c r="AZ21">
        <f t="shared" si="7"/>
        <v>4039.4143442295772</v>
      </c>
      <c r="BA21">
        <f t="shared" si="8"/>
        <v>2896.9815474447123</v>
      </c>
      <c r="BB21">
        <f t="shared" si="9"/>
        <v>3052.7984369914338</v>
      </c>
      <c r="BC21">
        <f t="shared" si="10"/>
        <v>3127.9853838188851</v>
      </c>
      <c r="BD21">
        <f t="shared" si="11"/>
        <v>4282.2798967063463</v>
      </c>
      <c r="BE21">
        <f t="shared" si="12"/>
        <v>3089.4413176368639</v>
      </c>
      <c r="BF21">
        <f t="shared" si="13"/>
        <v>502.3538405017149</v>
      </c>
      <c r="BG21" s="1" t="str">
        <f t="shared" si="14"/>
        <v>Cluster 2</v>
      </c>
    </row>
    <row r="22" spans="1:59" x14ac:dyDescent="0.25">
      <c r="A22" t="s">
        <v>40</v>
      </c>
      <c r="B22">
        <v>11</v>
      </c>
      <c r="C22">
        <v>26</v>
      </c>
      <c r="D22">
        <v>4</v>
      </c>
      <c r="E22">
        <v>46</v>
      </c>
      <c r="F22">
        <v>38</v>
      </c>
      <c r="G22">
        <v>17</v>
      </c>
      <c r="H22">
        <v>43</v>
      </c>
      <c r="I22">
        <v>2</v>
      </c>
      <c r="J22">
        <v>1</v>
      </c>
      <c r="K22">
        <v>44</v>
      </c>
      <c r="L22">
        <v>25</v>
      </c>
      <c r="M22">
        <v>47</v>
      </c>
      <c r="N22">
        <v>1</v>
      </c>
      <c r="AU22" t="str">
        <f t="shared" si="2"/>
        <v> California</v>
      </c>
      <c r="AV22">
        <f t="shared" si="3"/>
        <v>10367.005694653826</v>
      </c>
      <c r="AW22">
        <f t="shared" si="4"/>
        <v>4708.0252287764752</v>
      </c>
      <c r="AX22">
        <f t="shared" si="5"/>
        <v>4376.6477434171538</v>
      </c>
      <c r="AY22">
        <f t="shared" si="6"/>
        <v>4503.4146689855843</v>
      </c>
      <c r="AZ22">
        <f t="shared" si="7"/>
        <v>6764.6168583704684</v>
      </c>
      <c r="BA22">
        <f t="shared" si="8"/>
        <v>2197.7698971663654</v>
      </c>
      <c r="BB22">
        <f t="shared" si="9"/>
        <v>3825.3809930406737</v>
      </c>
      <c r="BC22">
        <f t="shared" si="10"/>
        <v>4078.1448416483249</v>
      </c>
      <c r="BD22">
        <f t="shared" si="11"/>
        <v>7892.8872047726063</v>
      </c>
      <c r="BE22">
        <f t="shared" si="12"/>
        <v>6820.0710190745949</v>
      </c>
      <c r="BF22">
        <f t="shared" si="13"/>
        <v>2197.7698971663654</v>
      </c>
      <c r="BG22" s="1" t="str">
        <f t="shared" si="14"/>
        <v>Cluster 6</v>
      </c>
    </row>
    <row r="23" spans="1:59" x14ac:dyDescent="0.25">
      <c r="A23" t="s">
        <v>41</v>
      </c>
      <c r="B23">
        <v>43</v>
      </c>
      <c r="C23">
        <v>28</v>
      </c>
      <c r="D23">
        <v>13</v>
      </c>
      <c r="E23">
        <v>31</v>
      </c>
      <c r="F23">
        <v>15</v>
      </c>
      <c r="G23">
        <v>43</v>
      </c>
      <c r="H23">
        <v>5</v>
      </c>
      <c r="I23">
        <v>12</v>
      </c>
      <c r="J23">
        <v>31</v>
      </c>
      <c r="K23">
        <v>24</v>
      </c>
      <c r="L23">
        <v>30</v>
      </c>
      <c r="M23">
        <v>32</v>
      </c>
      <c r="N23">
        <v>8</v>
      </c>
      <c r="AU23" t="str">
        <f t="shared" si="2"/>
        <v> Tennessee</v>
      </c>
      <c r="AV23">
        <f t="shared" si="3"/>
        <v>5692.8783503446302</v>
      </c>
      <c r="AW23">
        <f t="shared" si="4"/>
        <v>5238.7622718123002</v>
      </c>
      <c r="AX23">
        <f t="shared" si="5"/>
        <v>5538.8751451868075</v>
      </c>
      <c r="AY23">
        <f t="shared" si="6"/>
        <v>2502.1633631519544</v>
      </c>
      <c r="AZ23">
        <f t="shared" si="7"/>
        <v>3756.740141796241</v>
      </c>
      <c r="BA23">
        <f t="shared" si="8"/>
        <v>1282.2160704949908</v>
      </c>
      <c r="BB23">
        <f t="shared" si="9"/>
        <v>1752.4498578381017</v>
      </c>
      <c r="BC23">
        <f t="shared" si="10"/>
        <v>2843.6490442500867</v>
      </c>
      <c r="BD23">
        <f t="shared" si="11"/>
        <v>3932.3111605910572</v>
      </c>
      <c r="BE23">
        <f t="shared" si="12"/>
        <v>2192.6084131787266</v>
      </c>
      <c r="BF23">
        <f t="shared" si="13"/>
        <v>1282.2160704949908</v>
      </c>
      <c r="BG23" s="1" t="str">
        <f t="shared" si="14"/>
        <v>Cluster 6</v>
      </c>
    </row>
    <row r="24" spans="1:59" x14ac:dyDescent="0.25">
      <c r="A24" t="s">
        <v>42</v>
      </c>
      <c r="B24">
        <v>6</v>
      </c>
      <c r="C24">
        <v>8</v>
      </c>
      <c r="D24">
        <v>31</v>
      </c>
      <c r="E24">
        <v>6</v>
      </c>
      <c r="F24">
        <v>35</v>
      </c>
      <c r="G24">
        <v>7</v>
      </c>
      <c r="H24">
        <v>16</v>
      </c>
      <c r="I24">
        <v>50</v>
      </c>
      <c r="J24">
        <v>48</v>
      </c>
      <c r="K24">
        <v>27</v>
      </c>
      <c r="L24">
        <v>8</v>
      </c>
      <c r="M24">
        <v>28</v>
      </c>
      <c r="N24">
        <v>50</v>
      </c>
      <c r="AU24" t="str">
        <f t="shared" si="2"/>
        <v> Vermont</v>
      </c>
      <c r="AV24">
        <f t="shared" si="3"/>
        <v>906.38522004142862</v>
      </c>
      <c r="AW24">
        <f t="shared" si="4"/>
        <v>3181.4725804470727</v>
      </c>
      <c r="AX24">
        <f t="shared" si="5"/>
        <v>4795.5321048679307</v>
      </c>
      <c r="AY24">
        <f t="shared" si="6"/>
        <v>5863.2118223249481</v>
      </c>
      <c r="AZ24">
        <f t="shared" si="7"/>
        <v>6509.5670313221981</v>
      </c>
      <c r="BA24">
        <f t="shared" si="8"/>
        <v>8715.228260420974</v>
      </c>
      <c r="BB24">
        <f t="shared" si="9"/>
        <v>5362.6570883256945</v>
      </c>
      <c r="BC24">
        <f t="shared" si="10"/>
        <v>6476.6838080600292</v>
      </c>
      <c r="BD24">
        <f t="shared" si="11"/>
        <v>3192.5666888925962</v>
      </c>
      <c r="BE24">
        <f t="shared" si="12"/>
        <v>3709.206693393442</v>
      </c>
      <c r="BF24">
        <f t="shared" si="13"/>
        <v>906.38522004142862</v>
      </c>
      <c r="BG24" s="1" t="str">
        <f t="shared" si="14"/>
        <v>Cluster 1</v>
      </c>
    </row>
    <row r="25" spans="1:59" x14ac:dyDescent="0.25">
      <c r="A25" t="s">
        <v>43</v>
      </c>
      <c r="B25">
        <v>24</v>
      </c>
      <c r="C25">
        <v>43</v>
      </c>
      <c r="D25">
        <v>16</v>
      </c>
      <c r="E25">
        <v>45</v>
      </c>
      <c r="F25">
        <v>12</v>
      </c>
      <c r="G25">
        <v>38</v>
      </c>
      <c r="H25">
        <v>34</v>
      </c>
      <c r="I25">
        <v>6</v>
      </c>
      <c r="J25">
        <v>10</v>
      </c>
      <c r="K25">
        <v>40</v>
      </c>
      <c r="L25">
        <v>19</v>
      </c>
      <c r="M25">
        <v>34</v>
      </c>
      <c r="N25">
        <v>4</v>
      </c>
      <c r="AU25" t="str">
        <f t="shared" si="2"/>
        <v> Arizona</v>
      </c>
      <c r="AV25">
        <f t="shared" si="3"/>
        <v>8318.8687909461823</v>
      </c>
      <c r="AW25">
        <f t="shared" si="4"/>
        <v>4818.9512920417883</v>
      </c>
      <c r="AX25">
        <f t="shared" si="5"/>
        <v>5745.063600464714</v>
      </c>
      <c r="AY25">
        <f t="shared" si="6"/>
        <v>2695.028749097477</v>
      </c>
      <c r="AZ25">
        <f t="shared" si="7"/>
        <v>3917.4385405389567</v>
      </c>
      <c r="BA25">
        <f t="shared" si="8"/>
        <v>1107.8620854940314</v>
      </c>
      <c r="BB25">
        <f t="shared" si="9"/>
        <v>3253.2566951189206</v>
      </c>
      <c r="BC25">
        <f t="shared" si="10"/>
        <v>2446.4813895146813</v>
      </c>
      <c r="BD25">
        <f t="shared" si="11"/>
        <v>5512.7034974146254</v>
      </c>
      <c r="BE25">
        <f t="shared" si="12"/>
        <v>4181.0717994167417</v>
      </c>
      <c r="BF25">
        <f t="shared" si="13"/>
        <v>1107.8620854940314</v>
      </c>
      <c r="BG25" s="1" t="str">
        <f t="shared" si="14"/>
        <v>Cluster 6</v>
      </c>
    </row>
    <row r="26" spans="1:59" x14ac:dyDescent="0.25">
      <c r="A26" t="s">
        <v>44</v>
      </c>
      <c r="B26">
        <v>39</v>
      </c>
      <c r="C26">
        <v>25</v>
      </c>
      <c r="D26">
        <v>33</v>
      </c>
      <c r="E26">
        <v>21</v>
      </c>
      <c r="F26">
        <v>20</v>
      </c>
      <c r="G26">
        <v>45</v>
      </c>
      <c r="H26">
        <v>10</v>
      </c>
      <c r="I26">
        <v>23</v>
      </c>
      <c r="J26">
        <v>37</v>
      </c>
      <c r="K26">
        <v>14</v>
      </c>
      <c r="L26">
        <v>32</v>
      </c>
      <c r="M26">
        <v>18</v>
      </c>
      <c r="N26">
        <v>11</v>
      </c>
      <c r="AU26" t="str">
        <f t="shared" si="2"/>
        <v> Missouri</v>
      </c>
      <c r="AV26">
        <f t="shared" si="3"/>
        <v>3824.3694006478986</v>
      </c>
      <c r="AW26">
        <f t="shared" si="4"/>
        <v>4556.0560638139441</v>
      </c>
      <c r="AX26">
        <f t="shared" si="5"/>
        <v>5032.0698632561998</v>
      </c>
      <c r="AY26">
        <f t="shared" si="6"/>
        <v>2777.4642927436771</v>
      </c>
      <c r="AZ26">
        <f t="shared" si="7"/>
        <v>2662.9535468649269</v>
      </c>
      <c r="BA26">
        <f t="shared" si="8"/>
        <v>2751.9794599748993</v>
      </c>
      <c r="BB26">
        <f t="shared" si="9"/>
        <v>2325.050718183038</v>
      </c>
      <c r="BC26">
        <f t="shared" si="10"/>
        <v>2641.6745921620113</v>
      </c>
      <c r="BD26">
        <f t="shared" si="11"/>
        <v>3725.5134906587568</v>
      </c>
      <c r="BE26">
        <f t="shared" si="12"/>
        <v>1007.7032323945079</v>
      </c>
      <c r="BF26">
        <f t="shared" si="13"/>
        <v>1007.7032323945079</v>
      </c>
      <c r="BG26" s="1" t="str">
        <f t="shared" si="14"/>
        <v>Cluster 10</v>
      </c>
    </row>
    <row r="27" spans="1:59" x14ac:dyDescent="0.25">
      <c r="A27" t="s">
        <v>45</v>
      </c>
      <c r="B27">
        <v>30</v>
      </c>
      <c r="C27">
        <v>21</v>
      </c>
      <c r="D27">
        <v>42</v>
      </c>
      <c r="E27">
        <v>12</v>
      </c>
      <c r="F27">
        <v>16</v>
      </c>
      <c r="G27">
        <v>37</v>
      </c>
      <c r="H27">
        <v>39</v>
      </c>
      <c r="I27">
        <v>28</v>
      </c>
      <c r="J27">
        <v>25</v>
      </c>
      <c r="K27">
        <v>16</v>
      </c>
      <c r="L27">
        <v>24</v>
      </c>
      <c r="M27">
        <v>16</v>
      </c>
      <c r="N27">
        <v>25</v>
      </c>
      <c r="AU27" t="str">
        <f t="shared" si="2"/>
        <v> Kansas</v>
      </c>
      <c r="AV27">
        <f t="shared" si="3"/>
        <v>2735.8907744829789</v>
      </c>
      <c r="AW27">
        <f t="shared" si="4"/>
        <v>2619.9079031869355</v>
      </c>
      <c r="AX27">
        <f t="shared" si="5"/>
        <v>3012.006057364516</v>
      </c>
      <c r="AY27">
        <f t="shared" si="6"/>
        <v>2379.4446976926724</v>
      </c>
      <c r="AZ27">
        <f t="shared" si="7"/>
        <v>2217.9752295600606</v>
      </c>
      <c r="BA27">
        <f t="shared" si="8"/>
        <v>3476.6636729459747</v>
      </c>
      <c r="BB27">
        <f t="shared" si="9"/>
        <v>3247.3576151658035</v>
      </c>
      <c r="BC27">
        <f t="shared" si="10"/>
        <v>1956.4772617224953</v>
      </c>
      <c r="BD27">
        <f t="shared" si="11"/>
        <v>4096.7413880214726</v>
      </c>
      <c r="BE27">
        <f t="shared" si="12"/>
        <v>949.70128040751149</v>
      </c>
      <c r="BF27">
        <f t="shared" si="13"/>
        <v>949.70128040751149</v>
      </c>
      <c r="BG27" s="1" t="str">
        <f t="shared" si="14"/>
        <v>Cluster 10</v>
      </c>
    </row>
    <row r="28" spans="1:59" x14ac:dyDescent="0.25">
      <c r="A28" t="s">
        <v>46</v>
      </c>
      <c r="B28">
        <v>42</v>
      </c>
      <c r="C28">
        <v>31</v>
      </c>
      <c r="D28">
        <v>14</v>
      </c>
      <c r="E28">
        <v>33</v>
      </c>
      <c r="F28">
        <v>17</v>
      </c>
      <c r="G28">
        <v>35</v>
      </c>
      <c r="H28">
        <v>13</v>
      </c>
      <c r="I28">
        <v>25</v>
      </c>
      <c r="J28">
        <v>13</v>
      </c>
      <c r="K28">
        <v>15</v>
      </c>
      <c r="L28">
        <v>39</v>
      </c>
      <c r="M28">
        <v>38</v>
      </c>
      <c r="N28">
        <v>18</v>
      </c>
      <c r="AU28" t="str">
        <f t="shared" si="2"/>
        <v> Georgia</v>
      </c>
      <c r="AV28">
        <f t="shared" si="3"/>
        <v>5400.3856208974339</v>
      </c>
      <c r="AW28">
        <f t="shared" si="4"/>
        <v>3164.806941602782</v>
      </c>
      <c r="AX28">
        <f t="shared" si="5"/>
        <v>3781.6192456712406</v>
      </c>
      <c r="AY28">
        <f t="shared" si="6"/>
        <v>2439.8953972078239</v>
      </c>
      <c r="AZ28">
        <f t="shared" si="7"/>
        <v>2947.7977796488271</v>
      </c>
      <c r="BA28">
        <f t="shared" si="8"/>
        <v>756.85892702177011</v>
      </c>
      <c r="BB28">
        <f t="shared" si="9"/>
        <v>1871.726246317498</v>
      </c>
      <c r="BC28">
        <f t="shared" si="10"/>
        <v>2919.0773659243482</v>
      </c>
      <c r="BD28">
        <f t="shared" si="11"/>
        <v>4360.9478063255119</v>
      </c>
      <c r="BE28">
        <f t="shared" si="12"/>
        <v>2579.3720363165376</v>
      </c>
      <c r="BF28">
        <f t="shared" si="13"/>
        <v>756.85892702177011</v>
      </c>
      <c r="BG28" s="1" t="str">
        <f t="shared" si="14"/>
        <v>Cluster 6</v>
      </c>
    </row>
    <row r="29" spans="1:59" x14ac:dyDescent="0.25">
      <c r="A29" t="s">
        <v>47</v>
      </c>
      <c r="B29">
        <v>33</v>
      </c>
      <c r="C29">
        <v>15</v>
      </c>
      <c r="D29">
        <v>47</v>
      </c>
      <c r="E29">
        <v>15</v>
      </c>
      <c r="F29">
        <v>36</v>
      </c>
      <c r="G29">
        <v>12</v>
      </c>
      <c r="H29">
        <v>9</v>
      </c>
      <c r="I29">
        <v>48</v>
      </c>
      <c r="J29">
        <v>38</v>
      </c>
      <c r="K29">
        <v>11</v>
      </c>
      <c r="L29">
        <v>1</v>
      </c>
      <c r="M29">
        <v>19</v>
      </c>
      <c r="N29">
        <v>50</v>
      </c>
      <c r="AU29" t="str">
        <f t="shared" si="2"/>
        <v> Wyoming</v>
      </c>
      <c r="AV29">
        <f t="shared" si="3"/>
        <v>1187.780527731217</v>
      </c>
      <c r="AW29">
        <f t="shared" si="4"/>
        <v>4244.0966618515849</v>
      </c>
      <c r="AX29">
        <f t="shared" si="5"/>
        <v>6251.3939515204102</v>
      </c>
      <c r="AY29">
        <f t="shared" si="6"/>
        <v>6247.8026208977317</v>
      </c>
      <c r="AZ29">
        <f t="shared" si="7"/>
        <v>4471.1978045301648</v>
      </c>
      <c r="BA29">
        <f t="shared" si="8"/>
        <v>8357.3846650752021</v>
      </c>
      <c r="BB29">
        <f t="shared" si="9"/>
        <v>5512.8169869094172</v>
      </c>
      <c r="BC29">
        <f t="shared" si="10"/>
        <v>6461.0407237395357</v>
      </c>
      <c r="BD29">
        <f t="shared" si="11"/>
        <v>3461.1374095623164</v>
      </c>
      <c r="BE29">
        <f t="shared" si="12"/>
        <v>3480.2014267223331</v>
      </c>
      <c r="BF29">
        <f t="shared" si="13"/>
        <v>1187.780527731217</v>
      </c>
      <c r="BG29" s="1" t="str">
        <f t="shared" si="14"/>
        <v>Cluster 1</v>
      </c>
    </row>
    <row r="30" spans="1:59" x14ac:dyDescent="0.25">
      <c r="A30" t="s">
        <v>48</v>
      </c>
      <c r="B30">
        <v>35</v>
      </c>
      <c r="C30">
        <v>44</v>
      </c>
      <c r="D30">
        <v>12</v>
      </c>
      <c r="E30">
        <v>19</v>
      </c>
      <c r="F30">
        <v>5</v>
      </c>
      <c r="G30">
        <v>44</v>
      </c>
      <c r="H30">
        <v>38</v>
      </c>
      <c r="I30">
        <v>20</v>
      </c>
      <c r="J30">
        <v>8</v>
      </c>
      <c r="K30">
        <v>30</v>
      </c>
      <c r="L30">
        <v>21</v>
      </c>
      <c r="M30">
        <v>50</v>
      </c>
      <c r="N30">
        <v>9</v>
      </c>
      <c r="AU30" t="str">
        <f t="shared" si="2"/>
        <v> Nevada</v>
      </c>
      <c r="AV30">
        <f t="shared" si="3"/>
        <v>7922.8710883995482</v>
      </c>
      <c r="AW30">
        <f t="shared" si="4"/>
        <v>4456.8845098563561</v>
      </c>
      <c r="AX30">
        <f t="shared" si="5"/>
        <v>5063.8048806260058</v>
      </c>
      <c r="AY30">
        <f t="shared" si="6"/>
        <v>3088.5422144269191</v>
      </c>
      <c r="AZ30">
        <f t="shared" si="7"/>
        <v>4270.937012667212</v>
      </c>
      <c r="BA30">
        <f t="shared" si="8"/>
        <v>1524.3968933255919</v>
      </c>
      <c r="BB30">
        <f t="shared" si="9"/>
        <v>3668.9537946918831</v>
      </c>
      <c r="BC30">
        <f t="shared" si="10"/>
        <v>3041.2497483080751</v>
      </c>
      <c r="BD30">
        <f t="shared" si="11"/>
        <v>6932.1129843679337</v>
      </c>
      <c r="BE30">
        <f t="shared" si="12"/>
        <v>4183.1783521660855</v>
      </c>
      <c r="BF30">
        <f t="shared" si="13"/>
        <v>1524.3968933255919</v>
      </c>
      <c r="BG30" s="1" t="str">
        <f t="shared" si="14"/>
        <v>Cluster 6</v>
      </c>
    </row>
    <row r="31" spans="1:59" x14ac:dyDescent="0.25">
      <c r="A31" t="s">
        <v>49</v>
      </c>
      <c r="B31">
        <v>38</v>
      </c>
      <c r="C31">
        <v>37</v>
      </c>
      <c r="D31">
        <v>8</v>
      </c>
      <c r="E31">
        <v>47</v>
      </c>
      <c r="F31">
        <v>21</v>
      </c>
      <c r="G31">
        <v>26</v>
      </c>
      <c r="H31">
        <v>17</v>
      </c>
      <c r="I31">
        <v>4</v>
      </c>
      <c r="J31">
        <v>2</v>
      </c>
      <c r="K31">
        <v>38</v>
      </c>
      <c r="L31">
        <v>49</v>
      </c>
      <c r="M31">
        <v>46</v>
      </c>
      <c r="N31">
        <v>2</v>
      </c>
      <c r="AU31" t="str">
        <f t="shared" si="2"/>
        <v> Texas</v>
      </c>
      <c r="AV31">
        <f t="shared" si="3"/>
        <v>10876.228492203631</v>
      </c>
      <c r="AW31">
        <f t="shared" si="4"/>
        <v>5652.2476494813782</v>
      </c>
      <c r="AX31">
        <f t="shared" si="5"/>
        <v>5516.1651505638965</v>
      </c>
      <c r="AY31">
        <f t="shared" si="6"/>
        <v>4988.8016749071994</v>
      </c>
      <c r="AZ31">
        <f t="shared" si="7"/>
        <v>5608.8428377054279</v>
      </c>
      <c r="BA31">
        <f t="shared" si="8"/>
        <v>958.87093353295018</v>
      </c>
      <c r="BB31">
        <f t="shared" si="9"/>
        <v>2531.6083038487195</v>
      </c>
      <c r="BC31">
        <f t="shared" si="10"/>
        <v>3570.7852278546602</v>
      </c>
      <c r="BD31">
        <f t="shared" si="11"/>
        <v>7743.7527668395296</v>
      </c>
      <c r="BE31">
        <f t="shared" si="12"/>
        <v>6061.3499250893356</v>
      </c>
      <c r="BF31">
        <f t="shared" si="13"/>
        <v>958.87093353295018</v>
      </c>
      <c r="BG31" s="1" t="str">
        <f t="shared" si="14"/>
        <v>Cluster 6</v>
      </c>
    </row>
    <row r="32" spans="1:59" x14ac:dyDescent="0.25">
      <c r="A32" t="s">
        <v>50</v>
      </c>
      <c r="B32">
        <v>12</v>
      </c>
      <c r="C32">
        <v>2</v>
      </c>
      <c r="D32">
        <v>41</v>
      </c>
      <c r="E32">
        <v>10</v>
      </c>
      <c r="F32">
        <v>28</v>
      </c>
      <c r="G32">
        <v>3</v>
      </c>
      <c r="H32">
        <v>49</v>
      </c>
      <c r="I32">
        <v>32</v>
      </c>
      <c r="J32">
        <v>4</v>
      </c>
      <c r="K32">
        <v>32</v>
      </c>
      <c r="L32">
        <v>48</v>
      </c>
      <c r="M32">
        <v>49</v>
      </c>
      <c r="N32">
        <v>33</v>
      </c>
      <c r="AU32" t="str">
        <f t="shared" si="2"/>
        <v> New Jersey</v>
      </c>
      <c r="AV32">
        <f t="shared" si="3"/>
        <v>6493.0059915013126</v>
      </c>
      <c r="AW32">
        <f t="shared" si="4"/>
        <v>2011.7721048444284</v>
      </c>
      <c r="AX32">
        <f t="shared" si="5"/>
        <v>997.29799208501572</v>
      </c>
      <c r="AY32">
        <f t="shared" si="6"/>
        <v>6586.2026663749966</v>
      </c>
      <c r="AZ32">
        <f t="shared" si="7"/>
        <v>6847.2081183683713</v>
      </c>
      <c r="BA32">
        <f t="shared" si="8"/>
        <v>5452.0114511110742</v>
      </c>
      <c r="BB32">
        <f t="shared" si="9"/>
        <v>4376.0092450468101</v>
      </c>
      <c r="BC32">
        <f t="shared" si="10"/>
        <v>4267.9157039348956</v>
      </c>
      <c r="BD32">
        <f t="shared" si="11"/>
        <v>8703.2584005608423</v>
      </c>
      <c r="BE32">
        <f t="shared" si="12"/>
        <v>5693.9473438554633</v>
      </c>
      <c r="BF32">
        <f t="shared" si="13"/>
        <v>997.29799208501572</v>
      </c>
      <c r="BG32" s="1" t="str">
        <f t="shared" si="14"/>
        <v>Cluster 3</v>
      </c>
    </row>
    <row r="33" spans="1:59" x14ac:dyDescent="0.25">
      <c r="A33" t="s">
        <v>51</v>
      </c>
      <c r="B33">
        <v>25</v>
      </c>
      <c r="C33">
        <v>32</v>
      </c>
      <c r="D33">
        <v>10</v>
      </c>
      <c r="E33">
        <v>7</v>
      </c>
      <c r="F33">
        <v>18</v>
      </c>
      <c r="G33">
        <v>46</v>
      </c>
      <c r="H33">
        <v>15</v>
      </c>
      <c r="I33">
        <v>46</v>
      </c>
      <c r="J33">
        <v>16</v>
      </c>
      <c r="K33">
        <v>23</v>
      </c>
      <c r="L33">
        <v>35</v>
      </c>
      <c r="M33">
        <v>30</v>
      </c>
      <c r="N33">
        <v>50</v>
      </c>
      <c r="AU33" t="str">
        <f t="shared" si="2"/>
        <v> Delaware</v>
      </c>
      <c r="AV33">
        <f t="shared" si="3"/>
        <v>3505.82508832756</v>
      </c>
      <c r="AW33">
        <f t="shared" si="4"/>
        <v>2284.1564179792199</v>
      </c>
      <c r="AX33">
        <f t="shared" si="5"/>
        <v>4105.71815651412</v>
      </c>
      <c r="AY33">
        <f t="shared" si="6"/>
        <v>3664.672537431612</v>
      </c>
      <c r="AZ33">
        <f t="shared" si="7"/>
        <v>3801.8689489016192</v>
      </c>
      <c r="BA33">
        <f t="shared" si="8"/>
        <v>4442.8003280414541</v>
      </c>
      <c r="BB33">
        <f t="shared" si="9"/>
        <v>4293.5965307634706</v>
      </c>
      <c r="BC33">
        <f t="shared" si="10"/>
        <v>5046.2856875696434</v>
      </c>
      <c r="BD33">
        <f t="shared" si="11"/>
        <v>4219.6980422627394</v>
      </c>
      <c r="BE33">
        <f t="shared" si="12"/>
        <v>3051.9160070185044</v>
      </c>
      <c r="BF33">
        <f t="shared" si="13"/>
        <v>2284.1564179792199</v>
      </c>
      <c r="BG33" s="1" t="str">
        <f t="shared" si="14"/>
        <v>Cluster 2</v>
      </c>
    </row>
    <row r="34" spans="1:59" x14ac:dyDescent="0.25">
      <c r="A34" t="s">
        <v>52</v>
      </c>
      <c r="B34">
        <v>32</v>
      </c>
      <c r="C34">
        <v>36</v>
      </c>
      <c r="D34">
        <v>22</v>
      </c>
      <c r="E34">
        <v>20</v>
      </c>
      <c r="F34">
        <v>40</v>
      </c>
      <c r="G34">
        <v>33</v>
      </c>
      <c r="H34">
        <v>32</v>
      </c>
      <c r="I34">
        <v>11</v>
      </c>
      <c r="J34">
        <v>36</v>
      </c>
      <c r="K34">
        <v>35</v>
      </c>
      <c r="L34">
        <v>27</v>
      </c>
      <c r="M34">
        <v>23</v>
      </c>
      <c r="N34">
        <v>19</v>
      </c>
      <c r="AU34" t="str">
        <f t="shared" si="2"/>
        <v> Michigan</v>
      </c>
      <c r="AV34">
        <f t="shared" si="3"/>
        <v>4352.6440272200944</v>
      </c>
      <c r="AW34">
        <f t="shared" si="4"/>
        <v>3062.8079093019019</v>
      </c>
      <c r="AX34">
        <f t="shared" si="5"/>
        <v>3530.9742935994877</v>
      </c>
      <c r="AY34">
        <f t="shared" si="6"/>
        <v>2931.1167990680797</v>
      </c>
      <c r="AZ34">
        <f t="shared" si="7"/>
        <v>1657.9561322485622</v>
      </c>
      <c r="BA34">
        <f t="shared" si="8"/>
        <v>2354.0371304873875</v>
      </c>
      <c r="BB34">
        <f t="shared" si="9"/>
        <v>1459.2679075156589</v>
      </c>
      <c r="BC34">
        <f t="shared" si="10"/>
        <v>801.69489807040509</v>
      </c>
      <c r="BD34">
        <f t="shared" si="11"/>
        <v>3957.8351939649474</v>
      </c>
      <c r="BE34">
        <f t="shared" si="12"/>
        <v>1801.294419958238</v>
      </c>
      <c r="BF34">
        <f t="shared" si="13"/>
        <v>801.69489807040509</v>
      </c>
      <c r="BG34" s="1" t="str">
        <f t="shared" si="14"/>
        <v>Cluster 8</v>
      </c>
    </row>
    <row r="35" spans="1:59" x14ac:dyDescent="0.25">
      <c r="A35" t="s">
        <v>53</v>
      </c>
      <c r="B35">
        <v>22</v>
      </c>
      <c r="C35">
        <v>19</v>
      </c>
      <c r="D35">
        <v>37</v>
      </c>
      <c r="E35">
        <v>26</v>
      </c>
      <c r="F35">
        <v>43</v>
      </c>
      <c r="G35">
        <v>1</v>
      </c>
      <c r="H35">
        <v>29</v>
      </c>
      <c r="I35">
        <v>47</v>
      </c>
      <c r="J35">
        <v>49</v>
      </c>
      <c r="K35">
        <v>25</v>
      </c>
      <c r="L35">
        <v>15</v>
      </c>
      <c r="M35">
        <v>8</v>
      </c>
      <c r="N35">
        <v>50</v>
      </c>
      <c r="AU35" t="str">
        <f t="shared" si="2"/>
        <v> Maine</v>
      </c>
      <c r="AV35">
        <f t="shared" si="3"/>
        <v>1459.6546856236603</v>
      </c>
      <c r="AW35">
        <f t="shared" si="4"/>
        <v>3475.3163486719905</v>
      </c>
      <c r="AX35">
        <f t="shared" si="5"/>
        <v>5561.6903606382211</v>
      </c>
      <c r="AY35">
        <f t="shared" si="6"/>
        <v>6147.2315202088421</v>
      </c>
      <c r="AZ35">
        <f t="shared" si="7"/>
        <v>4118.00455762601</v>
      </c>
      <c r="BA35">
        <f t="shared" si="8"/>
        <v>8471.730505268677</v>
      </c>
      <c r="BB35">
        <f t="shared" si="9"/>
        <v>5303.7834148784887</v>
      </c>
      <c r="BC35">
        <f t="shared" si="10"/>
        <v>5053.5450747738514</v>
      </c>
      <c r="BD35">
        <f t="shared" si="11"/>
        <v>2917.5433842918796</v>
      </c>
      <c r="BE35">
        <f t="shared" si="12"/>
        <v>3746.5486084966369</v>
      </c>
      <c r="BF35">
        <f t="shared" si="13"/>
        <v>1459.6546856236603</v>
      </c>
      <c r="BG35" s="1" t="str">
        <f t="shared" si="14"/>
        <v>Cluster 1</v>
      </c>
    </row>
    <row r="36" spans="1:59" x14ac:dyDescent="0.25">
      <c r="A36" t="s">
        <v>54</v>
      </c>
      <c r="B36">
        <v>26</v>
      </c>
      <c r="C36">
        <v>22</v>
      </c>
      <c r="D36">
        <v>26</v>
      </c>
      <c r="E36">
        <v>37</v>
      </c>
      <c r="F36">
        <v>34</v>
      </c>
      <c r="G36">
        <v>36</v>
      </c>
      <c r="H36">
        <v>12</v>
      </c>
      <c r="I36">
        <v>45</v>
      </c>
      <c r="J36">
        <v>46</v>
      </c>
      <c r="K36">
        <v>33</v>
      </c>
      <c r="L36">
        <v>2</v>
      </c>
      <c r="M36">
        <v>2</v>
      </c>
      <c r="N36">
        <v>50</v>
      </c>
      <c r="AU36" t="str">
        <f t="shared" si="2"/>
        <v> Montana</v>
      </c>
      <c r="AV36">
        <f t="shared" si="3"/>
        <v>1923.8992200728499</v>
      </c>
      <c r="AW36">
        <f t="shared" si="4"/>
        <v>4792.6816591579682</v>
      </c>
      <c r="AX36">
        <f t="shared" si="5"/>
        <v>7959.3541182000863</v>
      </c>
      <c r="AY36">
        <f t="shared" si="6"/>
        <v>4846.4377238107727</v>
      </c>
      <c r="AZ36">
        <f t="shared" si="7"/>
        <v>3330.922394100477</v>
      </c>
      <c r="BA36">
        <f t="shared" si="8"/>
        <v>7541.7299219210217</v>
      </c>
      <c r="BB36">
        <f t="shared" si="9"/>
        <v>5616.1601560163981</v>
      </c>
      <c r="BC36">
        <f t="shared" si="10"/>
        <v>5809.5744615795147</v>
      </c>
      <c r="BD36">
        <f t="shared" si="11"/>
        <v>1475.0446300415069</v>
      </c>
      <c r="BE36">
        <f t="shared" si="12"/>
        <v>3365.2009716271978</v>
      </c>
      <c r="BF36">
        <f t="shared" si="13"/>
        <v>1475.0446300415069</v>
      </c>
      <c r="BG36" s="1" t="str">
        <f t="shared" si="14"/>
        <v>Cluster 9</v>
      </c>
    </row>
    <row r="37" spans="1:59" x14ac:dyDescent="0.25">
      <c r="A37" t="s">
        <v>55</v>
      </c>
      <c r="B37">
        <v>8</v>
      </c>
      <c r="C37">
        <v>27</v>
      </c>
      <c r="D37">
        <v>29</v>
      </c>
      <c r="E37">
        <v>34</v>
      </c>
      <c r="F37">
        <v>48</v>
      </c>
      <c r="G37">
        <v>13</v>
      </c>
      <c r="H37">
        <v>33</v>
      </c>
      <c r="I37">
        <v>38</v>
      </c>
      <c r="J37">
        <v>21</v>
      </c>
      <c r="K37">
        <v>4</v>
      </c>
      <c r="L37">
        <v>44</v>
      </c>
      <c r="M37">
        <v>36</v>
      </c>
      <c r="N37">
        <v>36</v>
      </c>
      <c r="AU37" t="str">
        <f t="shared" si="2"/>
        <v> Rhode Island</v>
      </c>
      <c r="AV37">
        <f t="shared" si="3"/>
        <v>4132.4121880842267</v>
      </c>
      <c r="AW37">
        <f t="shared" si="4"/>
        <v>1126.7917860633456</v>
      </c>
      <c r="AX37">
        <f t="shared" si="5"/>
        <v>2240.0248743574002</v>
      </c>
      <c r="AY37">
        <f t="shared" si="6"/>
        <v>4489.6346649087309</v>
      </c>
      <c r="AZ37">
        <f t="shared" si="7"/>
        <v>3647.249512215476</v>
      </c>
      <c r="BA37">
        <f t="shared" si="8"/>
        <v>4231.4124229998797</v>
      </c>
      <c r="BB37">
        <f t="shared" si="9"/>
        <v>4153.1638191932216</v>
      </c>
      <c r="BC37">
        <f t="shared" si="10"/>
        <v>4329.0084214746557</v>
      </c>
      <c r="BD37">
        <f t="shared" si="11"/>
        <v>5557.7068345507105</v>
      </c>
      <c r="BE37">
        <f t="shared" si="12"/>
        <v>4076.2054124010851</v>
      </c>
      <c r="BF37">
        <f t="shared" si="13"/>
        <v>1126.7917860633456</v>
      </c>
      <c r="BG37" s="1" t="str">
        <f t="shared" si="14"/>
        <v>Cluster 2</v>
      </c>
    </row>
    <row r="38" spans="1:59" x14ac:dyDescent="0.25">
      <c r="A38" t="s">
        <v>56</v>
      </c>
      <c r="B38">
        <v>27</v>
      </c>
      <c r="C38">
        <v>24</v>
      </c>
      <c r="D38">
        <v>39</v>
      </c>
      <c r="E38">
        <v>22</v>
      </c>
      <c r="F38">
        <v>13</v>
      </c>
      <c r="G38">
        <v>25</v>
      </c>
      <c r="H38">
        <v>50</v>
      </c>
      <c r="I38">
        <v>3</v>
      </c>
      <c r="J38">
        <v>11</v>
      </c>
      <c r="K38">
        <v>50</v>
      </c>
      <c r="L38">
        <v>50</v>
      </c>
      <c r="M38">
        <v>35</v>
      </c>
      <c r="N38">
        <v>27</v>
      </c>
      <c r="AU38" t="str">
        <f t="shared" si="2"/>
        <v> Illinois</v>
      </c>
      <c r="AV38">
        <f t="shared" si="3"/>
        <v>8145.7492125051267</v>
      </c>
      <c r="AW38">
        <f t="shared" si="4"/>
        <v>3551.3310255602337</v>
      </c>
      <c r="AX38">
        <f t="shared" si="5"/>
        <v>2764.6170614801231</v>
      </c>
      <c r="AY38">
        <f t="shared" si="6"/>
        <v>5249.2780964715112</v>
      </c>
      <c r="AZ38">
        <f t="shared" si="7"/>
        <v>4455.0889074944762</v>
      </c>
      <c r="BA38">
        <f t="shared" si="8"/>
        <v>3103.3764403376836</v>
      </c>
      <c r="BB38">
        <f t="shared" si="9"/>
        <v>3012.8473111168209</v>
      </c>
      <c r="BC38">
        <f t="shared" si="10"/>
        <v>1264.5082019190706</v>
      </c>
      <c r="BD38">
        <f t="shared" si="11"/>
        <v>7922.5474445536802</v>
      </c>
      <c r="BE38">
        <f t="shared" si="12"/>
        <v>4544.7473584322252</v>
      </c>
      <c r="BF38">
        <f t="shared" si="13"/>
        <v>1264.5082019190706</v>
      </c>
      <c r="BG38" s="1" t="str">
        <f t="shared" si="14"/>
        <v>Cluster 8</v>
      </c>
    </row>
    <row r="39" spans="1:59" x14ac:dyDescent="0.25">
      <c r="A39" t="s">
        <v>57</v>
      </c>
      <c r="B39">
        <v>48</v>
      </c>
      <c r="C39">
        <v>39</v>
      </c>
      <c r="D39">
        <v>36</v>
      </c>
      <c r="E39">
        <v>38</v>
      </c>
      <c r="F39">
        <v>31</v>
      </c>
      <c r="G39">
        <v>34</v>
      </c>
      <c r="H39">
        <v>22</v>
      </c>
      <c r="I39">
        <v>21</v>
      </c>
      <c r="J39">
        <v>22</v>
      </c>
      <c r="K39">
        <v>28</v>
      </c>
      <c r="L39">
        <v>26</v>
      </c>
      <c r="M39">
        <v>9</v>
      </c>
      <c r="N39">
        <v>24</v>
      </c>
      <c r="AU39" t="str">
        <f t="shared" si="2"/>
        <v> Oklahoma</v>
      </c>
      <c r="AV39">
        <f t="shared" si="3"/>
        <v>4763.9064145250477</v>
      </c>
      <c r="AW39">
        <f t="shared" si="4"/>
        <v>4014.0847605033678</v>
      </c>
      <c r="AX39">
        <f t="shared" si="5"/>
        <v>5523.7393391450223</v>
      </c>
      <c r="AY39">
        <f t="shared" si="6"/>
        <v>3753.8436910946821</v>
      </c>
      <c r="AZ39">
        <f t="shared" si="7"/>
        <v>734.32576047989426</v>
      </c>
      <c r="BA39">
        <f t="shared" si="8"/>
        <v>2874.301550379439</v>
      </c>
      <c r="BB39">
        <f t="shared" si="9"/>
        <v>2473.1032827805848</v>
      </c>
      <c r="BC39">
        <f t="shared" si="10"/>
        <v>1853.0657290493191</v>
      </c>
      <c r="BD39">
        <f t="shared" si="11"/>
        <v>3640.3254965584842</v>
      </c>
      <c r="BE39">
        <f t="shared" si="12"/>
        <v>2332.4738332163752</v>
      </c>
      <c r="BF39">
        <f t="shared" si="13"/>
        <v>734.32576047989426</v>
      </c>
      <c r="BG39" s="1" t="str">
        <f t="shared" si="14"/>
        <v>Cluster 5</v>
      </c>
    </row>
    <row r="40" spans="1:59" x14ac:dyDescent="0.25">
      <c r="A40" t="s">
        <v>58</v>
      </c>
      <c r="B40">
        <v>40</v>
      </c>
      <c r="C40">
        <v>35</v>
      </c>
      <c r="D40">
        <v>25</v>
      </c>
      <c r="E40">
        <v>11</v>
      </c>
      <c r="F40">
        <v>30</v>
      </c>
      <c r="G40">
        <v>30</v>
      </c>
      <c r="H40">
        <v>8</v>
      </c>
      <c r="I40">
        <v>8</v>
      </c>
      <c r="J40">
        <v>42</v>
      </c>
      <c r="K40">
        <v>46</v>
      </c>
      <c r="L40">
        <v>42</v>
      </c>
      <c r="M40">
        <v>43</v>
      </c>
      <c r="N40">
        <v>23</v>
      </c>
      <c r="AU40" t="str">
        <f t="shared" si="2"/>
        <v> Indiana</v>
      </c>
      <c r="AV40">
        <f t="shared" si="3"/>
        <v>6056.4891169662087</v>
      </c>
      <c r="AW40">
        <f t="shared" si="4"/>
        <v>4614.1958999370045</v>
      </c>
      <c r="AX40">
        <f t="shared" si="5"/>
        <v>4660.0276179625944</v>
      </c>
      <c r="AY40">
        <f t="shared" si="6"/>
        <v>5507.1512549534555</v>
      </c>
      <c r="AZ40">
        <f t="shared" si="7"/>
        <v>3822.0276350380536</v>
      </c>
      <c r="BA40">
        <f t="shared" si="8"/>
        <v>3157.1514705268282</v>
      </c>
      <c r="BB40">
        <f t="shared" si="9"/>
        <v>1095.3445131124379</v>
      </c>
      <c r="BC40">
        <f t="shared" si="10"/>
        <v>1832.3158835147194</v>
      </c>
      <c r="BD40">
        <f t="shared" si="11"/>
        <v>5608.1198196939458</v>
      </c>
      <c r="BE40">
        <f t="shared" si="12"/>
        <v>3273.9991977785407</v>
      </c>
      <c r="BF40">
        <f t="shared" si="13"/>
        <v>1095.3445131124379</v>
      </c>
      <c r="BG40" s="1" t="str">
        <f t="shared" si="14"/>
        <v>Cluster 7</v>
      </c>
    </row>
    <row r="41" spans="1:59" x14ac:dyDescent="0.25">
      <c r="A41" t="s">
        <v>59</v>
      </c>
      <c r="B41">
        <v>23</v>
      </c>
      <c r="C41">
        <v>38</v>
      </c>
      <c r="D41">
        <v>34</v>
      </c>
      <c r="E41">
        <v>16</v>
      </c>
      <c r="F41">
        <v>29</v>
      </c>
      <c r="G41">
        <v>27</v>
      </c>
      <c r="H41">
        <v>42</v>
      </c>
      <c r="I41">
        <v>5</v>
      </c>
      <c r="J41">
        <v>32</v>
      </c>
      <c r="K41">
        <v>45</v>
      </c>
      <c r="L41">
        <v>37</v>
      </c>
      <c r="M41">
        <v>41</v>
      </c>
      <c r="N41">
        <v>16</v>
      </c>
      <c r="AU41" t="str">
        <f t="shared" si="2"/>
        <v> Pennsylvania</v>
      </c>
      <c r="AV41">
        <f t="shared" si="3"/>
        <v>6487.1946458329585</v>
      </c>
      <c r="AW41">
        <f t="shared" si="4"/>
        <v>3200.898029711931</v>
      </c>
      <c r="AX41">
        <f t="shared" si="5"/>
        <v>3055.8892657489432</v>
      </c>
      <c r="AY41">
        <f t="shared" si="6"/>
        <v>4393.6798877889205</v>
      </c>
      <c r="AZ41">
        <f t="shared" si="7"/>
        <v>3105.7957087638342</v>
      </c>
      <c r="BA41">
        <f t="shared" si="8"/>
        <v>2543.0121479320537</v>
      </c>
      <c r="BB41">
        <f t="shared" si="9"/>
        <v>1836.2742532150196</v>
      </c>
      <c r="BC41">
        <f t="shared" si="10"/>
        <v>464.12508883210774</v>
      </c>
      <c r="BD41">
        <f t="shared" si="11"/>
        <v>6475.0913784153763</v>
      </c>
      <c r="BE41">
        <f t="shared" si="12"/>
        <v>3241.1361609035066</v>
      </c>
      <c r="BF41">
        <f t="shared" si="13"/>
        <v>464.12508883210774</v>
      </c>
      <c r="BG41" s="1" t="str">
        <f t="shared" si="14"/>
        <v>Cluster 8</v>
      </c>
    </row>
    <row r="42" spans="1:59" x14ac:dyDescent="0.25">
      <c r="A42" t="s">
        <v>60</v>
      </c>
      <c r="B42">
        <v>28</v>
      </c>
      <c r="C42">
        <v>40</v>
      </c>
      <c r="D42">
        <v>50</v>
      </c>
      <c r="E42">
        <v>5</v>
      </c>
      <c r="F42">
        <v>42</v>
      </c>
      <c r="G42">
        <v>50</v>
      </c>
      <c r="H42">
        <v>47</v>
      </c>
      <c r="I42">
        <v>31</v>
      </c>
      <c r="J42">
        <v>15</v>
      </c>
      <c r="K42">
        <v>42</v>
      </c>
      <c r="L42">
        <v>4</v>
      </c>
      <c r="M42">
        <v>1</v>
      </c>
      <c r="N42">
        <v>39</v>
      </c>
      <c r="AU42" t="str">
        <f t="shared" si="2"/>
        <v> Alaska</v>
      </c>
      <c r="AV42">
        <f t="shared" si="3"/>
        <v>6057.7596675568266</v>
      </c>
      <c r="AW42">
        <f t="shared" si="4"/>
        <v>5298.9836654524843</v>
      </c>
      <c r="AX42">
        <f t="shared" si="5"/>
        <v>7322.2514277272039</v>
      </c>
      <c r="AY42">
        <f t="shared" si="6"/>
        <v>7002.3406153061742</v>
      </c>
      <c r="AZ42">
        <f t="shared" si="7"/>
        <v>2719.1413339494934</v>
      </c>
      <c r="BA42">
        <f t="shared" si="8"/>
        <v>8373.2925390386263</v>
      </c>
      <c r="BB42">
        <f t="shared" si="9"/>
        <v>7039.5579658888564</v>
      </c>
      <c r="BC42">
        <f t="shared" si="10"/>
        <v>4655.9915129707142</v>
      </c>
      <c r="BD42">
        <f t="shared" si="11"/>
        <v>7258.1693818998838</v>
      </c>
      <c r="BE42">
        <f t="shared" si="12"/>
        <v>4844.5705669302351</v>
      </c>
      <c r="BF42">
        <f t="shared" si="13"/>
        <v>2719.1413339494934</v>
      </c>
      <c r="BG42" s="1" t="str">
        <f t="shared" si="14"/>
        <v>Cluster 5</v>
      </c>
    </row>
    <row r="43" spans="1:59" x14ac:dyDescent="0.25">
      <c r="A43" t="s">
        <v>61</v>
      </c>
      <c r="B43">
        <v>36</v>
      </c>
      <c r="C43">
        <v>41</v>
      </c>
      <c r="D43">
        <v>32</v>
      </c>
      <c r="E43">
        <v>25</v>
      </c>
      <c r="F43">
        <v>23</v>
      </c>
      <c r="G43">
        <v>19</v>
      </c>
      <c r="H43">
        <v>37</v>
      </c>
      <c r="I43">
        <v>9</v>
      </c>
      <c r="J43">
        <v>43</v>
      </c>
      <c r="K43">
        <v>48</v>
      </c>
      <c r="L43">
        <v>47</v>
      </c>
      <c r="M43">
        <v>29</v>
      </c>
      <c r="N43">
        <v>5</v>
      </c>
      <c r="AU43" t="str">
        <f t="shared" si="2"/>
        <v> Ohio</v>
      </c>
      <c r="AV43">
        <f t="shared" si="3"/>
        <v>7371.2017112761177</v>
      </c>
      <c r="AW43">
        <f t="shared" si="4"/>
        <v>5032.5053569333586</v>
      </c>
      <c r="AX43">
        <f t="shared" si="5"/>
        <v>4977.0660135946973</v>
      </c>
      <c r="AY43">
        <f t="shared" si="6"/>
        <v>5345.5725669096637</v>
      </c>
      <c r="AZ43">
        <f t="shared" si="7"/>
        <v>3549.0864051243475</v>
      </c>
      <c r="BA43">
        <f t="shared" si="8"/>
        <v>3131.1185618735376</v>
      </c>
      <c r="BB43">
        <f t="shared" si="9"/>
        <v>1883.4106014651122</v>
      </c>
      <c r="BC43">
        <f t="shared" si="10"/>
        <v>558.25684736729988</v>
      </c>
      <c r="BD43">
        <f t="shared" si="11"/>
        <v>6272.9168248040642</v>
      </c>
      <c r="BE43">
        <f t="shared" si="12"/>
        <v>3583.0597597971523</v>
      </c>
      <c r="BF43">
        <f t="shared" si="13"/>
        <v>558.25684736729988</v>
      </c>
      <c r="BG43" s="1" t="str">
        <f t="shared" si="14"/>
        <v>Cluster 8</v>
      </c>
    </row>
    <row r="44" spans="1:59" x14ac:dyDescent="0.25">
      <c r="A44" t="s">
        <v>62</v>
      </c>
      <c r="B44">
        <v>45</v>
      </c>
      <c r="C44">
        <v>34</v>
      </c>
      <c r="D44">
        <v>45</v>
      </c>
      <c r="E44">
        <v>30</v>
      </c>
      <c r="F44">
        <v>22</v>
      </c>
      <c r="G44">
        <v>9</v>
      </c>
      <c r="H44">
        <v>46</v>
      </c>
      <c r="I44">
        <v>17</v>
      </c>
      <c r="J44">
        <v>45</v>
      </c>
      <c r="K44">
        <v>34</v>
      </c>
      <c r="L44">
        <v>28</v>
      </c>
      <c r="M44">
        <v>22</v>
      </c>
      <c r="N44">
        <v>20</v>
      </c>
      <c r="AU44" t="str">
        <f t="shared" si="2"/>
        <v> Kentucky</v>
      </c>
      <c r="AV44">
        <f t="shared" si="3"/>
        <v>4991.305446389566</v>
      </c>
      <c r="AW44">
        <f t="shared" si="4"/>
        <v>4561.2522134744167</v>
      </c>
      <c r="AX44">
        <f t="shared" si="5"/>
        <v>5043.851290310261</v>
      </c>
      <c r="AY44">
        <f t="shared" si="6"/>
        <v>5125.2967782607311</v>
      </c>
      <c r="AZ44">
        <f t="shared" si="7"/>
        <v>2528.3945188010243</v>
      </c>
      <c r="BA44">
        <f t="shared" si="8"/>
        <v>4293.2274029443843</v>
      </c>
      <c r="BB44">
        <f t="shared" si="9"/>
        <v>2842.8332758538995</v>
      </c>
      <c r="BC44">
        <f t="shared" si="10"/>
        <v>865.95226597669534</v>
      </c>
      <c r="BD44">
        <f t="shared" si="11"/>
        <v>5085.7277252844133</v>
      </c>
      <c r="BE44">
        <f t="shared" si="12"/>
        <v>3104.663729472124</v>
      </c>
      <c r="BF44">
        <f t="shared" si="13"/>
        <v>865.95226597669534</v>
      </c>
      <c r="BG44" s="1" t="str">
        <f t="shared" si="14"/>
        <v>Cluster 8</v>
      </c>
    </row>
    <row r="45" spans="1:59" x14ac:dyDescent="0.25">
      <c r="A45" t="s">
        <v>63</v>
      </c>
      <c r="B45">
        <v>4</v>
      </c>
      <c r="C45">
        <v>14</v>
      </c>
      <c r="D45">
        <v>43</v>
      </c>
      <c r="E45">
        <v>29</v>
      </c>
      <c r="F45">
        <v>41</v>
      </c>
      <c r="G45">
        <v>8</v>
      </c>
      <c r="H45">
        <v>41</v>
      </c>
      <c r="I45">
        <v>41</v>
      </c>
      <c r="J45">
        <v>14</v>
      </c>
      <c r="K45">
        <v>36</v>
      </c>
      <c r="L45">
        <v>40</v>
      </c>
      <c r="M45">
        <v>39</v>
      </c>
      <c r="N45">
        <v>50</v>
      </c>
      <c r="AU45" t="str">
        <f t="shared" si="2"/>
        <v> Connecticut</v>
      </c>
      <c r="AV45">
        <f t="shared" si="3"/>
        <v>4671.1559544522306</v>
      </c>
      <c r="AW45">
        <f t="shared" si="4"/>
        <v>1022.6269666656509</v>
      </c>
      <c r="AX45">
        <f t="shared" si="5"/>
        <v>2098.390245847188</v>
      </c>
      <c r="AY45">
        <f t="shared" si="6"/>
        <v>6453.747061337891</v>
      </c>
      <c r="AZ45">
        <f t="shared" si="7"/>
        <v>4561.4716191514399</v>
      </c>
      <c r="BA45">
        <f t="shared" si="8"/>
        <v>6037.5050124847576</v>
      </c>
      <c r="BB45">
        <f t="shared" si="9"/>
        <v>4590.4097163420029</v>
      </c>
      <c r="BC45">
        <f t="shared" si="10"/>
        <v>4279.5004096466919</v>
      </c>
      <c r="BD45">
        <f t="shared" si="11"/>
        <v>6204.6804310448297</v>
      </c>
      <c r="BE45">
        <f t="shared" si="12"/>
        <v>5430.3236882854962</v>
      </c>
      <c r="BF45">
        <f t="shared" si="13"/>
        <v>1022.6269666656509</v>
      </c>
      <c r="BG45" s="1" t="str">
        <f t="shared" si="14"/>
        <v>Cluster 2</v>
      </c>
    </row>
    <row r="46" spans="1:59" x14ac:dyDescent="0.25">
      <c r="A46" t="s">
        <v>64</v>
      </c>
      <c r="B46">
        <v>31</v>
      </c>
      <c r="C46">
        <v>50</v>
      </c>
      <c r="D46">
        <v>46</v>
      </c>
      <c r="E46">
        <v>44</v>
      </c>
      <c r="F46">
        <v>47</v>
      </c>
      <c r="G46">
        <v>49</v>
      </c>
      <c r="H46">
        <v>44</v>
      </c>
      <c r="I46">
        <v>22</v>
      </c>
      <c r="J46">
        <v>6</v>
      </c>
      <c r="K46">
        <v>17</v>
      </c>
      <c r="L46">
        <v>12</v>
      </c>
      <c r="M46">
        <v>11</v>
      </c>
      <c r="N46">
        <v>30</v>
      </c>
      <c r="AU46" t="str">
        <f t="shared" si="2"/>
        <v> New Mexico</v>
      </c>
      <c r="AV46">
        <f t="shared" si="3"/>
        <v>7619.5848161297436</v>
      </c>
      <c r="AW46">
        <f t="shared" si="4"/>
        <v>4996.9274779425095</v>
      </c>
      <c r="AX46">
        <f t="shared" si="5"/>
        <v>7395.2641058925046</v>
      </c>
      <c r="AY46">
        <f t="shared" si="6"/>
        <v>5722.810377055057</v>
      </c>
      <c r="AZ46">
        <f t="shared" si="7"/>
        <v>1434.890687210534</v>
      </c>
      <c r="BA46">
        <f t="shared" si="8"/>
        <v>5356.5886327412845</v>
      </c>
      <c r="BB46">
        <f t="shared" si="9"/>
        <v>6686.5004406337275</v>
      </c>
      <c r="BC46">
        <f t="shared" si="10"/>
        <v>4515.1172159833195</v>
      </c>
      <c r="BD46">
        <f t="shared" si="11"/>
        <v>7399.2902042584037</v>
      </c>
      <c r="BE46">
        <f t="shared" si="12"/>
        <v>5413.9708299422182</v>
      </c>
      <c r="BF46">
        <f t="shared" si="13"/>
        <v>1434.890687210534</v>
      </c>
      <c r="BG46" s="1" t="str">
        <f t="shared" si="14"/>
        <v>Cluster 5</v>
      </c>
    </row>
    <row r="47" spans="1:59" x14ac:dyDescent="0.25">
      <c r="A47" t="s">
        <v>65</v>
      </c>
      <c r="B47">
        <v>49</v>
      </c>
      <c r="C47">
        <v>42</v>
      </c>
      <c r="D47">
        <v>40</v>
      </c>
      <c r="E47">
        <v>41</v>
      </c>
      <c r="F47">
        <v>46</v>
      </c>
      <c r="G47">
        <v>47</v>
      </c>
      <c r="H47">
        <v>20</v>
      </c>
      <c r="I47">
        <v>36</v>
      </c>
      <c r="J47">
        <v>33</v>
      </c>
      <c r="K47">
        <v>5</v>
      </c>
      <c r="L47">
        <v>18</v>
      </c>
      <c r="M47">
        <v>21</v>
      </c>
      <c r="N47">
        <v>38</v>
      </c>
      <c r="AU47" t="str">
        <f t="shared" si="2"/>
        <v> Arkansas</v>
      </c>
      <c r="AV47">
        <f t="shared" si="3"/>
        <v>4977.9561411773002</v>
      </c>
      <c r="AW47">
        <f t="shared" si="4"/>
        <v>5109.8033516096202</v>
      </c>
      <c r="AX47">
        <f t="shared" si="5"/>
        <v>7734.3249049691867</v>
      </c>
      <c r="AY47">
        <f t="shared" si="6"/>
        <v>5800.6103132743028</v>
      </c>
      <c r="AZ47">
        <f t="shared" si="7"/>
        <v>1108.5550026071746</v>
      </c>
      <c r="BA47">
        <f t="shared" si="8"/>
        <v>5498.9536593860757</v>
      </c>
      <c r="BB47">
        <f t="shared" si="9"/>
        <v>5443.630619895006</v>
      </c>
      <c r="BC47">
        <f t="shared" si="10"/>
        <v>4900.1012764713232</v>
      </c>
      <c r="BD47">
        <f t="shared" si="11"/>
        <v>5432.842932613471</v>
      </c>
      <c r="BE47">
        <f t="shared" si="12"/>
        <v>4254.5690753477757</v>
      </c>
      <c r="BF47">
        <f t="shared" si="13"/>
        <v>1108.5550026071746</v>
      </c>
      <c r="BG47" s="1" t="str">
        <f t="shared" si="14"/>
        <v>Cluster 5</v>
      </c>
    </row>
    <row r="48" spans="1:59" x14ac:dyDescent="0.25">
      <c r="A48" t="s">
        <v>66</v>
      </c>
      <c r="B48">
        <v>41</v>
      </c>
      <c r="C48">
        <v>48</v>
      </c>
      <c r="D48">
        <v>15</v>
      </c>
      <c r="E48">
        <v>39</v>
      </c>
      <c r="F48">
        <v>33</v>
      </c>
      <c r="G48">
        <v>41</v>
      </c>
      <c r="H48">
        <v>18</v>
      </c>
      <c r="I48">
        <v>42</v>
      </c>
      <c r="J48">
        <v>24</v>
      </c>
      <c r="K48">
        <v>22</v>
      </c>
      <c r="L48">
        <v>36</v>
      </c>
      <c r="M48">
        <v>33</v>
      </c>
      <c r="N48">
        <v>50</v>
      </c>
      <c r="AU48" t="str">
        <f t="shared" si="2"/>
        <v> South Carolina</v>
      </c>
      <c r="AV48">
        <f t="shared" si="3"/>
        <v>5030.1729925387617</v>
      </c>
      <c r="AW48">
        <f t="shared" si="4"/>
        <v>3077.3315131829772</v>
      </c>
      <c r="AX48">
        <f t="shared" si="5"/>
        <v>5936.9072639411697</v>
      </c>
      <c r="AY48">
        <f t="shared" si="6"/>
        <v>4920.0769813362976</v>
      </c>
      <c r="AZ48">
        <f t="shared" si="7"/>
        <v>1635.3392172798187</v>
      </c>
      <c r="BA48">
        <f t="shared" si="8"/>
        <v>3917.0465962159815</v>
      </c>
      <c r="BB48">
        <f t="shared" si="9"/>
        <v>4183.9438174067263</v>
      </c>
      <c r="BC48">
        <f t="shared" si="10"/>
        <v>4295.0020442557416</v>
      </c>
      <c r="BD48">
        <f t="shared" si="11"/>
        <v>4484.3827095278484</v>
      </c>
      <c r="BE48">
        <f t="shared" si="12"/>
        <v>4461.9200560754634</v>
      </c>
      <c r="BF48">
        <f t="shared" si="13"/>
        <v>1635.3392172798187</v>
      </c>
      <c r="BG48" s="1" t="str">
        <f t="shared" si="14"/>
        <v>Cluster 5</v>
      </c>
    </row>
    <row r="49" spans="1:59" x14ac:dyDescent="0.25">
      <c r="A49" t="s">
        <v>67</v>
      </c>
      <c r="B49">
        <v>46</v>
      </c>
      <c r="C49">
        <v>47</v>
      </c>
      <c r="D49">
        <v>38</v>
      </c>
      <c r="E49">
        <v>48</v>
      </c>
      <c r="F49">
        <v>32</v>
      </c>
      <c r="G49">
        <v>42</v>
      </c>
      <c r="H49">
        <v>25</v>
      </c>
      <c r="I49">
        <v>34</v>
      </c>
      <c r="J49">
        <v>26</v>
      </c>
      <c r="K49">
        <v>43</v>
      </c>
      <c r="L49">
        <v>33</v>
      </c>
      <c r="M49">
        <v>27</v>
      </c>
      <c r="N49">
        <v>12</v>
      </c>
      <c r="AU49" t="str">
        <f t="shared" si="2"/>
        <v> Alabama</v>
      </c>
      <c r="AV49">
        <f t="shared" si="3"/>
        <v>7354.2876444666508</v>
      </c>
      <c r="AW49">
        <f t="shared" si="4"/>
        <v>4889.398922583845</v>
      </c>
      <c r="AX49">
        <f t="shared" si="5"/>
        <v>7111.8375718546849</v>
      </c>
      <c r="AY49">
        <f t="shared" si="6"/>
        <v>5667.0882655074502</v>
      </c>
      <c r="AZ49">
        <f t="shared" si="7"/>
        <v>1002.4993185462113</v>
      </c>
      <c r="BA49">
        <f t="shared" si="8"/>
        <v>3162.573317383386</v>
      </c>
      <c r="BB49">
        <f t="shared" si="9"/>
        <v>3032.2470815312249</v>
      </c>
      <c r="BC49">
        <f t="shared" si="10"/>
        <v>2227.2308963760852</v>
      </c>
      <c r="BD49">
        <f t="shared" si="11"/>
        <v>5400.5453137293161</v>
      </c>
      <c r="BE49">
        <f t="shared" si="12"/>
        <v>4402.0061597134618</v>
      </c>
      <c r="BF49">
        <f t="shared" si="13"/>
        <v>1002.4993185462113</v>
      </c>
      <c r="BG49" s="1" t="str">
        <f t="shared" si="14"/>
        <v>Cluster 5</v>
      </c>
    </row>
    <row r="50" spans="1:59" x14ac:dyDescent="0.25">
      <c r="A50" t="s">
        <v>68</v>
      </c>
      <c r="B50">
        <v>50</v>
      </c>
      <c r="C50">
        <v>46</v>
      </c>
      <c r="D50">
        <v>48</v>
      </c>
      <c r="E50">
        <v>49</v>
      </c>
      <c r="F50">
        <v>49</v>
      </c>
      <c r="G50">
        <v>18</v>
      </c>
      <c r="H50">
        <v>45</v>
      </c>
      <c r="I50">
        <v>39</v>
      </c>
      <c r="J50">
        <v>27</v>
      </c>
      <c r="K50">
        <v>9</v>
      </c>
      <c r="L50">
        <v>29</v>
      </c>
      <c r="M50">
        <v>17</v>
      </c>
      <c r="N50">
        <v>40</v>
      </c>
      <c r="AU50" t="str">
        <f t="shared" si="2"/>
        <v> Mississippi</v>
      </c>
      <c r="AV50">
        <f t="shared" si="3"/>
        <v>6404.9008771869721</v>
      </c>
      <c r="AW50">
        <f t="shared" si="4"/>
        <v>4862.4431575255712</v>
      </c>
      <c r="AX50">
        <f t="shared" si="5"/>
        <v>7271.2040467541174</v>
      </c>
      <c r="AY50">
        <f t="shared" si="6"/>
        <v>7655.1067090323359</v>
      </c>
      <c r="AZ50">
        <f t="shared" si="7"/>
        <v>1559.6225453650579</v>
      </c>
      <c r="BA50">
        <f t="shared" si="8"/>
        <v>6702.4691414605049</v>
      </c>
      <c r="BB50">
        <f t="shared" si="9"/>
        <v>6331.0293938780596</v>
      </c>
      <c r="BC50">
        <f t="shared" si="10"/>
        <v>4486.70400399969</v>
      </c>
      <c r="BD50">
        <f t="shared" si="11"/>
        <v>7131.8559340918891</v>
      </c>
      <c r="BE50">
        <f t="shared" si="12"/>
        <v>6040.3268923432688</v>
      </c>
      <c r="BF50">
        <f t="shared" si="13"/>
        <v>1559.6225453650579</v>
      </c>
      <c r="BG50" s="1" t="str">
        <f t="shared" si="14"/>
        <v>Cluster 5</v>
      </c>
    </row>
    <row r="51" spans="1:59" x14ac:dyDescent="0.25">
      <c r="A51" t="s">
        <v>69</v>
      </c>
      <c r="B51">
        <v>47</v>
      </c>
      <c r="C51">
        <v>49</v>
      </c>
      <c r="D51">
        <v>44</v>
      </c>
      <c r="E51">
        <v>50</v>
      </c>
      <c r="F51">
        <v>44</v>
      </c>
      <c r="G51">
        <v>48</v>
      </c>
      <c r="H51">
        <v>48</v>
      </c>
      <c r="I51">
        <v>29</v>
      </c>
      <c r="J51">
        <v>23</v>
      </c>
      <c r="K51">
        <v>49</v>
      </c>
      <c r="L51">
        <v>43</v>
      </c>
      <c r="M51">
        <v>31</v>
      </c>
      <c r="N51">
        <v>14</v>
      </c>
      <c r="AU51" t="str">
        <f t="shared" si="2"/>
        <v> Louisiana</v>
      </c>
      <c r="AV51">
        <f t="shared" si="3"/>
        <v>10765.114641767892</v>
      </c>
      <c r="AW51">
        <f t="shared" si="4"/>
        <v>6186.0801657944976</v>
      </c>
      <c r="AX51">
        <f t="shared" si="5"/>
        <v>8008.9645690543548</v>
      </c>
      <c r="AY51">
        <f t="shared" si="6"/>
        <v>8351.0024074893499</v>
      </c>
      <c r="AZ51">
        <f t="shared" si="7"/>
        <v>1690.6614210339001</v>
      </c>
      <c r="BA51">
        <f t="shared" si="8"/>
        <v>4908.6798265506723</v>
      </c>
      <c r="BB51">
        <f t="shared" si="9"/>
        <v>5077.0847582056504</v>
      </c>
      <c r="BC51">
        <f t="shared" si="10"/>
        <v>2851.2979054816064</v>
      </c>
      <c r="BD51">
        <f t="shared" si="11"/>
        <v>9264.7646713197792</v>
      </c>
      <c r="BE51">
        <f t="shared" si="12"/>
        <v>7148.0865909291051</v>
      </c>
      <c r="BF51">
        <f t="shared" si="13"/>
        <v>1690.6614210339001</v>
      </c>
      <c r="BG51" s="1" t="str">
        <f t="shared" si="14"/>
        <v>Cluster 5</v>
      </c>
    </row>
    <row r="52" spans="1:59" x14ac:dyDescent="0.25">
      <c r="A52" t="s">
        <v>70</v>
      </c>
      <c r="B52">
        <v>44</v>
      </c>
      <c r="C52">
        <v>45</v>
      </c>
      <c r="D52">
        <v>49</v>
      </c>
      <c r="E52">
        <v>23</v>
      </c>
      <c r="F52">
        <v>50</v>
      </c>
      <c r="G52">
        <v>31</v>
      </c>
      <c r="H52">
        <v>36</v>
      </c>
      <c r="I52">
        <v>49</v>
      </c>
      <c r="J52">
        <v>50</v>
      </c>
      <c r="K52">
        <v>47</v>
      </c>
      <c r="L52">
        <v>16</v>
      </c>
      <c r="M52">
        <v>40</v>
      </c>
      <c r="N52">
        <v>50</v>
      </c>
      <c r="AU52" t="str">
        <f t="shared" si="2"/>
        <v> West Virginia</v>
      </c>
      <c r="AV52">
        <f t="shared" si="3"/>
        <v>5848.601538687004</v>
      </c>
      <c r="AW52">
        <f t="shared" si="4"/>
        <v>5270.6552445174093</v>
      </c>
      <c r="AX52">
        <f t="shared" si="5"/>
        <v>8310.5783572700311</v>
      </c>
      <c r="AY52">
        <f t="shared" si="6"/>
        <v>9793.769510047754</v>
      </c>
      <c r="AZ52">
        <f t="shared" si="7"/>
        <v>2349.594756853563</v>
      </c>
      <c r="BA52">
        <f t="shared" si="8"/>
        <v>8830.7105357306864</v>
      </c>
      <c r="BB52">
        <f t="shared" si="9"/>
        <v>5977.3267886644635</v>
      </c>
      <c r="BC52">
        <f t="shared" si="10"/>
        <v>4565.9503995920704</v>
      </c>
      <c r="BD52">
        <f t="shared" si="11"/>
        <v>7158.9726612363584</v>
      </c>
      <c r="BE52">
        <f t="shared" si="12"/>
        <v>6756.9872419128997</v>
      </c>
      <c r="BF52">
        <f t="shared" si="13"/>
        <v>2349.594756853563</v>
      </c>
      <c r="BG52" s="1" t="str">
        <f t="shared" si="14"/>
        <v>Cluster 5</v>
      </c>
    </row>
  </sheetData>
  <mergeCells count="4">
    <mergeCell ref="AU1:BG1"/>
    <mergeCell ref="A1:N1"/>
    <mergeCell ref="P1:AC1"/>
    <mergeCell ref="AE1:A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78"/>
  <sheetViews>
    <sheetView topLeftCell="L1" workbookViewId="0">
      <selection activeCell="W22" sqref="W22"/>
    </sheetView>
  </sheetViews>
  <sheetFormatPr defaultRowHeight="15" x14ac:dyDescent="0.25"/>
  <cols>
    <col min="1" max="1" width="17.85546875" bestFit="1" customWidth="1"/>
    <col min="2" max="2" width="15.7109375" bestFit="1" customWidth="1"/>
    <col min="3" max="5" width="14.42578125" bestFit="1" customWidth="1"/>
    <col min="6" max="10" width="14.42578125" customWidth="1"/>
    <col min="12" max="12" width="16.85546875" customWidth="1"/>
    <col min="13" max="13" width="13.42578125" customWidth="1"/>
    <col min="14" max="14" width="11.85546875" customWidth="1"/>
    <col min="15" max="15" width="11.140625" customWidth="1"/>
    <col min="16" max="16" width="14" customWidth="1"/>
    <col min="17" max="17" width="15.28515625" customWidth="1"/>
    <col min="18" max="18" width="21" customWidth="1"/>
    <col min="19" max="19" width="32.42578125" customWidth="1"/>
    <col min="20" max="20" width="17.28515625" customWidth="1"/>
    <col min="21" max="21" width="11.42578125" customWidth="1"/>
    <col min="22" max="22" width="29.5703125" customWidth="1"/>
    <col min="23" max="23" width="11.42578125" customWidth="1"/>
    <col min="24" max="24" width="29.28515625" customWidth="1"/>
    <col min="25" max="25" width="15.7109375" customWidth="1"/>
    <col min="26" max="28" width="9.7109375" bestFit="1" customWidth="1"/>
    <col min="29" max="29" width="8.7109375" bestFit="1" customWidth="1"/>
    <col min="30" max="33" width="9.7109375" bestFit="1" customWidth="1"/>
    <col min="34" max="34" width="10.42578125" bestFit="1" customWidth="1"/>
    <col min="35" max="36" width="8.7109375" bestFit="1" customWidth="1"/>
    <col min="37" max="48" width="9.7109375" bestFit="1" customWidth="1"/>
    <col min="49" max="49" width="10.42578125" bestFit="1" customWidth="1"/>
    <col min="50" max="50" width="8.7109375" bestFit="1" customWidth="1"/>
    <col min="51" max="60" width="9.7109375" bestFit="1" customWidth="1"/>
    <col min="61" max="61" width="10.42578125" bestFit="1" customWidth="1"/>
    <col min="62" max="68" width="9.7109375" bestFit="1" customWidth="1"/>
    <col min="69" max="69" width="8.7109375" bestFit="1" customWidth="1"/>
    <col min="70" max="72" width="9.7109375" bestFit="1" customWidth="1"/>
    <col min="73" max="73" width="10.42578125" bestFit="1" customWidth="1"/>
    <col min="74" max="74" width="9.140625" bestFit="1" customWidth="1"/>
    <col min="75" max="75" width="12.140625" bestFit="1" customWidth="1"/>
    <col min="76" max="76" width="11.28515625" bestFit="1" customWidth="1"/>
    <col min="77" max="77" width="10.5703125" bestFit="1" customWidth="1"/>
    <col min="78" max="78" width="13.28515625" bestFit="1" customWidth="1"/>
    <col min="79" max="79" width="11.5703125" bestFit="1" customWidth="1"/>
    <col min="80" max="80" width="14.28515625" bestFit="1" customWidth="1"/>
    <col min="81" max="81" width="11.5703125" bestFit="1" customWidth="1"/>
    <col min="82" max="82" width="14.28515625" bestFit="1" customWidth="1"/>
    <col min="83" max="83" width="11.5703125" bestFit="1" customWidth="1"/>
    <col min="84" max="84" width="14.28515625" bestFit="1" customWidth="1"/>
    <col min="85" max="85" width="11.5703125" bestFit="1" customWidth="1"/>
    <col min="86" max="86" width="14.28515625" bestFit="1" customWidth="1"/>
    <col min="87" max="87" width="11.5703125" bestFit="1" customWidth="1"/>
    <col min="88" max="88" width="14.28515625" bestFit="1" customWidth="1"/>
    <col min="89" max="89" width="11.5703125" bestFit="1" customWidth="1"/>
    <col min="90" max="90" width="14.28515625" bestFit="1" customWidth="1"/>
    <col min="91" max="91" width="11.5703125" bestFit="1" customWidth="1"/>
    <col min="92" max="92" width="14.28515625" bestFit="1" customWidth="1"/>
    <col min="93" max="93" width="11.5703125" bestFit="1" customWidth="1"/>
    <col min="94" max="94" width="14.28515625" bestFit="1" customWidth="1"/>
    <col min="95" max="95" width="11.5703125" bestFit="1" customWidth="1"/>
    <col min="96" max="96" width="14.28515625" bestFit="1" customWidth="1"/>
    <col min="97" max="97" width="11.5703125" bestFit="1" customWidth="1"/>
    <col min="98" max="98" width="14.28515625" bestFit="1" customWidth="1"/>
    <col min="99" max="99" width="11.5703125" bestFit="1" customWidth="1"/>
    <col min="100" max="100" width="14.28515625" bestFit="1" customWidth="1"/>
    <col min="101" max="101" width="11.5703125" bestFit="1" customWidth="1"/>
    <col min="102" max="102" width="14.28515625" bestFit="1" customWidth="1"/>
    <col min="103" max="103" width="10.42578125" bestFit="1" customWidth="1"/>
    <col min="104" max="104" width="10.5703125" bestFit="1" customWidth="1"/>
    <col min="105" max="105" width="13.28515625" bestFit="1" customWidth="1"/>
    <col min="106" max="106" width="11.5703125" bestFit="1" customWidth="1"/>
    <col min="107" max="107" width="14.28515625" bestFit="1" customWidth="1"/>
    <col min="108" max="108" width="11.5703125" bestFit="1" customWidth="1"/>
    <col min="109" max="109" width="14.28515625" bestFit="1" customWidth="1"/>
    <col min="110" max="110" width="11.5703125" bestFit="1" customWidth="1"/>
    <col min="111" max="111" width="14.28515625" bestFit="1" customWidth="1"/>
    <col min="112" max="112" width="11.5703125" bestFit="1" customWidth="1"/>
    <col min="113" max="113" width="14.28515625" bestFit="1" customWidth="1"/>
    <col min="114" max="114" width="11.5703125" bestFit="1" customWidth="1"/>
    <col min="115" max="115" width="14.28515625" bestFit="1" customWidth="1"/>
    <col min="116" max="116" width="11.5703125" bestFit="1" customWidth="1"/>
    <col min="117" max="117" width="14.28515625" bestFit="1" customWidth="1"/>
    <col min="118" max="118" width="11.5703125" bestFit="1" customWidth="1"/>
    <col min="119" max="119" width="14.28515625" bestFit="1" customWidth="1"/>
    <col min="120" max="120" width="11.5703125" bestFit="1" customWidth="1"/>
    <col min="121" max="121" width="14.28515625" bestFit="1" customWidth="1"/>
    <col min="122" max="122" width="11.5703125" bestFit="1" customWidth="1"/>
    <col min="123" max="123" width="14.28515625" bestFit="1" customWidth="1"/>
    <col min="124" max="124" width="11.5703125" bestFit="1" customWidth="1"/>
    <col min="125" max="125" width="14.28515625" bestFit="1" customWidth="1"/>
    <col min="126" max="126" width="10.42578125" bestFit="1" customWidth="1"/>
    <col min="127" max="127" width="11.5703125" bestFit="1" customWidth="1"/>
    <col min="128" max="128" width="14.28515625" bestFit="1" customWidth="1"/>
    <col min="129" max="129" width="11.5703125" bestFit="1" customWidth="1"/>
    <col min="130" max="130" width="14.28515625" bestFit="1" customWidth="1"/>
    <col min="131" max="131" width="11.5703125" bestFit="1" customWidth="1"/>
    <col min="132" max="132" width="14.28515625" bestFit="1" customWidth="1"/>
    <col min="133" max="133" width="11.5703125" bestFit="1" customWidth="1"/>
    <col min="134" max="134" width="14.28515625" bestFit="1" customWidth="1"/>
    <col min="135" max="135" width="11.5703125" bestFit="1" customWidth="1"/>
    <col min="136" max="136" width="14.28515625" bestFit="1" customWidth="1"/>
    <col min="137" max="137" width="11.5703125" bestFit="1" customWidth="1"/>
    <col min="138" max="138" width="14.28515625" bestFit="1" customWidth="1"/>
    <col min="139" max="139" width="11.5703125" bestFit="1" customWidth="1"/>
    <col min="140" max="140" width="14.28515625" bestFit="1" customWidth="1"/>
    <col min="141" max="141" width="10.5703125" bestFit="1" customWidth="1"/>
    <col min="142" max="142" width="13.28515625" bestFit="1" customWidth="1"/>
    <col min="143" max="143" width="11.5703125" bestFit="1" customWidth="1"/>
    <col min="144" max="144" width="14.28515625" bestFit="1" customWidth="1"/>
    <col min="145" max="145" width="11.5703125" bestFit="1" customWidth="1"/>
    <col min="146" max="146" width="14.28515625" bestFit="1" customWidth="1"/>
    <col min="147" max="147" width="11.5703125" bestFit="1" customWidth="1"/>
    <col min="148" max="148" width="14.28515625" bestFit="1" customWidth="1"/>
    <col min="149" max="149" width="10.42578125" bestFit="1" customWidth="1"/>
    <col min="151" max="152" width="12.140625" bestFit="1" customWidth="1"/>
    <col min="153" max="153" width="11.28515625" bestFit="1" customWidth="1"/>
  </cols>
  <sheetData>
    <row r="1" spans="1:27" ht="45.75" thickBot="1" x14ac:dyDescent="0.3">
      <c r="A1" s="33" t="s">
        <v>74</v>
      </c>
      <c r="B1" s="33" t="s">
        <v>76</v>
      </c>
      <c r="C1" s="33" t="s">
        <v>77</v>
      </c>
      <c r="D1" s="33" t="s">
        <v>78</v>
      </c>
      <c r="E1" s="33" t="s">
        <v>79</v>
      </c>
      <c r="F1" s="33" t="s">
        <v>82</v>
      </c>
      <c r="G1" s="33" t="s">
        <v>83</v>
      </c>
      <c r="H1" s="33" t="s">
        <v>84</v>
      </c>
      <c r="I1" s="33" t="s">
        <v>85</v>
      </c>
      <c r="J1" s="33" t="s">
        <v>86</v>
      </c>
      <c r="L1" s="17" t="s">
        <v>7</v>
      </c>
      <c r="M1" s="21" t="s">
        <v>8</v>
      </c>
      <c r="N1" s="21" t="s">
        <v>9</v>
      </c>
      <c r="O1" s="21" t="s">
        <v>10</v>
      </c>
      <c r="P1" s="21" t="s">
        <v>11</v>
      </c>
      <c r="Q1" s="21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1" t="s">
        <v>18</v>
      </c>
      <c r="X1" s="21" t="s">
        <v>19</v>
      </c>
      <c r="Y1" s="21" t="s">
        <v>20</v>
      </c>
      <c r="Z1" s="31" t="s">
        <v>81</v>
      </c>
      <c r="AA1" s="34" t="s">
        <v>88</v>
      </c>
    </row>
    <row r="2" spans="1:27" x14ac:dyDescent="0.25">
      <c r="A2" s="14" t="str">
        <f>IF('State K-Median Location'!$BG:$BG=A$1,'State K-Median Location'!$AU:$AU,"")</f>
        <v/>
      </c>
      <c r="B2" s="14" t="str">
        <f>IF('State K-Median Location'!$BG:$BG=B$1,'State K-Median Location'!$AU:$AU,"")</f>
        <v/>
      </c>
      <c r="C2" s="14" t="str">
        <f>IF('State K-Median Location'!$BG:$BG=C$1,'State K-Median Location'!$AU:$AU,"")</f>
        <v/>
      </c>
      <c r="D2" s="14" t="str">
        <f>IF('State K-Median Location'!$BG:$BG=D$1,'State K-Median Location'!$AU:$AU,"")</f>
        <v/>
      </c>
      <c r="E2" s="14" t="str">
        <f>IF('State K-Median Location'!$BG:$BG=E$1,'State K-Median Location'!$AU:$AU,"")</f>
        <v/>
      </c>
      <c r="F2" s="14" t="str">
        <f>IF('State K-Median Location'!$BG:$BG=F$1,'State K-Median Location'!$AU:$AU,"")</f>
        <v/>
      </c>
      <c r="G2" s="14" t="str">
        <f>IF('State K-Median Location'!$BG:$BG=G$1,'State K-Median Location'!$AU:$AU,"")</f>
        <v/>
      </c>
      <c r="H2" s="14" t="str">
        <f>IF('State K-Median Location'!$BG:$BG=H$1,'State K-Median Location'!$AU:$AU,"")</f>
        <v/>
      </c>
      <c r="I2" s="14" t="str">
        <f>IF('State K-Median Location'!$BG:$BG=I$1,'State K-Median Location'!$AU:$AU,"")</f>
        <v/>
      </c>
      <c r="J2" s="30" t="str">
        <f>IF('State K-Median Location'!$BG:$BG=J$1,'State K-Median Location'!$AU:$AU,"")</f>
        <v/>
      </c>
      <c r="L2" t="s">
        <v>57</v>
      </c>
      <c r="M2">
        <v>48</v>
      </c>
      <c r="N2">
        <v>39</v>
      </c>
      <c r="O2">
        <v>36</v>
      </c>
      <c r="P2">
        <v>38</v>
      </c>
      <c r="Q2">
        <v>31</v>
      </c>
      <c r="R2">
        <v>34</v>
      </c>
      <c r="S2">
        <v>22</v>
      </c>
      <c r="T2">
        <v>21</v>
      </c>
      <c r="U2">
        <v>22</v>
      </c>
      <c r="V2">
        <v>28</v>
      </c>
      <c r="W2">
        <v>26</v>
      </c>
      <c r="X2">
        <v>9</v>
      </c>
      <c r="Y2">
        <v>24</v>
      </c>
      <c r="Z2" t="s">
        <v>79</v>
      </c>
      <c r="AA2">
        <v>2</v>
      </c>
    </row>
    <row r="3" spans="1:27" x14ac:dyDescent="0.25">
      <c r="A3" s="14" t="str">
        <f>IF('State K-Median Location'!$BG:$BG=A$1,'State K-Median Location'!$AU:$AU,"")</f>
        <v/>
      </c>
      <c r="B3" s="14" t="str">
        <f>IF('State K-Median Location'!$BG:$BG=B$1,'State K-Median Location'!$AU:$AU,"")</f>
        <v/>
      </c>
      <c r="C3" s="14" t="str">
        <f>IF('State K-Median Location'!$BG:$BG=C$1,'State K-Median Location'!$AU:$AU,"")</f>
        <v/>
      </c>
      <c r="D3" s="14" t="str">
        <f>IF('State K-Median Location'!$BG:$BG=D$1,'State K-Median Location'!$AU:$AU,"")</f>
        <v/>
      </c>
      <c r="E3" s="14" t="str">
        <f>IF('State K-Median Location'!$BG:$BG=E$1,'State K-Median Location'!$AU:$AU,"")</f>
        <v/>
      </c>
      <c r="F3" s="14" t="str">
        <f>IF('State K-Median Location'!$BG:$BG=F$1,'State K-Median Location'!$AU:$AU,"")</f>
        <v/>
      </c>
      <c r="G3" s="14" t="str">
        <f>IF('State K-Median Location'!$BG:$BG=G$1,'State K-Median Location'!$AU:$AU,"")</f>
        <v/>
      </c>
      <c r="H3" s="14" t="str">
        <f>IF('State K-Median Location'!$BG:$BG=H$1,'State K-Median Location'!$AU:$AU,"")</f>
        <v/>
      </c>
      <c r="I3" s="14" t="str">
        <f>IF('State K-Median Location'!$BG:$BG=I$1,'State K-Median Location'!$AU:$AU,"")</f>
        <v/>
      </c>
      <c r="J3" s="30" t="str">
        <f>IF('State K-Median Location'!$BG:$BG=J$1,'State K-Median Location'!$AU:$AU,"")</f>
        <v> Minnesota</v>
      </c>
      <c r="L3" t="s">
        <v>60</v>
      </c>
      <c r="M3">
        <v>28</v>
      </c>
      <c r="N3">
        <v>40</v>
      </c>
      <c r="O3">
        <v>50</v>
      </c>
      <c r="P3">
        <v>5</v>
      </c>
      <c r="Q3">
        <v>42</v>
      </c>
      <c r="R3">
        <v>50</v>
      </c>
      <c r="S3">
        <v>47</v>
      </c>
      <c r="T3">
        <v>31</v>
      </c>
      <c r="U3">
        <v>15</v>
      </c>
      <c r="V3">
        <v>42</v>
      </c>
      <c r="W3">
        <v>4</v>
      </c>
      <c r="X3">
        <v>1</v>
      </c>
      <c r="Y3">
        <v>39</v>
      </c>
      <c r="Z3" t="s">
        <v>79</v>
      </c>
      <c r="AA3">
        <v>2</v>
      </c>
    </row>
    <row r="4" spans="1:27" x14ac:dyDescent="0.25">
      <c r="A4" s="14" t="str">
        <f>IF('State K-Median Location'!$BG:$BG=A$1,'State K-Median Location'!$AU:$AU,"")</f>
        <v/>
      </c>
      <c r="B4" s="14" t="str">
        <f>IF('State K-Median Location'!$BG:$BG=B$1,'State K-Median Location'!$AU:$AU,"")</f>
        <v/>
      </c>
      <c r="C4" s="14" t="str">
        <f>IF('State K-Median Location'!$BG:$BG=C$1,'State K-Median Location'!$AU:$AU,"")</f>
        <v/>
      </c>
      <c r="D4" s="14" t="str">
        <f>IF('State K-Median Location'!$BG:$BG=D$1,'State K-Median Location'!$AU:$AU,"")</f>
        <v> Washington</v>
      </c>
      <c r="E4" s="14" t="str">
        <f>IF('State K-Median Location'!$BG:$BG=E$1,'State K-Median Location'!$AU:$AU,"")</f>
        <v/>
      </c>
      <c r="F4" s="14" t="str">
        <f>IF('State K-Median Location'!$BG:$BG=F$1,'State K-Median Location'!$AU:$AU,"")</f>
        <v/>
      </c>
      <c r="G4" s="14" t="str">
        <f>IF('State K-Median Location'!$BG:$BG=G$1,'State K-Median Location'!$AU:$AU,"")</f>
        <v/>
      </c>
      <c r="H4" s="14" t="str">
        <f>IF('State K-Median Location'!$BG:$BG=H$1,'State K-Median Location'!$AU:$AU,"")</f>
        <v/>
      </c>
      <c r="I4" s="14" t="str">
        <f>IF('State K-Median Location'!$BG:$BG=I$1,'State K-Median Location'!$AU:$AU,"")</f>
        <v/>
      </c>
      <c r="J4" s="30" t="str">
        <f>IF('State K-Median Location'!$BG:$BG=J$1,'State K-Median Location'!$AU:$AU,"")</f>
        <v/>
      </c>
      <c r="L4" t="s">
        <v>64</v>
      </c>
      <c r="M4">
        <v>31</v>
      </c>
      <c r="N4">
        <v>50</v>
      </c>
      <c r="O4">
        <v>46</v>
      </c>
      <c r="P4">
        <v>44</v>
      </c>
      <c r="Q4">
        <v>47</v>
      </c>
      <c r="R4">
        <v>49</v>
      </c>
      <c r="S4">
        <v>44</v>
      </c>
      <c r="T4">
        <v>22</v>
      </c>
      <c r="U4">
        <v>6</v>
      </c>
      <c r="V4">
        <v>17</v>
      </c>
      <c r="W4">
        <v>12</v>
      </c>
      <c r="X4">
        <v>11</v>
      </c>
      <c r="Y4">
        <v>30</v>
      </c>
      <c r="Z4" t="s">
        <v>79</v>
      </c>
      <c r="AA4">
        <v>2</v>
      </c>
    </row>
    <row r="5" spans="1:27" x14ac:dyDescent="0.25">
      <c r="A5" s="14" t="str">
        <f>IF('State K-Median Location'!$BG:$BG=A$1,'State K-Median Location'!$AU:$AU,"")</f>
        <v/>
      </c>
      <c r="B5" s="14" t="str">
        <f>IF('State K-Median Location'!$BG:$BG=B$1,'State K-Median Location'!$AU:$AU,"")</f>
        <v/>
      </c>
      <c r="C5" s="14" t="str">
        <f>IF('State K-Median Location'!$BG:$BG=C$1,'State K-Median Location'!$AU:$AU,"")</f>
        <v/>
      </c>
      <c r="D5" s="14" t="str">
        <f>IF('State K-Median Location'!$BG:$BG=D$1,'State K-Median Location'!$AU:$AU,"")</f>
        <v> Colorado</v>
      </c>
      <c r="E5" s="14" t="str">
        <f>IF('State K-Median Location'!$BG:$BG=E$1,'State K-Median Location'!$AU:$AU,"")</f>
        <v/>
      </c>
      <c r="F5" s="14" t="str">
        <f>IF('State K-Median Location'!$BG:$BG=F$1,'State K-Median Location'!$AU:$AU,"")</f>
        <v/>
      </c>
      <c r="G5" s="14" t="str">
        <f>IF('State K-Median Location'!$BG:$BG=G$1,'State K-Median Location'!$AU:$AU,"")</f>
        <v/>
      </c>
      <c r="H5" s="14" t="str">
        <f>IF('State K-Median Location'!$BG:$BG=H$1,'State K-Median Location'!$AU:$AU,"")</f>
        <v/>
      </c>
      <c r="I5" s="14" t="str">
        <f>IF('State K-Median Location'!$BG:$BG=I$1,'State K-Median Location'!$AU:$AU,"")</f>
        <v/>
      </c>
      <c r="J5" s="30" t="str">
        <f>IF('State K-Median Location'!$BG:$BG=J$1,'State K-Median Location'!$AU:$AU,"")</f>
        <v/>
      </c>
      <c r="L5" t="s">
        <v>65</v>
      </c>
      <c r="M5">
        <v>49</v>
      </c>
      <c r="N5">
        <v>42</v>
      </c>
      <c r="O5">
        <v>40</v>
      </c>
      <c r="P5">
        <v>41</v>
      </c>
      <c r="Q5">
        <v>46</v>
      </c>
      <c r="R5">
        <v>47</v>
      </c>
      <c r="S5">
        <v>20</v>
      </c>
      <c r="T5">
        <v>36</v>
      </c>
      <c r="U5">
        <v>33</v>
      </c>
      <c r="V5">
        <v>5</v>
      </c>
      <c r="W5">
        <v>18</v>
      </c>
      <c r="X5">
        <v>21</v>
      </c>
      <c r="Y5">
        <v>38</v>
      </c>
      <c r="Z5" t="s">
        <v>79</v>
      </c>
      <c r="AA5">
        <v>2</v>
      </c>
    </row>
    <row r="6" spans="1:27" x14ac:dyDescent="0.25">
      <c r="A6" s="14" t="str">
        <f>IF('State K-Median Location'!$BG:$BG=A$1,'State K-Median Location'!$AU:$AU,"")</f>
        <v> Iowa</v>
      </c>
      <c r="B6" s="14" t="str">
        <f>IF('State K-Median Location'!$BG:$BG=B$1,'State K-Median Location'!$AU:$AU,"")</f>
        <v/>
      </c>
      <c r="C6" s="14" t="str">
        <f>IF('State K-Median Location'!$BG:$BG=C$1,'State K-Median Location'!$AU:$AU,"")</f>
        <v/>
      </c>
      <c r="D6" s="14" t="str">
        <f>IF('State K-Median Location'!$BG:$BG=D$1,'State K-Median Location'!$AU:$AU,"")</f>
        <v/>
      </c>
      <c r="E6" s="14" t="str">
        <f>IF('State K-Median Location'!$BG:$BG=E$1,'State K-Median Location'!$AU:$AU,"")</f>
        <v/>
      </c>
      <c r="F6" s="14" t="str">
        <f>IF('State K-Median Location'!$BG:$BG=F$1,'State K-Median Location'!$AU:$AU,"")</f>
        <v/>
      </c>
      <c r="G6" s="14" t="str">
        <f>IF('State K-Median Location'!$BG:$BG=G$1,'State K-Median Location'!$AU:$AU,"")</f>
        <v/>
      </c>
      <c r="H6" s="14" t="str">
        <f>IF('State K-Median Location'!$BG:$BG=H$1,'State K-Median Location'!$AU:$AU,"")</f>
        <v/>
      </c>
      <c r="I6" s="14" t="str">
        <f>IF('State K-Median Location'!$BG:$BG=I$1,'State K-Median Location'!$AU:$AU,"")</f>
        <v/>
      </c>
      <c r="J6" s="30" t="str">
        <f>IF('State K-Median Location'!$BG:$BG=J$1,'State K-Median Location'!$AU:$AU,"")</f>
        <v/>
      </c>
      <c r="L6" t="s">
        <v>66</v>
      </c>
      <c r="M6">
        <v>41</v>
      </c>
      <c r="N6">
        <v>48</v>
      </c>
      <c r="O6">
        <v>15</v>
      </c>
      <c r="P6">
        <v>39</v>
      </c>
      <c r="Q6">
        <v>33</v>
      </c>
      <c r="R6">
        <v>41</v>
      </c>
      <c r="S6">
        <v>18</v>
      </c>
      <c r="T6">
        <v>42</v>
      </c>
      <c r="U6">
        <v>24</v>
      </c>
      <c r="V6">
        <v>22</v>
      </c>
      <c r="W6">
        <v>36</v>
      </c>
      <c r="X6">
        <v>33</v>
      </c>
      <c r="Y6">
        <v>50</v>
      </c>
      <c r="Z6" t="s">
        <v>79</v>
      </c>
      <c r="AA6">
        <v>2</v>
      </c>
    </row>
    <row r="7" spans="1:27" x14ac:dyDescent="0.25">
      <c r="A7" s="14" t="str">
        <f>IF('State K-Median Location'!$BG:$BG=A$1,'State K-Median Location'!$AU:$AU,"")</f>
        <v/>
      </c>
      <c r="B7" s="14" t="str">
        <f>IF('State K-Median Location'!$BG:$BG=B$1,'State K-Median Location'!$AU:$AU,"")</f>
        <v/>
      </c>
      <c r="C7" s="14" t="str">
        <f>IF('State K-Median Location'!$BG:$BG=C$1,'State K-Median Location'!$AU:$AU,"")</f>
        <v/>
      </c>
      <c r="D7" s="14" t="str">
        <f>IF('State K-Median Location'!$BG:$BG=D$1,'State K-Median Location'!$AU:$AU,"")</f>
        <v/>
      </c>
      <c r="E7" s="14" t="str">
        <f>IF('State K-Median Location'!$BG:$BG=E$1,'State K-Median Location'!$AU:$AU,"")</f>
        <v/>
      </c>
      <c r="F7" s="14" t="str">
        <f>IF('State K-Median Location'!$BG:$BG=F$1,'State K-Median Location'!$AU:$AU,"")</f>
        <v/>
      </c>
      <c r="G7" s="14" t="str">
        <f>IF('State K-Median Location'!$BG:$BG=G$1,'State K-Median Location'!$AU:$AU,"")</f>
        <v/>
      </c>
      <c r="H7" s="14" t="str">
        <f>IF('State K-Median Location'!$BG:$BG=H$1,'State K-Median Location'!$AU:$AU,"")</f>
        <v/>
      </c>
      <c r="I7" s="14" t="str">
        <f>IF('State K-Median Location'!$BG:$BG=I$1,'State K-Median Location'!$AU:$AU,"")</f>
        <v/>
      </c>
      <c r="J7" s="30" t="str">
        <f>IF('State K-Median Location'!$BG:$BG=J$1,'State K-Median Location'!$AU:$AU,"")</f>
        <v> Nebraska</v>
      </c>
      <c r="L7" t="s">
        <v>67</v>
      </c>
      <c r="M7">
        <v>46</v>
      </c>
      <c r="N7">
        <v>47</v>
      </c>
      <c r="O7">
        <v>38</v>
      </c>
      <c r="P7">
        <v>48</v>
      </c>
      <c r="Q7">
        <v>32</v>
      </c>
      <c r="R7">
        <v>42</v>
      </c>
      <c r="S7">
        <v>25</v>
      </c>
      <c r="T7">
        <v>34</v>
      </c>
      <c r="U7">
        <v>26</v>
      </c>
      <c r="V7">
        <v>43</v>
      </c>
      <c r="W7">
        <v>33</v>
      </c>
      <c r="X7">
        <v>27</v>
      </c>
      <c r="Y7">
        <v>12</v>
      </c>
      <c r="Z7" t="s">
        <v>79</v>
      </c>
      <c r="AA7">
        <v>2</v>
      </c>
    </row>
    <row r="8" spans="1:27" x14ac:dyDescent="0.25">
      <c r="A8" s="14" t="str">
        <f>IF('State K-Median Location'!$BG:$BG=A$1,'State K-Median Location'!$AU:$AU,"")</f>
        <v> North Dakota</v>
      </c>
      <c r="B8" s="14" t="str">
        <f>IF('State K-Median Location'!$BG:$BG=B$1,'State K-Median Location'!$AU:$AU,"")</f>
        <v/>
      </c>
      <c r="C8" s="14" t="str">
        <f>IF('State K-Median Location'!$BG:$BG=C$1,'State K-Median Location'!$AU:$AU,"")</f>
        <v/>
      </c>
      <c r="D8" s="14" t="str">
        <f>IF('State K-Median Location'!$BG:$BG=D$1,'State K-Median Location'!$AU:$AU,"")</f>
        <v/>
      </c>
      <c r="E8" s="14" t="str">
        <f>IF('State K-Median Location'!$BG:$BG=E$1,'State K-Median Location'!$AU:$AU,"")</f>
        <v/>
      </c>
      <c r="F8" s="14" t="str">
        <f>IF('State K-Median Location'!$BG:$BG=F$1,'State K-Median Location'!$AU:$AU,"")</f>
        <v/>
      </c>
      <c r="G8" s="14" t="str">
        <f>IF('State K-Median Location'!$BG:$BG=G$1,'State K-Median Location'!$AU:$AU,"")</f>
        <v/>
      </c>
      <c r="H8" s="14" t="str">
        <f>IF('State K-Median Location'!$BG:$BG=H$1,'State K-Median Location'!$AU:$AU,"")</f>
        <v/>
      </c>
      <c r="I8" s="14" t="str">
        <f>IF('State K-Median Location'!$BG:$BG=I$1,'State K-Median Location'!$AU:$AU,"")</f>
        <v/>
      </c>
      <c r="J8" s="30" t="str">
        <f>IF('State K-Median Location'!$BG:$BG=J$1,'State K-Median Location'!$AU:$AU,"")</f>
        <v/>
      </c>
      <c r="L8" t="s">
        <v>68</v>
      </c>
      <c r="M8">
        <v>50</v>
      </c>
      <c r="N8">
        <v>46</v>
      </c>
      <c r="O8">
        <v>48</v>
      </c>
      <c r="P8">
        <v>49</v>
      </c>
      <c r="Q8">
        <v>49</v>
      </c>
      <c r="R8">
        <v>18</v>
      </c>
      <c r="S8">
        <v>45</v>
      </c>
      <c r="T8">
        <v>39</v>
      </c>
      <c r="U8">
        <v>27</v>
      </c>
      <c r="V8">
        <v>9</v>
      </c>
      <c r="W8">
        <v>29</v>
      </c>
      <c r="X8">
        <v>17</v>
      </c>
      <c r="Y8">
        <v>40</v>
      </c>
      <c r="Z8" t="s">
        <v>79</v>
      </c>
      <c r="AA8">
        <v>2</v>
      </c>
    </row>
    <row r="9" spans="1:27" x14ac:dyDescent="0.25">
      <c r="A9" s="14" t="str">
        <f>IF('State K-Median Location'!$BG:$BG=A$1,'State K-Median Location'!$AU:$AU,"")</f>
        <v/>
      </c>
      <c r="B9" s="14" t="str">
        <f>IF('State K-Median Location'!$BG:$BG=B$1,'State K-Median Location'!$AU:$AU,"")</f>
        <v/>
      </c>
      <c r="C9" s="14" t="str">
        <f>IF('State K-Median Location'!$BG:$BG=C$1,'State K-Median Location'!$AU:$AU,"")</f>
        <v/>
      </c>
      <c r="D9" s="14" t="str">
        <f>IF('State K-Median Location'!$BG:$BG=D$1,'State K-Median Location'!$AU:$AU,"")</f>
        <v/>
      </c>
      <c r="E9" s="14" t="str">
        <f>IF('State K-Median Location'!$BG:$BG=E$1,'State K-Median Location'!$AU:$AU,"")</f>
        <v/>
      </c>
      <c r="F9" s="14" t="str">
        <f>IF('State K-Median Location'!$BG:$BG=F$1,'State K-Median Location'!$AU:$AU,"")</f>
        <v> Florida</v>
      </c>
      <c r="G9" s="14" t="str">
        <f>IF('State K-Median Location'!$BG:$BG=G$1,'State K-Median Location'!$AU:$AU,"")</f>
        <v/>
      </c>
      <c r="H9" s="14" t="str">
        <f>IF('State K-Median Location'!$BG:$BG=H$1,'State K-Median Location'!$AU:$AU,"")</f>
        <v/>
      </c>
      <c r="I9" s="14" t="str">
        <f>IF('State K-Median Location'!$BG:$BG=I$1,'State K-Median Location'!$AU:$AU,"")</f>
        <v/>
      </c>
      <c r="J9" s="30" t="str">
        <f>IF('State K-Median Location'!$BG:$BG=J$1,'State K-Median Location'!$AU:$AU,"")</f>
        <v/>
      </c>
      <c r="L9" t="s">
        <v>69</v>
      </c>
      <c r="M9">
        <v>47</v>
      </c>
      <c r="N9">
        <v>49</v>
      </c>
      <c r="O9">
        <v>44</v>
      </c>
      <c r="P9">
        <v>50</v>
      </c>
      <c r="Q9">
        <v>44</v>
      </c>
      <c r="R9">
        <v>48</v>
      </c>
      <c r="S9">
        <v>48</v>
      </c>
      <c r="T9">
        <v>29</v>
      </c>
      <c r="U9">
        <v>23</v>
      </c>
      <c r="V9">
        <v>49</v>
      </c>
      <c r="W9">
        <v>43</v>
      </c>
      <c r="X9">
        <v>31</v>
      </c>
      <c r="Y9">
        <v>14</v>
      </c>
      <c r="Z9" t="s">
        <v>79</v>
      </c>
      <c r="AA9">
        <v>2</v>
      </c>
    </row>
    <row r="10" spans="1:27" x14ac:dyDescent="0.25">
      <c r="A10" s="14" t="str">
        <f>IF('State K-Median Location'!$BG:$BG=A$1,'State K-Median Location'!$AU:$AU,"")</f>
        <v/>
      </c>
      <c r="B10" s="14" t="str">
        <f>IF('State K-Median Location'!$BG:$BG=B$1,'State K-Median Location'!$AU:$AU,"")</f>
        <v/>
      </c>
      <c r="C10" s="14" t="str">
        <f>IF('State K-Median Location'!$BG:$BG=C$1,'State K-Median Location'!$AU:$AU,"")</f>
        <v/>
      </c>
      <c r="D10" s="14" t="str">
        <f>IF('State K-Median Location'!$BG:$BG=D$1,'State K-Median Location'!$AU:$AU,"")</f>
        <v/>
      </c>
      <c r="E10" s="14" t="str">
        <f>IF('State K-Median Location'!$BG:$BG=E$1,'State K-Median Location'!$AU:$AU,"")</f>
        <v/>
      </c>
      <c r="F10" s="14" t="str">
        <f>IF('State K-Median Location'!$BG:$BG=F$1,'State K-Median Location'!$AU:$AU,"")</f>
        <v/>
      </c>
      <c r="G10" s="14" t="str">
        <f>IF('State K-Median Location'!$BG:$BG=G$1,'State K-Median Location'!$AU:$AU,"")</f>
        <v/>
      </c>
      <c r="H10" s="14" t="str">
        <f>IF('State K-Median Location'!$BG:$BG=H$1,'State K-Median Location'!$AU:$AU,"")</f>
        <v/>
      </c>
      <c r="I10" s="14" t="str">
        <f>IF('State K-Median Location'!$BG:$BG=I$1,'State K-Median Location'!$AU:$AU,"")</f>
        <v> Utah</v>
      </c>
      <c r="J10" s="30" t="str">
        <f>IF('State K-Median Location'!$BG:$BG=J$1,'State K-Median Location'!$AU:$AU,"")</f>
        <v/>
      </c>
      <c r="L10" t="s">
        <v>70</v>
      </c>
      <c r="M10">
        <v>44</v>
      </c>
      <c r="N10">
        <v>45</v>
      </c>
      <c r="O10">
        <v>49</v>
      </c>
      <c r="P10">
        <v>23</v>
      </c>
      <c r="Q10">
        <v>50</v>
      </c>
      <c r="R10">
        <v>31</v>
      </c>
      <c r="S10">
        <v>36</v>
      </c>
      <c r="T10">
        <v>49</v>
      </c>
      <c r="U10">
        <v>50</v>
      </c>
      <c r="V10">
        <v>47</v>
      </c>
      <c r="W10">
        <v>16</v>
      </c>
      <c r="X10">
        <v>40</v>
      </c>
      <c r="Y10">
        <v>50</v>
      </c>
      <c r="Z10" t="s">
        <v>79</v>
      </c>
      <c r="AA10">
        <v>2</v>
      </c>
    </row>
    <row r="11" spans="1:27" x14ac:dyDescent="0.25">
      <c r="A11" s="14" t="str">
        <f>IF('State K-Median Location'!$BG:$BG=A$1,'State K-Median Location'!$AU:$AU,"")</f>
        <v/>
      </c>
      <c r="B11" s="14" t="str">
        <f>IF('State K-Median Location'!$BG:$BG=B$1,'State K-Median Location'!$AU:$AU,"")</f>
        <v/>
      </c>
      <c r="C11" s="14" t="str">
        <f>IF('State K-Median Location'!$BG:$BG=C$1,'State K-Median Location'!$AU:$AU,"")</f>
        <v> Massachusetts</v>
      </c>
      <c r="D11" s="14" t="str">
        <f>IF('State K-Median Location'!$BG:$BG=D$1,'State K-Median Location'!$AU:$AU,"")</f>
        <v/>
      </c>
      <c r="E11" s="14" t="str">
        <f>IF('State K-Median Location'!$BG:$BG=E$1,'State K-Median Location'!$AU:$AU,"")</f>
        <v/>
      </c>
      <c r="F11" s="14" t="str">
        <f>IF('State K-Median Location'!$BG:$BG=F$1,'State K-Median Location'!$AU:$AU,"")</f>
        <v/>
      </c>
      <c r="G11" s="14" t="str">
        <f>IF('State K-Median Location'!$BG:$BG=G$1,'State K-Median Location'!$AU:$AU,"")</f>
        <v/>
      </c>
      <c r="H11" s="14" t="str">
        <f>IF('State K-Median Location'!$BG:$BG=H$1,'State K-Median Location'!$AU:$AU,"")</f>
        <v/>
      </c>
      <c r="I11" s="14" t="str">
        <f>IF('State K-Median Location'!$BG:$BG=I$1,'State K-Median Location'!$AU:$AU,"")</f>
        <v/>
      </c>
      <c r="J11" s="30" t="str">
        <f>IF('State K-Median Location'!$BG:$BG=J$1,'State K-Median Location'!$AU:$AU,"")</f>
        <v/>
      </c>
      <c r="L11" t="s">
        <v>39</v>
      </c>
      <c r="M11">
        <v>1</v>
      </c>
      <c r="N11">
        <v>29</v>
      </c>
      <c r="O11">
        <v>23</v>
      </c>
      <c r="P11">
        <v>18</v>
      </c>
      <c r="Q11">
        <v>27</v>
      </c>
      <c r="R11">
        <v>16</v>
      </c>
      <c r="S11">
        <v>35</v>
      </c>
      <c r="T11">
        <v>30</v>
      </c>
      <c r="U11">
        <v>3</v>
      </c>
      <c r="V11">
        <v>31</v>
      </c>
      <c r="W11">
        <v>22</v>
      </c>
      <c r="X11">
        <v>37</v>
      </c>
      <c r="Y11">
        <v>32</v>
      </c>
      <c r="Z11" t="s">
        <v>76</v>
      </c>
      <c r="AA11">
        <v>3</v>
      </c>
    </row>
    <row r="12" spans="1:27" x14ac:dyDescent="0.25">
      <c r="A12" s="14" t="str">
        <f>IF('State K-Median Location'!$BG:$BG=A$1,'State K-Median Location'!$AU:$AU,"")</f>
        <v/>
      </c>
      <c r="B12" s="14" t="str">
        <f>IF('State K-Median Location'!$BG:$BG=B$1,'State K-Median Location'!$AU:$AU,"")</f>
        <v/>
      </c>
      <c r="C12" s="14" t="str">
        <f>IF('State K-Median Location'!$BG:$BG=C$1,'State K-Median Location'!$AU:$AU,"")</f>
        <v/>
      </c>
      <c r="D12" s="14" t="str">
        <f>IF('State K-Median Location'!$BG:$BG=D$1,'State K-Median Location'!$AU:$AU,"")</f>
        <v/>
      </c>
      <c r="E12" s="14" t="str">
        <f>IF('State K-Median Location'!$BG:$BG=E$1,'State K-Median Location'!$AU:$AU,"")</f>
        <v/>
      </c>
      <c r="F12" s="14" t="str">
        <f>IF('State K-Median Location'!$BG:$BG=F$1,'State K-Median Location'!$AU:$AU,"")</f>
        <v/>
      </c>
      <c r="G12" s="14" t="str">
        <f>IF('State K-Median Location'!$BG:$BG=G$1,'State K-Median Location'!$AU:$AU,"")</f>
        <v/>
      </c>
      <c r="H12" s="14" t="str">
        <f>IF('State K-Median Location'!$BG:$BG=H$1,'State K-Median Location'!$AU:$AU,"")</f>
        <v/>
      </c>
      <c r="I12" s="14" t="str">
        <f>IF('State K-Median Location'!$BG:$BG=I$1,'State K-Median Location'!$AU:$AU,"")</f>
        <v> Idaho</v>
      </c>
      <c r="J12" s="30" t="str">
        <f>IF('State K-Median Location'!$BG:$BG=J$1,'State K-Median Location'!$AU:$AU,"")</f>
        <v/>
      </c>
      <c r="L12" t="s">
        <v>51</v>
      </c>
      <c r="M12">
        <v>25</v>
      </c>
      <c r="N12">
        <v>32</v>
      </c>
      <c r="O12">
        <v>10</v>
      </c>
      <c r="P12">
        <v>7</v>
      </c>
      <c r="Q12">
        <v>18</v>
      </c>
      <c r="R12">
        <v>46</v>
      </c>
      <c r="S12">
        <v>15</v>
      </c>
      <c r="T12">
        <v>46</v>
      </c>
      <c r="U12">
        <v>16</v>
      </c>
      <c r="V12">
        <v>23</v>
      </c>
      <c r="W12">
        <v>35</v>
      </c>
      <c r="X12">
        <v>30</v>
      </c>
      <c r="Y12">
        <v>50</v>
      </c>
      <c r="Z12" t="s">
        <v>76</v>
      </c>
      <c r="AA12">
        <v>3</v>
      </c>
    </row>
    <row r="13" spans="1:27" x14ac:dyDescent="0.25">
      <c r="A13" s="14" t="str">
        <f>IF('State K-Median Location'!$BG:$BG=A$1,'State K-Median Location'!$AU:$AU,"")</f>
        <v/>
      </c>
      <c r="B13" s="14" t="str">
        <f>IF('State K-Median Location'!$BG:$BG=B$1,'State K-Median Location'!$AU:$AU,"")</f>
        <v/>
      </c>
      <c r="C13" s="14" t="str">
        <f>IF('State K-Median Location'!$BG:$BG=C$1,'State K-Median Location'!$AU:$AU,"")</f>
        <v/>
      </c>
      <c r="D13" s="14" t="str">
        <f>IF('State K-Median Location'!$BG:$BG=D$1,'State K-Median Location'!$AU:$AU,"")</f>
        <v/>
      </c>
      <c r="E13" s="14" t="str">
        <f>IF('State K-Median Location'!$BG:$BG=E$1,'State K-Median Location'!$AU:$AU,"")</f>
        <v/>
      </c>
      <c r="F13" s="14" t="str">
        <f>IF('State K-Median Location'!$BG:$BG=F$1,'State K-Median Location'!$AU:$AU,"")</f>
        <v/>
      </c>
      <c r="G13" s="14" t="str">
        <f>IF('State K-Median Location'!$BG:$BG=G$1,'State K-Median Location'!$AU:$AU,"")</f>
        <v/>
      </c>
      <c r="H13" s="14" t="str">
        <f>IF('State K-Median Location'!$BG:$BG=H$1,'State K-Median Location'!$AU:$AU,"")</f>
        <v/>
      </c>
      <c r="I13" s="14" t="str">
        <f>IF('State K-Median Location'!$BG:$BG=I$1,'State K-Median Location'!$AU:$AU,"")</f>
        <v/>
      </c>
      <c r="J13" s="30" t="str">
        <f>IF('State K-Median Location'!$BG:$BG=J$1,'State K-Median Location'!$AU:$AU,"")</f>
        <v> Wisconsin</v>
      </c>
      <c r="L13" t="s">
        <v>55</v>
      </c>
      <c r="M13">
        <v>8</v>
      </c>
      <c r="N13">
        <v>27</v>
      </c>
      <c r="O13">
        <v>29</v>
      </c>
      <c r="P13">
        <v>34</v>
      </c>
      <c r="Q13">
        <v>48</v>
      </c>
      <c r="R13">
        <v>13</v>
      </c>
      <c r="S13">
        <v>33</v>
      </c>
      <c r="T13">
        <v>38</v>
      </c>
      <c r="U13">
        <v>21</v>
      </c>
      <c r="V13">
        <v>4</v>
      </c>
      <c r="W13">
        <v>44</v>
      </c>
      <c r="X13">
        <v>36</v>
      </c>
      <c r="Y13">
        <v>36</v>
      </c>
      <c r="Z13" t="s">
        <v>76</v>
      </c>
      <c r="AA13">
        <v>3</v>
      </c>
    </row>
    <row r="14" spans="1:27" x14ac:dyDescent="0.25">
      <c r="A14" s="14" t="str">
        <f>IF('State K-Median Location'!$BG:$BG=A$1,'State K-Median Location'!$AU:$AU,"")</f>
        <v/>
      </c>
      <c r="B14" s="14" t="str">
        <f>IF('State K-Median Location'!$BG:$BG=B$1,'State K-Median Location'!$AU:$AU,"")</f>
        <v/>
      </c>
      <c r="C14" s="14" t="str">
        <f>IF('State K-Median Location'!$BG:$BG=C$1,'State K-Median Location'!$AU:$AU,"")</f>
        <v/>
      </c>
      <c r="D14" s="14" t="str">
        <f>IF('State K-Median Location'!$BG:$BG=D$1,'State K-Median Location'!$AU:$AU,"")</f>
        <v> Oregon</v>
      </c>
      <c r="E14" s="14" t="str">
        <f>IF('State K-Median Location'!$BG:$BG=E$1,'State K-Median Location'!$AU:$AU,"")</f>
        <v/>
      </c>
      <c r="F14" s="14" t="str">
        <f>IF('State K-Median Location'!$BG:$BG=F$1,'State K-Median Location'!$AU:$AU,"")</f>
        <v/>
      </c>
      <c r="G14" s="14" t="str">
        <f>IF('State K-Median Location'!$BG:$BG=G$1,'State K-Median Location'!$AU:$AU,"")</f>
        <v/>
      </c>
      <c r="H14" s="14" t="str">
        <f>IF('State K-Median Location'!$BG:$BG=H$1,'State K-Median Location'!$AU:$AU,"")</f>
        <v/>
      </c>
      <c r="I14" s="14" t="str">
        <f>IF('State K-Median Location'!$BG:$BG=I$1,'State K-Median Location'!$AU:$AU,"")</f>
        <v/>
      </c>
      <c r="J14" s="30" t="str">
        <f>IF('State K-Median Location'!$BG:$BG=J$1,'State K-Median Location'!$AU:$AU,"")</f>
        <v/>
      </c>
      <c r="L14" t="s">
        <v>63</v>
      </c>
      <c r="M14">
        <v>4</v>
      </c>
      <c r="N14">
        <v>14</v>
      </c>
      <c r="O14">
        <v>43</v>
      </c>
      <c r="P14">
        <v>29</v>
      </c>
      <c r="Q14">
        <v>41</v>
      </c>
      <c r="R14">
        <v>8</v>
      </c>
      <c r="S14">
        <v>41</v>
      </c>
      <c r="T14">
        <v>41</v>
      </c>
      <c r="U14">
        <v>14</v>
      </c>
      <c r="V14">
        <v>36</v>
      </c>
      <c r="W14">
        <v>40</v>
      </c>
      <c r="X14">
        <v>39</v>
      </c>
      <c r="Y14">
        <v>50</v>
      </c>
      <c r="Z14" t="s">
        <v>76</v>
      </c>
      <c r="AA14">
        <v>3</v>
      </c>
    </row>
    <row r="15" spans="1:27" x14ac:dyDescent="0.25">
      <c r="A15" s="14" t="str">
        <f>IF('State K-Median Location'!$BG:$BG=A$1,'State K-Median Location'!$AU:$AU,"")</f>
        <v> New Hampshire</v>
      </c>
      <c r="B15" s="14" t="str">
        <f>IF('State K-Median Location'!$BG:$BG=B$1,'State K-Median Location'!$AU:$AU,"")</f>
        <v/>
      </c>
      <c r="C15" s="14" t="str">
        <f>IF('State K-Median Location'!$BG:$BG=C$1,'State K-Median Location'!$AU:$AU,"")</f>
        <v/>
      </c>
      <c r="D15" s="14" t="str">
        <f>IF('State K-Median Location'!$BG:$BG=D$1,'State K-Median Location'!$AU:$AU,"")</f>
        <v/>
      </c>
      <c r="E15" s="14" t="str">
        <f>IF('State K-Median Location'!$BG:$BG=E$1,'State K-Median Location'!$AU:$AU,"")</f>
        <v/>
      </c>
      <c r="F15" s="14" t="str">
        <f>IF('State K-Median Location'!$BG:$BG=F$1,'State K-Median Location'!$AU:$AU,"")</f>
        <v/>
      </c>
      <c r="G15" s="14" t="str">
        <f>IF('State K-Median Location'!$BG:$BG=G$1,'State K-Median Location'!$AU:$AU,"")</f>
        <v/>
      </c>
      <c r="H15" s="14" t="str">
        <f>IF('State K-Median Location'!$BG:$BG=H$1,'State K-Median Location'!$AU:$AU,"")</f>
        <v/>
      </c>
      <c r="I15" s="14" t="str">
        <f>IF('State K-Median Location'!$BG:$BG=I$1,'State K-Median Location'!$AU:$AU,"")</f>
        <v/>
      </c>
      <c r="J15" s="30" t="str">
        <f>IF('State K-Median Location'!$BG:$BG=J$1,'State K-Median Location'!$AU:$AU,"")</f>
        <v/>
      </c>
      <c r="L15" t="s">
        <v>29</v>
      </c>
      <c r="M15">
        <v>5</v>
      </c>
      <c r="N15">
        <v>1</v>
      </c>
      <c r="O15">
        <v>9</v>
      </c>
      <c r="P15">
        <v>14</v>
      </c>
      <c r="Q15">
        <v>45</v>
      </c>
      <c r="R15">
        <v>5</v>
      </c>
      <c r="S15">
        <v>40</v>
      </c>
      <c r="T15">
        <v>14</v>
      </c>
      <c r="U15">
        <v>18</v>
      </c>
      <c r="V15">
        <v>3</v>
      </c>
      <c r="W15">
        <v>38</v>
      </c>
      <c r="X15">
        <v>42</v>
      </c>
      <c r="Y15">
        <v>26</v>
      </c>
      <c r="Z15" t="s">
        <v>77</v>
      </c>
      <c r="AA15">
        <v>5</v>
      </c>
    </row>
    <row r="16" spans="1:27" x14ac:dyDescent="0.25">
      <c r="A16" s="14" t="str">
        <f>IF('State K-Median Location'!$BG:$BG=A$1,'State K-Median Location'!$AU:$AU,"")</f>
        <v> South Dakota</v>
      </c>
      <c r="B16" s="14" t="str">
        <f>IF('State K-Median Location'!$BG:$BG=B$1,'State K-Median Location'!$AU:$AU,"")</f>
        <v/>
      </c>
      <c r="C16" s="14" t="str">
        <f>IF('State K-Median Location'!$BG:$BG=C$1,'State K-Median Location'!$AU:$AU,"")</f>
        <v/>
      </c>
      <c r="D16" s="14" t="str">
        <f>IF('State K-Median Location'!$BG:$BG=D$1,'State K-Median Location'!$AU:$AU,"")</f>
        <v/>
      </c>
      <c r="E16" s="14" t="str">
        <f>IF('State K-Median Location'!$BG:$BG=E$1,'State K-Median Location'!$AU:$AU,"")</f>
        <v/>
      </c>
      <c r="F16" s="14" t="str">
        <f>IF('State K-Median Location'!$BG:$BG=F$1,'State K-Median Location'!$AU:$AU,"")</f>
        <v/>
      </c>
      <c r="G16" s="14" t="str">
        <f>IF('State K-Median Location'!$BG:$BG=G$1,'State K-Median Location'!$AU:$AU,"")</f>
        <v/>
      </c>
      <c r="H16" s="14" t="str">
        <f>IF('State K-Median Location'!$BG:$BG=H$1,'State K-Median Location'!$AU:$AU,"")</f>
        <v/>
      </c>
      <c r="I16" s="14" t="str">
        <f>IF('State K-Median Location'!$BG:$BG=I$1,'State K-Median Location'!$AU:$AU,"")</f>
        <v/>
      </c>
      <c r="J16" s="30" t="str">
        <f>IF('State K-Median Location'!$BG:$BG=J$1,'State K-Median Location'!$AU:$AU,"")</f>
        <v/>
      </c>
      <c r="L16" t="s">
        <v>35</v>
      </c>
      <c r="M16">
        <v>16</v>
      </c>
      <c r="N16">
        <v>11</v>
      </c>
      <c r="O16">
        <v>24</v>
      </c>
      <c r="P16">
        <v>2</v>
      </c>
      <c r="Q16">
        <v>25</v>
      </c>
      <c r="R16">
        <v>28</v>
      </c>
      <c r="S16">
        <v>23</v>
      </c>
      <c r="T16">
        <v>13</v>
      </c>
      <c r="U16">
        <v>7</v>
      </c>
      <c r="V16">
        <v>29</v>
      </c>
      <c r="W16">
        <v>45</v>
      </c>
      <c r="X16">
        <v>26</v>
      </c>
      <c r="Y16">
        <v>35</v>
      </c>
      <c r="Z16" t="s">
        <v>77</v>
      </c>
      <c r="AA16">
        <v>5</v>
      </c>
    </row>
    <row r="17" spans="1:27" x14ac:dyDescent="0.25">
      <c r="A17" s="14" t="str">
        <f>IF('State K-Median Location'!$BG:$BG=A$1,'State K-Median Location'!$AU:$AU,"")</f>
        <v/>
      </c>
      <c r="B17" s="14" t="str">
        <f>IF('State K-Median Location'!$BG:$BG=B$1,'State K-Median Location'!$AU:$AU,"")</f>
        <v/>
      </c>
      <c r="C17" s="14" t="str">
        <f>IF('State K-Median Location'!$BG:$BG=C$1,'State K-Median Location'!$AU:$AU,"")</f>
        <v> Maryland</v>
      </c>
      <c r="D17" s="14" t="str">
        <f>IF('State K-Median Location'!$BG:$BG=D$1,'State K-Median Location'!$AU:$AU,"")</f>
        <v/>
      </c>
      <c r="E17" s="14" t="str">
        <f>IF('State K-Median Location'!$BG:$BG=E$1,'State K-Median Location'!$AU:$AU,"")</f>
        <v/>
      </c>
      <c r="F17" s="14" t="str">
        <f>IF('State K-Median Location'!$BG:$BG=F$1,'State K-Median Location'!$AU:$AU,"")</f>
        <v/>
      </c>
      <c r="G17" s="14" t="str">
        <f>IF('State K-Median Location'!$BG:$BG=G$1,'State K-Median Location'!$AU:$AU,"")</f>
        <v/>
      </c>
      <c r="H17" s="14" t="str">
        <f>IF('State K-Median Location'!$BG:$BG=H$1,'State K-Median Location'!$AU:$AU,"")</f>
        <v/>
      </c>
      <c r="I17" s="14" t="str">
        <f>IF('State K-Median Location'!$BG:$BG=I$1,'State K-Median Location'!$AU:$AU,"")</f>
        <v/>
      </c>
      <c r="J17" s="30" t="str">
        <f>IF('State K-Median Location'!$BG:$BG=J$1,'State K-Median Location'!$AU:$AU,"")</f>
        <v/>
      </c>
      <c r="L17" t="s">
        <v>50</v>
      </c>
      <c r="M17">
        <v>12</v>
      </c>
      <c r="N17">
        <v>2</v>
      </c>
      <c r="O17">
        <v>41</v>
      </c>
      <c r="P17">
        <v>10</v>
      </c>
      <c r="Q17">
        <v>28</v>
      </c>
      <c r="R17">
        <v>3</v>
      </c>
      <c r="S17">
        <v>49</v>
      </c>
      <c r="T17">
        <v>32</v>
      </c>
      <c r="U17">
        <v>4</v>
      </c>
      <c r="V17">
        <v>32</v>
      </c>
      <c r="W17">
        <v>48</v>
      </c>
      <c r="X17">
        <v>49</v>
      </c>
      <c r="Y17">
        <v>33</v>
      </c>
      <c r="Z17" t="s">
        <v>77</v>
      </c>
      <c r="AA17">
        <v>5</v>
      </c>
    </row>
    <row r="18" spans="1:27" x14ac:dyDescent="0.25">
      <c r="A18" s="14" t="str">
        <f>IF('State K-Median Location'!$BG:$BG=A$1,'State K-Median Location'!$AU:$AU,"")</f>
        <v/>
      </c>
      <c r="B18" s="14" t="str">
        <f>IF('State K-Median Location'!$BG:$BG=B$1,'State K-Median Location'!$AU:$AU,"")</f>
        <v/>
      </c>
      <c r="C18" s="14" t="str">
        <f>IF('State K-Median Location'!$BG:$BG=C$1,'State K-Median Location'!$AU:$AU,"")</f>
        <v/>
      </c>
      <c r="D18" s="14" t="str">
        <f>IF('State K-Median Location'!$BG:$BG=D$1,'State K-Median Location'!$AU:$AU,"")</f>
        <v/>
      </c>
      <c r="E18" s="14" t="str">
        <f>IF('State K-Median Location'!$BG:$BG=E$1,'State K-Median Location'!$AU:$AU,"")</f>
        <v/>
      </c>
      <c r="F18" s="14" t="str">
        <f>IF('State K-Median Location'!$BG:$BG=F$1,'State K-Median Location'!$AU:$AU,"")</f>
        <v> New York</v>
      </c>
      <c r="G18" s="14" t="str">
        <f>IF('State K-Median Location'!$BG:$BG=G$1,'State K-Median Location'!$AU:$AU,"")</f>
        <v/>
      </c>
      <c r="H18" s="14" t="str">
        <f>IF('State K-Median Location'!$BG:$BG=H$1,'State K-Median Location'!$AU:$AU,"")</f>
        <v/>
      </c>
      <c r="I18" s="14" t="str">
        <f>IF('State K-Median Location'!$BG:$BG=I$1,'State K-Median Location'!$AU:$AU,"")</f>
        <v/>
      </c>
      <c r="J18" s="30" t="str">
        <f>IF('State K-Median Location'!$BG:$BG=J$1,'State K-Median Location'!$AU:$AU,"")</f>
        <v/>
      </c>
      <c r="L18" t="s">
        <v>27</v>
      </c>
      <c r="M18">
        <v>34</v>
      </c>
      <c r="N18">
        <v>7</v>
      </c>
      <c r="O18">
        <v>5</v>
      </c>
      <c r="P18">
        <v>36</v>
      </c>
      <c r="Q18">
        <v>11</v>
      </c>
      <c r="R18">
        <v>32</v>
      </c>
      <c r="S18">
        <v>3</v>
      </c>
      <c r="T18">
        <v>7</v>
      </c>
      <c r="U18">
        <v>9</v>
      </c>
      <c r="V18">
        <v>1</v>
      </c>
      <c r="W18">
        <v>41</v>
      </c>
      <c r="X18">
        <v>45</v>
      </c>
      <c r="Y18">
        <v>3</v>
      </c>
      <c r="Z18" t="s">
        <v>82</v>
      </c>
      <c r="AA18">
        <v>7</v>
      </c>
    </row>
    <row r="19" spans="1:27" x14ac:dyDescent="0.25">
      <c r="A19" s="14" t="str">
        <f>IF('State K-Median Location'!$BG:$BG=A$1,'State K-Median Location'!$AU:$AU,"")</f>
        <v/>
      </c>
      <c r="B19" s="14" t="str">
        <f>IF('State K-Median Location'!$BG:$BG=B$1,'State K-Median Location'!$AU:$AU,"")</f>
        <v/>
      </c>
      <c r="C19" s="14" t="str">
        <f>IF('State K-Median Location'!$BG:$BG=C$1,'State K-Median Location'!$AU:$AU,"")</f>
        <v/>
      </c>
      <c r="D19" s="14" t="str">
        <f>IF('State K-Median Location'!$BG:$BG=D$1,'State K-Median Location'!$AU:$AU,"")</f>
        <v/>
      </c>
      <c r="E19" s="14" t="str">
        <f>IF('State K-Median Location'!$BG:$BG=E$1,'State K-Median Location'!$AU:$AU,"")</f>
        <v/>
      </c>
      <c r="F19" s="14" t="str">
        <f>IF('State K-Median Location'!$BG:$BG=F$1,'State K-Median Location'!$AU:$AU,"")</f>
        <v/>
      </c>
      <c r="G19" s="14" t="str">
        <f>IF('State K-Median Location'!$BG:$BG=G$1,'State K-Median Location'!$AU:$AU,"")</f>
        <v> Virginia</v>
      </c>
      <c r="H19" s="14" t="str">
        <f>IF('State K-Median Location'!$BG:$BG=H$1,'State K-Median Location'!$AU:$AU,"")</f>
        <v/>
      </c>
      <c r="I19" s="14" t="str">
        <f>IF('State K-Median Location'!$BG:$BG=I$1,'State K-Median Location'!$AU:$AU,"")</f>
        <v/>
      </c>
      <c r="J19" s="30" t="str">
        <f>IF('State K-Median Location'!$BG:$BG=J$1,'State K-Median Location'!$AU:$AU,"")</f>
        <v/>
      </c>
      <c r="L19" t="s">
        <v>36</v>
      </c>
      <c r="M19">
        <v>15</v>
      </c>
      <c r="N19">
        <v>23</v>
      </c>
      <c r="O19">
        <v>35</v>
      </c>
      <c r="P19">
        <v>43</v>
      </c>
      <c r="Q19">
        <v>19</v>
      </c>
      <c r="R19">
        <v>11</v>
      </c>
      <c r="S19">
        <v>28</v>
      </c>
      <c r="T19">
        <v>1</v>
      </c>
      <c r="U19">
        <v>5</v>
      </c>
      <c r="V19">
        <v>10</v>
      </c>
      <c r="W19">
        <v>46</v>
      </c>
      <c r="X19">
        <v>48</v>
      </c>
      <c r="Y19">
        <v>10</v>
      </c>
      <c r="Z19" t="s">
        <v>82</v>
      </c>
      <c r="AA19">
        <v>7</v>
      </c>
    </row>
    <row r="20" spans="1:27" x14ac:dyDescent="0.25">
      <c r="A20" s="14" t="str">
        <f>IF('State K-Median Location'!$BG:$BG=A$1,'State K-Median Location'!$AU:$AU,"")</f>
        <v/>
      </c>
      <c r="B20" s="14" t="str">
        <f>IF('State K-Median Location'!$BG:$BG=B$1,'State K-Median Location'!$AU:$AU,"")</f>
        <v/>
      </c>
      <c r="C20" s="14" t="str">
        <f>IF('State K-Median Location'!$BG:$BG=C$1,'State K-Median Location'!$AU:$AU,"")</f>
        <v/>
      </c>
      <c r="D20" s="14" t="str">
        <f>IF('State K-Median Location'!$BG:$BG=D$1,'State K-Median Location'!$AU:$AU,"")</f>
        <v/>
      </c>
      <c r="E20" s="14" t="str">
        <f>IF('State K-Median Location'!$BG:$BG=E$1,'State K-Median Location'!$AU:$AU,"")</f>
        <v/>
      </c>
      <c r="F20" s="14" t="str">
        <f>IF('State K-Median Location'!$BG:$BG=F$1,'State K-Median Location'!$AU:$AU,"")</f>
        <v/>
      </c>
      <c r="G20" s="14" t="str">
        <f>IF('State K-Median Location'!$BG:$BG=G$1,'State K-Median Location'!$AU:$AU,"")</f>
        <v> North Carolina</v>
      </c>
      <c r="H20" s="14" t="str">
        <f>IF('State K-Median Location'!$BG:$BG=H$1,'State K-Median Location'!$AU:$AU,"")</f>
        <v/>
      </c>
      <c r="I20" s="14" t="str">
        <f>IF('State K-Median Location'!$BG:$BG=I$1,'State K-Median Location'!$AU:$AU,"")</f>
        <v/>
      </c>
      <c r="J20" s="30" t="str">
        <f>IF('State K-Median Location'!$BG:$BG=J$1,'State K-Median Location'!$AU:$AU,"")</f>
        <v/>
      </c>
      <c r="L20" t="s">
        <v>40</v>
      </c>
      <c r="M20">
        <v>11</v>
      </c>
      <c r="N20">
        <v>26</v>
      </c>
      <c r="O20">
        <v>4</v>
      </c>
      <c r="P20">
        <v>46</v>
      </c>
      <c r="Q20">
        <v>38</v>
      </c>
      <c r="R20">
        <v>17</v>
      </c>
      <c r="S20">
        <v>43</v>
      </c>
      <c r="T20">
        <v>2</v>
      </c>
      <c r="U20">
        <v>1</v>
      </c>
      <c r="V20">
        <v>44</v>
      </c>
      <c r="W20">
        <v>25</v>
      </c>
      <c r="X20">
        <v>47</v>
      </c>
      <c r="Y20">
        <v>1</v>
      </c>
      <c r="Z20" t="s">
        <v>82</v>
      </c>
      <c r="AA20">
        <v>7</v>
      </c>
    </row>
    <row r="21" spans="1:27" x14ac:dyDescent="0.25">
      <c r="A21" s="14" t="str">
        <f>IF('State K-Median Location'!$BG:$BG=A$1,'State K-Median Location'!$AU:$AU,"")</f>
        <v/>
      </c>
      <c r="B21" s="14" t="str">
        <f>IF('State K-Median Location'!$BG:$BG=B$1,'State K-Median Location'!$AU:$AU,"")</f>
        <v> Hawaii</v>
      </c>
      <c r="C21" s="14" t="str">
        <f>IF('State K-Median Location'!$BG:$BG=C$1,'State K-Median Location'!$AU:$AU,"")</f>
        <v/>
      </c>
      <c r="D21" s="14" t="str">
        <f>IF('State K-Median Location'!$BG:$BG=D$1,'State K-Median Location'!$AU:$AU,"")</f>
        <v/>
      </c>
      <c r="E21" s="14" t="str">
        <f>IF('State K-Median Location'!$BG:$BG=E$1,'State K-Median Location'!$AU:$AU,"")</f>
        <v/>
      </c>
      <c r="F21" s="14" t="str">
        <f>IF('State K-Median Location'!$BG:$BG=F$1,'State K-Median Location'!$AU:$AU,"")</f>
        <v/>
      </c>
      <c r="G21" s="14" t="str">
        <f>IF('State K-Median Location'!$BG:$BG=G$1,'State K-Median Location'!$AU:$AU,"")</f>
        <v/>
      </c>
      <c r="H21" s="14" t="str">
        <f>IF('State K-Median Location'!$BG:$BG=H$1,'State K-Median Location'!$AU:$AU,"")</f>
        <v/>
      </c>
      <c r="I21" s="14" t="str">
        <f>IF('State K-Median Location'!$BG:$BG=I$1,'State K-Median Location'!$AU:$AU,"")</f>
        <v/>
      </c>
      <c r="J21" s="30" t="str">
        <f>IF('State K-Median Location'!$BG:$BG=J$1,'State K-Median Location'!$AU:$AU,"")</f>
        <v/>
      </c>
      <c r="L21" t="s">
        <v>41</v>
      </c>
      <c r="M21">
        <v>43</v>
      </c>
      <c r="N21">
        <v>28</v>
      </c>
      <c r="O21">
        <v>13</v>
      </c>
      <c r="P21">
        <v>31</v>
      </c>
      <c r="Q21">
        <v>15</v>
      </c>
      <c r="R21">
        <v>43</v>
      </c>
      <c r="S21">
        <v>5</v>
      </c>
      <c r="T21">
        <v>12</v>
      </c>
      <c r="U21">
        <v>31</v>
      </c>
      <c r="V21">
        <v>24</v>
      </c>
      <c r="W21">
        <v>30</v>
      </c>
      <c r="X21">
        <v>32</v>
      </c>
      <c r="Y21">
        <v>8</v>
      </c>
      <c r="Z21" t="s">
        <v>82</v>
      </c>
      <c r="AA21">
        <v>7</v>
      </c>
    </row>
    <row r="22" spans="1:27" x14ac:dyDescent="0.25">
      <c r="A22" s="14" t="str">
        <f>IF('State K-Median Location'!$BG:$BG=A$1,'State K-Median Location'!$AU:$AU,"")</f>
        <v/>
      </c>
      <c r="B22" s="14" t="str">
        <f>IF('State K-Median Location'!$BG:$BG=B$1,'State K-Median Location'!$AU:$AU,"")</f>
        <v/>
      </c>
      <c r="C22" s="14" t="str">
        <f>IF('State K-Median Location'!$BG:$BG=C$1,'State K-Median Location'!$AU:$AU,"")</f>
        <v/>
      </c>
      <c r="D22" s="14" t="str">
        <f>IF('State K-Median Location'!$BG:$BG=D$1,'State K-Median Location'!$AU:$AU,"")</f>
        <v/>
      </c>
      <c r="E22" s="14" t="str">
        <f>IF('State K-Median Location'!$BG:$BG=E$1,'State K-Median Location'!$AU:$AU,"")</f>
        <v/>
      </c>
      <c r="F22" s="14" t="str">
        <f>IF('State K-Median Location'!$BG:$BG=F$1,'State K-Median Location'!$AU:$AU,"")</f>
        <v> California</v>
      </c>
      <c r="G22" s="14" t="str">
        <f>IF('State K-Median Location'!$BG:$BG=G$1,'State K-Median Location'!$AU:$AU,"")</f>
        <v/>
      </c>
      <c r="H22" s="14" t="str">
        <f>IF('State K-Median Location'!$BG:$BG=H$1,'State K-Median Location'!$AU:$AU,"")</f>
        <v/>
      </c>
      <c r="I22" s="14" t="str">
        <f>IF('State K-Median Location'!$BG:$BG=I$1,'State K-Median Location'!$AU:$AU,"")</f>
        <v/>
      </c>
      <c r="J22" s="30" t="str">
        <f>IF('State K-Median Location'!$BG:$BG=J$1,'State K-Median Location'!$AU:$AU,"")</f>
        <v/>
      </c>
      <c r="L22" t="s">
        <v>43</v>
      </c>
      <c r="M22">
        <v>24</v>
      </c>
      <c r="N22">
        <v>43</v>
      </c>
      <c r="O22">
        <v>16</v>
      </c>
      <c r="P22">
        <v>45</v>
      </c>
      <c r="Q22">
        <v>12</v>
      </c>
      <c r="R22">
        <v>38</v>
      </c>
      <c r="S22">
        <v>34</v>
      </c>
      <c r="T22">
        <v>6</v>
      </c>
      <c r="U22">
        <v>10</v>
      </c>
      <c r="V22">
        <v>40</v>
      </c>
      <c r="W22">
        <v>19</v>
      </c>
      <c r="X22">
        <v>34</v>
      </c>
      <c r="Y22">
        <v>4</v>
      </c>
      <c r="Z22" t="s">
        <v>82</v>
      </c>
      <c r="AA22">
        <v>7</v>
      </c>
    </row>
    <row r="23" spans="1:27" x14ac:dyDescent="0.25">
      <c r="A23" s="14" t="str">
        <f>IF('State K-Median Location'!$BG:$BG=A$1,'State K-Median Location'!$AU:$AU,"")</f>
        <v/>
      </c>
      <c r="B23" s="14" t="str">
        <f>IF('State K-Median Location'!$BG:$BG=B$1,'State K-Median Location'!$AU:$AU,"")</f>
        <v/>
      </c>
      <c r="C23" s="14" t="str">
        <f>IF('State K-Median Location'!$BG:$BG=C$1,'State K-Median Location'!$AU:$AU,"")</f>
        <v/>
      </c>
      <c r="D23" s="14" t="str">
        <f>IF('State K-Median Location'!$BG:$BG=D$1,'State K-Median Location'!$AU:$AU,"")</f>
        <v/>
      </c>
      <c r="E23" s="14" t="str">
        <f>IF('State K-Median Location'!$BG:$BG=E$1,'State K-Median Location'!$AU:$AU,"")</f>
        <v/>
      </c>
      <c r="F23" s="14" t="str">
        <f>IF('State K-Median Location'!$BG:$BG=F$1,'State K-Median Location'!$AU:$AU,"")</f>
        <v> Tennessee</v>
      </c>
      <c r="G23" s="14" t="str">
        <f>IF('State K-Median Location'!$BG:$BG=G$1,'State K-Median Location'!$AU:$AU,"")</f>
        <v/>
      </c>
      <c r="H23" s="14" t="str">
        <f>IF('State K-Median Location'!$BG:$BG=H$1,'State K-Median Location'!$AU:$AU,"")</f>
        <v/>
      </c>
      <c r="I23" s="14" t="str">
        <f>IF('State K-Median Location'!$BG:$BG=I$1,'State K-Median Location'!$AU:$AU,"")</f>
        <v/>
      </c>
      <c r="J23" s="30" t="str">
        <f>IF('State K-Median Location'!$BG:$BG=J$1,'State K-Median Location'!$AU:$AU,"")</f>
        <v/>
      </c>
      <c r="L23" t="s">
        <v>46</v>
      </c>
      <c r="M23">
        <v>42</v>
      </c>
      <c r="N23">
        <v>31</v>
      </c>
      <c r="O23">
        <v>14</v>
      </c>
      <c r="P23">
        <v>33</v>
      </c>
      <c r="Q23">
        <v>17</v>
      </c>
      <c r="R23">
        <v>35</v>
      </c>
      <c r="S23">
        <v>13</v>
      </c>
      <c r="T23">
        <v>25</v>
      </c>
      <c r="U23">
        <v>13</v>
      </c>
      <c r="V23">
        <v>15</v>
      </c>
      <c r="W23">
        <v>39</v>
      </c>
      <c r="X23">
        <v>38</v>
      </c>
      <c r="Y23">
        <v>18</v>
      </c>
      <c r="Z23" t="s">
        <v>82</v>
      </c>
      <c r="AA23">
        <v>7</v>
      </c>
    </row>
    <row r="24" spans="1:27" x14ac:dyDescent="0.25">
      <c r="A24" s="14" t="str">
        <f>IF('State K-Median Location'!$BG:$BG=A$1,'State K-Median Location'!$AU:$AU,"")</f>
        <v> Vermont</v>
      </c>
      <c r="B24" s="14" t="str">
        <f>IF('State K-Median Location'!$BG:$BG=B$1,'State K-Median Location'!$AU:$AU,"")</f>
        <v/>
      </c>
      <c r="C24" s="14" t="str">
        <f>IF('State K-Median Location'!$BG:$BG=C$1,'State K-Median Location'!$AU:$AU,"")</f>
        <v/>
      </c>
      <c r="D24" s="14" t="str">
        <f>IF('State K-Median Location'!$BG:$BG=D$1,'State K-Median Location'!$AU:$AU,"")</f>
        <v/>
      </c>
      <c r="E24" s="14" t="str">
        <f>IF('State K-Median Location'!$BG:$BG=E$1,'State K-Median Location'!$AU:$AU,"")</f>
        <v/>
      </c>
      <c r="F24" s="14" t="str">
        <f>IF('State K-Median Location'!$BG:$BG=F$1,'State K-Median Location'!$AU:$AU,"")</f>
        <v/>
      </c>
      <c r="G24" s="14" t="str">
        <f>IF('State K-Median Location'!$BG:$BG=G$1,'State K-Median Location'!$AU:$AU,"")</f>
        <v/>
      </c>
      <c r="H24" s="14" t="str">
        <f>IF('State K-Median Location'!$BG:$BG=H$1,'State K-Median Location'!$AU:$AU,"")</f>
        <v/>
      </c>
      <c r="I24" s="14" t="str">
        <f>IF('State K-Median Location'!$BG:$BG=I$1,'State K-Median Location'!$AU:$AU,"")</f>
        <v/>
      </c>
      <c r="J24" s="30" t="str">
        <f>IF('State K-Median Location'!$BG:$BG=J$1,'State K-Median Location'!$AU:$AU,"")</f>
        <v/>
      </c>
      <c r="L24" t="s">
        <v>48</v>
      </c>
      <c r="M24">
        <v>35</v>
      </c>
      <c r="N24">
        <v>44</v>
      </c>
      <c r="O24">
        <v>12</v>
      </c>
      <c r="P24">
        <v>19</v>
      </c>
      <c r="Q24">
        <v>5</v>
      </c>
      <c r="R24">
        <v>44</v>
      </c>
      <c r="S24">
        <v>38</v>
      </c>
      <c r="T24">
        <v>20</v>
      </c>
      <c r="U24">
        <v>8</v>
      </c>
      <c r="V24">
        <v>30</v>
      </c>
      <c r="W24">
        <v>21</v>
      </c>
      <c r="X24">
        <v>50</v>
      </c>
      <c r="Y24">
        <v>9</v>
      </c>
      <c r="Z24" t="s">
        <v>82</v>
      </c>
      <c r="AA24">
        <v>7</v>
      </c>
    </row>
    <row r="25" spans="1:27" x14ac:dyDescent="0.25">
      <c r="A25" s="14" t="str">
        <f>IF('State K-Median Location'!$BG:$BG=A$1,'State K-Median Location'!$AU:$AU,"")</f>
        <v/>
      </c>
      <c r="B25" s="14" t="str">
        <f>IF('State K-Median Location'!$BG:$BG=B$1,'State K-Median Location'!$AU:$AU,"")</f>
        <v/>
      </c>
      <c r="C25" s="14" t="str">
        <f>IF('State K-Median Location'!$BG:$BG=C$1,'State K-Median Location'!$AU:$AU,"")</f>
        <v/>
      </c>
      <c r="D25" s="14" t="str">
        <f>IF('State K-Median Location'!$BG:$BG=D$1,'State K-Median Location'!$AU:$AU,"")</f>
        <v/>
      </c>
      <c r="E25" s="14" t="str">
        <f>IF('State K-Median Location'!$BG:$BG=E$1,'State K-Median Location'!$AU:$AU,"")</f>
        <v/>
      </c>
      <c r="F25" s="14" t="str">
        <f>IF('State K-Median Location'!$BG:$BG=F$1,'State K-Median Location'!$AU:$AU,"")</f>
        <v> Arizona</v>
      </c>
      <c r="G25" s="14" t="str">
        <f>IF('State K-Median Location'!$BG:$BG=G$1,'State K-Median Location'!$AU:$AU,"")</f>
        <v/>
      </c>
      <c r="H25" s="14" t="str">
        <f>IF('State K-Median Location'!$BG:$BG=H$1,'State K-Median Location'!$AU:$AU,"")</f>
        <v/>
      </c>
      <c r="I25" s="14" t="str">
        <f>IF('State K-Median Location'!$BG:$BG=I$1,'State K-Median Location'!$AU:$AU,"")</f>
        <v/>
      </c>
      <c r="J25" s="30" t="str">
        <f>IF('State K-Median Location'!$BG:$BG=J$1,'State K-Median Location'!$AU:$AU,"")</f>
        <v/>
      </c>
      <c r="L25" t="s">
        <v>49</v>
      </c>
      <c r="M25">
        <v>38</v>
      </c>
      <c r="N25">
        <v>37</v>
      </c>
      <c r="O25">
        <v>8</v>
      </c>
      <c r="P25">
        <v>47</v>
      </c>
      <c r="Q25">
        <v>21</v>
      </c>
      <c r="R25">
        <v>26</v>
      </c>
      <c r="S25">
        <v>17</v>
      </c>
      <c r="T25">
        <v>4</v>
      </c>
      <c r="U25">
        <v>2</v>
      </c>
      <c r="V25">
        <v>38</v>
      </c>
      <c r="W25">
        <v>49</v>
      </c>
      <c r="X25">
        <v>46</v>
      </c>
      <c r="Y25">
        <v>2</v>
      </c>
      <c r="Z25" t="s">
        <v>82</v>
      </c>
      <c r="AA25">
        <v>7</v>
      </c>
    </row>
    <row r="26" spans="1:27" x14ac:dyDescent="0.25">
      <c r="A26" s="14" t="str">
        <f>IF('State K-Median Location'!$BG:$BG=A$1,'State K-Median Location'!$AU:$AU,"")</f>
        <v/>
      </c>
      <c r="B26" s="14" t="str">
        <f>IF('State K-Median Location'!$BG:$BG=B$1,'State K-Median Location'!$AU:$AU,"")</f>
        <v/>
      </c>
      <c r="C26" s="14" t="str">
        <f>IF('State K-Median Location'!$BG:$BG=C$1,'State K-Median Location'!$AU:$AU,"")</f>
        <v/>
      </c>
      <c r="D26" s="14" t="str">
        <f>IF('State K-Median Location'!$BG:$BG=D$1,'State K-Median Location'!$AU:$AU,"")</f>
        <v/>
      </c>
      <c r="E26" s="14" t="str">
        <f>IF('State K-Median Location'!$BG:$BG=E$1,'State K-Median Location'!$AU:$AU,"")</f>
        <v/>
      </c>
      <c r="F26" s="14" t="str">
        <f>IF('State K-Median Location'!$BG:$BG=F$1,'State K-Median Location'!$AU:$AU,"")</f>
        <v/>
      </c>
      <c r="G26" s="14" t="str">
        <f>IF('State K-Median Location'!$BG:$BG=G$1,'State K-Median Location'!$AU:$AU,"")</f>
        <v/>
      </c>
      <c r="H26" s="14" t="str">
        <f>IF('State K-Median Location'!$BG:$BG=H$1,'State K-Median Location'!$AU:$AU,"")</f>
        <v/>
      </c>
      <c r="I26" s="14" t="str">
        <f>IF('State K-Median Location'!$BG:$BG=I$1,'State K-Median Location'!$AU:$AU,"")</f>
        <v/>
      </c>
      <c r="J26" s="30" t="str">
        <f>IF('State K-Median Location'!$BG:$BG=J$1,'State K-Median Location'!$AU:$AU,"")</f>
        <v> Missouri</v>
      </c>
      <c r="L26" t="s">
        <v>37</v>
      </c>
      <c r="M26">
        <v>29</v>
      </c>
      <c r="N26">
        <v>12</v>
      </c>
      <c r="O26">
        <v>30</v>
      </c>
      <c r="P26">
        <v>9</v>
      </c>
      <c r="Q26">
        <v>39</v>
      </c>
      <c r="R26">
        <v>4</v>
      </c>
      <c r="S26">
        <v>14</v>
      </c>
      <c r="T26">
        <v>24</v>
      </c>
      <c r="U26">
        <v>12</v>
      </c>
      <c r="V26">
        <v>39</v>
      </c>
      <c r="W26">
        <v>31</v>
      </c>
      <c r="X26">
        <v>44</v>
      </c>
      <c r="Y26">
        <v>7</v>
      </c>
      <c r="Z26" t="s">
        <v>83</v>
      </c>
      <c r="AA26">
        <v>8</v>
      </c>
    </row>
    <row r="27" spans="1:27" x14ac:dyDescent="0.25">
      <c r="A27" s="14" t="str">
        <f>IF('State K-Median Location'!$BG:$BG=A$1,'State K-Median Location'!$AU:$AU,"")</f>
        <v/>
      </c>
      <c r="B27" s="14" t="str">
        <f>IF('State K-Median Location'!$BG:$BG=B$1,'State K-Median Location'!$AU:$AU,"")</f>
        <v/>
      </c>
      <c r="C27" s="14" t="str">
        <f>IF('State K-Median Location'!$BG:$BG=C$1,'State K-Median Location'!$AU:$AU,"")</f>
        <v/>
      </c>
      <c r="D27" s="14" t="str">
        <f>IF('State K-Median Location'!$BG:$BG=D$1,'State K-Median Location'!$AU:$AU,"")</f>
        <v/>
      </c>
      <c r="E27" s="14" t="str">
        <f>IF('State K-Median Location'!$BG:$BG=E$1,'State K-Median Location'!$AU:$AU,"")</f>
        <v/>
      </c>
      <c r="F27" s="14" t="str">
        <f>IF('State K-Median Location'!$BG:$BG=F$1,'State K-Median Location'!$AU:$AU,"")</f>
        <v/>
      </c>
      <c r="G27" s="14" t="str">
        <f>IF('State K-Median Location'!$BG:$BG=G$1,'State K-Median Location'!$AU:$AU,"")</f>
        <v/>
      </c>
      <c r="H27" s="14" t="str">
        <f>IF('State K-Median Location'!$BG:$BG=H$1,'State K-Median Location'!$AU:$AU,"")</f>
        <v/>
      </c>
      <c r="I27" s="14" t="str">
        <f>IF('State K-Median Location'!$BG:$BG=I$1,'State K-Median Location'!$AU:$AU,"")</f>
        <v/>
      </c>
      <c r="J27" s="30" t="str">
        <f>IF('State K-Median Location'!$BG:$BG=J$1,'State K-Median Location'!$AU:$AU,"")</f>
        <v> Kansas</v>
      </c>
      <c r="L27" t="s">
        <v>38</v>
      </c>
      <c r="M27">
        <v>37</v>
      </c>
      <c r="N27">
        <v>16</v>
      </c>
      <c r="O27">
        <v>18</v>
      </c>
      <c r="P27">
        <v>40</v>
      </c>
      <c r="Q27">
        <v>24</v>
      </c>
      <c r="R27">
        <v>22</v>
      </c>
      <c r="S27">
        <v>6</v>
      </c>
      <c r="T27">
        <v>10</v>
      </c>
      <c r="U27">
        <v>20</v>
      </c>
      <c r="V27">
        <v>37</v>
      </c>
      <c r="W27">
        <v>34</v>
      </c>
      <c r="X27">
        <v>25</v>
      </c>
      <c r="Y27">
        <v>6</v>
      </c>
      <c r="Z27" t="s">
        <v>83</v>
      </c>
      <c r="AA27">
        <v>8</v>
      </c>
    </row>
    <row r="28" spans="1:27" x14ac:dyDescent="0.25">
      <c r="A28" s="14" t="str">
        <f>IF('State K-Median Location'!$BG:$BG=A$1,'State K-Median Location'!$AU:$AU,"")</f>
        <v/>
      </c>
      <c r="B28" s="14" t="str">
        <f>IF('State K-Median Location'!$BG:$BG=B$1,'State K-Median Location'!$AU:$AU,"")</f>
        <v/>
      </c>
      <c r="C28" s="14" t="str">
        <f>IF('State K-Median Location'!$BG:$BG=C$1,'State K-Median Location'!$AU:$AU,"")</f>
        <v/>
      </c>
      <c r="D28" s="14" t="str">
        <f>IF('State K-Median Location'!$BG:$BG=D$1,'State K-Median Location'!$AU:$AU,"")</f>
        <v/>
      </c>
      <c r="E28" s="14" t="str">
        <f>IF('State K-Median Location'!$BG:$BG=E$1,'State K-Median Location'!$AU:$AU,"")</f>
        <v/>
      </c>
      <c r="F28" s="14" t="str">
        <f>IF('State K-Median Location'!$BG:$BG=F$1,'State K-Median Location'!$AU:$AU,"")</f>
        <v> Georgia</v>
      </c>
      <c r="G28" s="14" t="str">
        <f>IF('State K-Median Location'!$BG:$BG=G$1,'State K-Median Location'!$AU:$AU,"")</f>
        <v/>
      </c>
      <c r="H28" s="14" t="str">
        <f>IF('State K-Median Location'!$BG:$BG=H$1,'State K-Median Location'!$AU:$AU,"")</f>
        <v/>
      </c>
      <c r="I28" s="14" t="str">
        <f>IF('State K-Median Location'!$BG:$BG=I$1,'State K-Median Location'!$AU:$AU,"")</f>
        <v/>
      </c>
      <c r="J28" s="30" t="str">
        <f>IF('State K-Median Location'!$BG:$BG=J$1,'State K-Median Location'!$AU:$AU,"")</f>
        <v/>
      </c>
      <c r="L28" t="s">
        <v>58</v>
      </c>
      <c r="M28">
        <v>40</v>
      </c>
      <c r="N28">
        <v>35</v>
      </c>
      <c r="O28">
        <v>25</v>
      </c>
      <c r="P28">
        <v>11</v>
      </c>
      <c r="Q28">
        <v>30</v>
      </c>
      <c r="R28">
        <v>30</v>
      </c>
      <c r="S28">
        <v>8</v>
      </c>
      <c r="T28">
        <v>8</v>
      </c>
      <c r="U28">
        <v>42</v>
      </c>
      <c r="V28">
        <v>46</v>
      </c>
      <c r="W28">
        <v>42</v>
      </c>
      <c r="X28">
        <v>43</v>
      </c>
      <c r="Y28">
        <v>23</v>
      </c>
      <c r="Z28" t="s">
        <v>83</v>
      </c>
      <c r="AA28">
        <v>8</v>
      </c>
    </row>
    <row r="29" spans="1:27" x14ac:dyDescent="0.25">
      <c r="A29" s="14" t="str">
        <f>IF('State K-Median Location'!$BG:$BG=A$1,'State K-Median Location'!$AU:$AU,"")</f>
        <v> Wyoming</v>
      </c>
      <c r="B29" s="14" t="str">
        <f>IF('State K-Median Location'!$BG:$BG=B$1,'State K-Median Location'!$AU:$AU,"")</f>
        <v/>
      </c>
      <c r="C29" s="14" t="str">
        <f>IF('State K-Median Location'!$BG:$BG=C$1,'State K-Median Location'!$AU:$AU,"")</f>
        <v/>
      </c>
      <c r="D29" s="14" t="str">
        <f>IF('State K-Median Location'!$BG:$BG=D$1,'State K-Median Location'!$AU:$AU,"")</f>
        <v/>
      </c>
      <c r="E29" s="14" t="str">
        <f>IF('State K-Median Location'!$BG:$BG=E$1,'State K-Median Location'!$AU:$AU,"")</f>
        <v/>
      </c>
      <c r="F29" s="14" t="str">
        <f>IF('State K-Median Location'!$BG:$BG=F$1,'State K-Median Location'!$AU:$AU,"")</f>
        <v/>
      </c>
      <c r="G29" s="14" t="str">
        <f>IF('State K-Median Location'!$BG:$BG=G$1,'State K-Median Location'!$AU:$AU,"")</f>
        <v/>
      </c>
      <c r="H29" s="14" t="str">
        <f>IF('State K-Median Location'!$BG:$BG=H$1,'State K-Median Location'!$AU:$AU,"")</f>
        <v/>
      </c>
      <c r="I29" s="14" t="str">
        <f>IF('State K-Median Location'!$BG:$BG=I$1,'State K-Median Location'!$AU:$AU,"")</f>
        <v/>
      </c>
      <c r="J29" s="30" t="str">
        <f>IF('State K-Median Location'!$BG:$BG=J$1,'State K-Median Location'!$AU:$AU,"")</f>
        <v/>
      </c>
      <c r="L29" t="s">
        <v>52</v>
      </c>
      <c r="M29">
        <v>32</v>
      </c>
      <c r="N29">
        <v>36</v>
      </c>
      <c r="O29">
        <v>22</v>
      </c>
      <c r="P29">
        <v>20</v>
      </c>
      <c r="Q29">
        <v>40</v>
      </c>
      <c r="R29">
        <v>33</v>
      </c>
      <c r="S29">
        <v>32</v>
      </c>
      <c r="T29">
        <v>11</v>
      </c>
      <c r="U29">
        <v>36</v>
      </c>
      <c r="V29">
        <v>35</v>
      </c>
      <c r="W29">
        <v>27</v>
      </c>
      <c r="X29">
        <v>23</v>
      </c>
      <c r="Y29">
        <v>19</v>
      </c>
      <c r="Z29" t="s">
        <v>84</v>
      </c>
      <c r="AA29">
        <v>9</v>
      </c>
    </row>
    <row r="30" spans="1:27" x14ac:dyDescent="0.25">
      <c r="A30" s="14" t="str">
        <f>IF('State K-Median Location'!$BG:$BG=A$1,'State K-Median Location'!$AU:$AU,"")</f>
        <v/>
      </c>
      <c r="B30" s="14" t="str">
        <f>IF('State K-Median Location'!$BG:$BG=B$1,'State K-Median Location'!$AU:$AU,"")</f>
        <v/>
      </c>
      <c r="C30" s="14" t="str">
        <f>IF('State K-Median Location'!$BG:$BG=C$1,'State K-Median Location'!$AU:$AU,"")</f>
        <v/>
      </c>
      <c r="D30" s="14" t="str">
        <f>IF('State K-Median Location'!$BG:$BG=D$1,'State K-Median Location'!$AU:$AU,"")</f>
        <v/>
      </c>
      <c r="E30" s="14" t="str">
        <f>IF('State K-Median Location'!$BG:$BG=E$1,'State K-Median Location'!$AU:$AU,"")</f>
        <v/>
      </c>
      <c r="F30" s="14" t="str">
        <f>IF('State K-Median Location'!$BG:$BG=F$1,'State K-Median Location'!$AU:$AU,"")</f>
        <v> Nevada</v>
      </c>
      <c r="G30" s="14" t="str">
        <f>IF('State K-Median Location'!$BG:$BG=G$1,'State K-Median Location'!$AU:$AU,"")</f>
        <v/>
      </c>
      <c r="H30" s="14" t="str">
        <f>IF('State K-Median Location'!$BG:$BG=H$1,'State K-Median Location'!$AU:$AU,"")</f>
        <v/>
      </c>
      <c r="I30" s="14" t="str">
        <f>IF('State K-Median Location'!$BG:$BG=I$1,'State K-Median Location'!$AU:$AU,"")</f>
        <v/>
      </c>
      <c r="J30" s="30" t="str">
        <f>IF('State K-Median Location'!$BG:$BG=J$1,'State K-Median Location'!$AU:$AU,"")</f>
        <v/>
      </c>
      <c r="L30" t="s">
        <v>56</v>
      </c>
      <c r="M30">
        <v>27</v>
      </c>
      <c r="N30">
        <v>24</v>
      </c>
      <c r="O30">
        <v>39</v>
      </c>
      <c r="P30">
        <v>22</v>
      </c>
      <c r="Q30">
        <v>13</v>
      </c>
      <c r="R30">
        <v>25</v>
      </c>
      <c r="S30">
        <v>50</v>
      </c>
      <c r="T30">
        <v>3</v>
      </c>
      <c r="U30">
        <v>11</v>
      </c>
      <c r="V30">
        <v>50</v>
      </c>
      <c r="W30">
        <v>50</v>
      </c>
      <c r="X30">
        <v>35</v>
      </c>
      <c r="Y30">
        <v>27</v>
      </c>
      <c r="Z30" t="s">
        <v>84</v>
      </c>
      <c r="AA30">
        <v>9</v>
      </c>
    </row>
    <row r="31" spans="1:27" x14ac:dyDescent="0.25">
      <c r="A31" s="14" t="str">
        <f>IF('State K-Median Location'!$BG:$BG=A$1,'State K-Median Location'!$AU:$AU,"")</f>
        <v/>
      </c>
      <c r="B31" s="14" t="str">
        <f>IF('State K-Median Location'!$BG:$BG=B$1,'State K-Median Location'!$AU:$AU,"")</f>
        <v/>
      </c>
      <c r="C31" s="14" t="str">
        <f>IF('State K-Median Location'!$BG:$BG=C$1,'State K-Median Location'!$AU:$AU,"")</f>
        <v/>
      </c>
      <c r="D31" s="14" t="str">
        <f>IF('State K-Median Location'!$BG:$BG=D$1,'State K-Median Location'!$AU:$AU,"")</f>
        <v/>
      </c>
      <c r="E31" s="14" t="str">
        <f>IF('State K-Median Location'!$BG:$BG=E$1,'State K-Median Location'!$AU:$AU,"")</f>
        <v/>
      </c>
      <c r="F31" s="14" t="str">
        <f>IF('State K-Median Location'!$BG:$BG=F$1,'State K-Median Location'!$AU:$AU,"")</f>
        <v> Texas</v>
      </c>
      <c r="G31" s="14" t="str">
        <f>IF('State K-Median Location'!$BG:$BG=G$1,'State K-Median Location'!$AU:$AU,"")</f>
        <v/>
      </c>
      <c r="H31" s="14" t="str">
        <f>IF('State K-Median Location'!$BG:$BG=H$1,'State K-Median Location'!$AU:$AU,"")</f>
        <v/>
      </c>
      <c r="I31" s="14" t="str">
        <f>IF('State K-Median Location'!$BG:$BG=I$1,'State K-Median Location'!$AU:$AU,"")</f>
        <v/>
      </c>
      <c r="J31" s="30" t="str">
        <f>IF('State K-Median Location'!$BG:$BG=J$1,'State K-Median Location'!$AU:$AU,"")</f>
        <v/>
      </c>
      <c r="L31" t="s">
        <v>59</v>
      </c>
      <c r="M31">
        <v>23</v>
      </c>
      <c r="N31">
        <v>38</v>
      </c>
      <c r="O31">
        <v>34</v>
      </c>
      <c r="P31">
        <v>16</v>
      </c>
      <c r="Q31">
        <v>29</v>
      </c>
      <c r="R31">
        <v>27</v>
      </c>
      <c r="S31">
        <v>42</v>
      </c>
      <c r="T31">
        <v>5</v>
      </c>
      <c r="U31">
        <v>32</v>
      </c>
      <c r="V31">
        <v>45</v>
      </c>
      <c r="W31">
        <v>37</v>
      </c>
      <c r="X31">
        <v>41</v>
      </c>
      <c r="Y31">
        <v>16</v>
      </c>
      <c r="Z31" t="s">
        <v>84</v>
      </c>
      <c r="AA31">
        <v>9</v>
      </c>
    </row>
    <row r="32" spans="1:27" x14ac:dyDescent="0.25">
      <c r="A32" s="14" t="str">
        <f>IF('State K-Median Location'!$BG:$BG=A$1,'State K-Median Location'!$AU:$AU,"")</f>
        <v/>
      </c>
      <c r="B32" s="14" t="str">
        <f>IF('State K-Median Location'!$BG:$BG=B$1,'State K-Median Location'!$AU:$AU,"")</f>
        <v/>
      </c>
      <c r="C32" s="14" t="str">
        <f>IF('State K-Median Location'!$BG:$BG=C$1,'State K-Median Location'!$AU:$AU,"")</f>
        <v> New Jersey</v>
      </c>
      <c r="D32" s="14" t="str">
        <f>IF('State K-Median Location'!$BG:$BG=D$1,'State K-Median Location'!$AU:$AU,"")</f>
        <v/>
      </c>
      <c r="E32" s="14" t="str">
        <f>IF('State K-Median Location'!$BG:$BG=E$1,'State K-Median Location'!$AU:$AU,"")</f>
        <v/>
      </c>
      <c r="F32" s="14" t="str">
        <f>IF('State K-Median Location'!$BG:$BG=F$1,'State K-Median Location'!$AU:$AU,"")</f>
        <v/>
      </c>
      <c r="G32" s="14" t="str">
        <f>IF('State K-Median Location'!$BG:$BG=G$1,'State K-Median Location'!$AU:$AU,"")</f>
        <v/>
      </c>
      <c r="H32" s="14" t="str">
        <f>IF('State K-Median Location'!$BG:$BG=H$1,'State K-Median Location'!$AU:$AU,"")</f>
        <v/>
      </c>
      <c r="I32" s="14" t="str">
        <f>IF('State K-Median Location'!$BG:$BG=I$1,'State K-Median Location'!$AU:$AU,"")</f>
        <v/>
      </c>
      <c r="J32" s="30" t="str">
        <f>IF('State K-Median Location'!$BG:$BG=J$1,'State K-Median Location'!$AU:$AU,"")</f>
        <v/>
      </c>
      <c r="L32" t="s">
        <v>61</v>
      </c>
      <c r="M32">
        <v>36</v>
      </c>
      <c r="N32">
        <v>41</v>
      </c>
      <c r="O32">
        <v>32</v>
      </c>
      <c r="P32">
        <v>25</v>
      </c>
      <c r="Q32">
        <v>23</v>
      </c>
      <c r="R32">
        <v>19</v>
      </c>
      <c r="S32">
        <v>37</v>
      </c>
      <c r="T32">
        <v>9</v>
      </c>
      <c r="U32">
        <v>43</v>
      </c>
      <c r="V32">
        <v>48</v>
      </c>
      <c r="W32">
        <v>47</v>
      </c>
      <c r="X32">
        <v>29</v>
      </c>
      <c r="Y32">
        <v>5</v>
      </c>
      <c r="Z32" t="s">
        <v>84</v>
      </c>
      <c r="AA32">
        <v>9</v>
      </c>
    </row>
    <row r="33" spans="1:27" x14ac:dyDescent="0.25">
      <c r="A33" s="14" t="str">
        <f>IF('State K-Median Location'!$BG:$BG=A$1,'State K-Median Location'!$AU:$AU,"")</f>
        <v/>
      </c>
      <c r="B33" s="14" t="str">
        <f>IF('State K-Median Location'!$BG:$BG=B$1,'State K-Median Location'!$AU:$AU,"")</f>
        <v> Delaware</v>
      </c>
      <c r="C33" s="14" t="str">
        <f>IF('State K-Median Location'!$BG:$BG=C$1,'State K-Median Location'!$AU:$AU,"")</f>
        <v/>
      </c>
      <c r="D33" s="14" t="str">
        <f>IF('State K-Median Location'!$BG:$BG=D$1,'State K-Median Location'!$AU:$AU,"")</f>
        <v/>
      </c>
      <c r="E33" s="14" t="str">
        <f>IF('State K-Median Location'!$BG:$BG=E$1,'State K-Median Location'!$AU:$AU,"")</f>
        <v/>
      </c>
      <c r="F33" s="14" t="str">
        <f>IF('State K-Median Location'!$BG:$BG=F$1,'State K-Median Location'!$AU:$AU,"")</f>
        <v/>
      </c>
      <c r="G33" s="14" t="str">
        <f>IF('State K-Median Location'!$BG:$BG=G$1,'State K-Median Location'!$AU:$AU,"")</f>
        <v/>
      </c>
      <c r="H33" s="14" t="str">
        <f>IF('State K-Median Location'!$BG:$BG=H$1,'State K-Median Location'!$AU:$AU,"")</f>
        <v/>
      </c>
      <c r="I33" s="14" t="str">
        <f>IF('State K-Median Location'!$BG:$BG=I$1,'State K-Median Location'!$AU:$AU,"")</f>
        <v/>
      </c>
      <c r="J33" s="30" t="str">
        <f>IF('State K-Median Location'!$BG:$BG=J$1,'State K-Median Location'!$AU:$AU,"")</f>
        <v/>
      </c>
      <c r="L33" t="s">
        <v>62</v>
      </c>
      <c r="M33">
        <v>45</v>
      </c>
      <c r="N33">
        <v>34</v>
      </c>
      <c r="O33">
        <v>45</v>
      </c>
      <c r="P33">
        <v>30</v>
      </c>
      <c r="Q33">
        <v>22</v>
      </c>
      <c r="R33">
        <v>9</v>
      </c>
      <c r="S33">
        <v>46</v>
      </c>
      <c r="T33">
        <v>17</v>
      </c>
      <c r="U33">
        <v>45</v>
      </c>
      <c r="V33">
        <v>34</v>
      </c>
      <c r="W33">
        <v>28</v>
      </c>
      <c r="X33">
        <v>22</v>
      </c>
      <c r="Y33">
        <v>20</v>
      </c>
      <c r="Z33" t="s">
        <v>84</v>
      </c>
      <c r="AA33">
        <v>9</v>
      </c>
    </row>
    <row r="34" spans="1:27" x14ac:dyDescent="0.25">
      <c r="A34" s="14" t="str">
        <f>IF('State K-Median Location'!$BG:$BG=A$1,'State K-Median Location'!$AU:$AU,"")</f>
        <v/>
      </c>
      <c r="B34" s="14" t="str">
        <f>IF('State K-Median Location'!$BG:$BG=B$1,'State K-Median Location'!$AU:$AU,"")</f>
        <v/>
      </c>
      <c r="C34" s="14" t="str">
        <f>IF('State K-Median Location'!$BG:$BG=C$1,'State K-Median Location'!$AU:$AU,"")</f>
        <v/>
      </c>
      <c r="D34" s="14" t="str">
        <f>IF('State K-Median Location'!$BG:$BG=D$1,'State K-Median Location'!$AU:$AU,"")</f>
        <v/>
      </c>
      <c r="E34" s="14" t="str">
        <f>IF('State K-Median Location'!$BG:$BG=E$1,'State K-Median Location'!$AU:$AU,"")</f>
        <v/>
      </c>
      <c r="F34" s="14" t="str">
        <f>IF('State K-Median Location'!$BG:$BG=F$1,'State K-Median Location'!$AU:$AU,"")</f>
        <v/>
      </c>
      <c r="G34" s="14" t="str">
        <f>IF('State K-Median Location'!$BG:$BG=G$1,'State K-Median Location'!$AU:$AU,"")</f>
        <v/>
      </c>
      <c r="H34" s="14" t="str">
        <f>IF('State K-Median Location'!$BG:$BG=H$1,'State K-Median Location'!$AU:$AU,"")</f>
        <v> Michigan</v>
      </c>
      <c r="I34" s="14" t="str">
        <f>IF('State K-Median Location'!$BG:$BG=I$1,'State K-Median Location'!$AU:$AU,"")</f>
        <v/>
      </c>
      <c r="J34" s="30" t="str">
        <f>IF('State K-Median Location'!$BG:$BG=J$1,'State K-Median Location'!$AU:$AU,"")</f>
        <v/>
      </c>
      <c r="L34" t="s">
        <v>28</v>
      </c>
      <c r="M34">
        <v>10</v>
      </c>
      <c r="N34">
        <v>3</v>
      </c>
      <c r="O34">
        <v>2</v>
      </c>
      <c r="P34">
        <v>35</v>
      </c>
      <c r="Q34">
        <v>8</v>
      </c>
      <c r="R34">
        <v>14</v>
      </c>
      <c r="S34">
        <v>1</v>
      </c>
      <c r="T34">
        <v>37</v>
      </c>
      <c r="U34">
        <v>39</v>
      </c>
      <c r="V34">
        <v>41</v>
      </c>
      <c r="W34">
        <v>10</v>
      </c>
      <c r="X34">
        <v>6</v>
      </c>
      <c r="Y34">
        <v>28</v>
      </c>
      <c r="Z34" t="s">
        <v>85</v>
      </c>
      <c r="AA34">
        <v>90</v>
      </c>
    </row>
    <row r="35" spans="1:27" x14ac:dyDescent="0.25">
      <c r="A35" s="14" t="str">
        <f>IF('State K-Median Location'!$BG:$BG=A$1,'State K-Median Location'!$AU:$AU,"")</f>
        <v> Maine</v>
      </c>
      <c r="B35" s="14" t="str">
        <f>IF('State K-Median Location'!$BG:$BG=B$1,'State K-Median Location'!$AU:$AU,"")</f>
        <v/>
      </c>
      <c r="C35" s="14" t="str">
        <f>IF('State K-Median Location'!$BG:$BG=C$1,'State K-Median Location'!$AU:$AU,"")</f>
        <v/>
      </c>
      <c r="D35" s="14" t="str">
        <f>IF('State K-Median Location'!$BG:$BG=D$1,'State K-Median Location'!$AU:$AU,"")</f>
        <v/>
      </c>
      <c r="E35" s="14" t="str">
        <f>IF('State K-Median Location'!$BG:$BG=E$1,'State K-Median Location'!$AU:$AU,"")</f>
        <v/>
      </c>
      <c r="F35" s="14" t="str">
        <f>IF('State K-Median Location'!$BG:$BG=F$1,'State K-Median Location'!$AU:$AU,"")</f>
        <v/>
      </c>
      <c r="G35" s="14" t="str">
        <f>IF('State K-Median Location'!$BG:$BG=G$1,'State K-Median Location'!$AU:$AU,"")</f>
        <v/>
      </c>
      <c r="H35" s="14" t="str">
        <f>IF('State K-Median Location'!$BG:$BG=H$1,'State K-Median Location'!$AU:$AU,"")</f>
        <v/>
      </c>
      <c r="I35" s="14" t="str">
        <f>IF('State K-Median Location'!$BG:$BG=I$1,'State K-Median Location'!$AU:$AU,"")</f>
        <v/>
      </c>
      <c r="J35" s="30" t="str">
        <f>IF('State K-Median Location'!$BG:$BG=J$1,'State K-Median Location'!$AU:$AU,"")</f>
        <v/>
      </c>
      <c r="L35" t="s">
        <v>30</v>
      </c>
      <c r="M35">
        <v>18</v>
      </c>
      <c r="N35">
        <v>30</v>
      </c>
      <c r="O35">
        <v>7</v>
      </c>
      <c r="P35">
        <v>42</v>
      </c>
      <c r="Q35">
        <v>10</v>
      </c>
      <c r="R35">
        <v>6</v>
      </c>
      <c r="S35">
        <v>7</v>
      </c>
      <c r="T35">
        <v>35</v>
      </c>
      <c r="U35">
        <v>34</v>
      </c>
      <c r="V35">
        <v>26</v>
      </c>
      <c r="W35">
        <v>3</v>
      </c>
      <c r="X35">
        <v>12</v>
      </c>
      <c r="Y35">
        <v>31</v>
      </c>
      <c r="Z35" t="s">
        <v>85</v>
      </c>
      <c r="AA35">
        <v>90</v>
      </c>
    </row>
    <row r="36" spans="1:27" x14ac:dyDescent="0.25">
      <c r="A36" s="14" t="str">
        <f>IF('State K-Median Location'!$BG:$BG=A$1,'State K-Median Location'!$AU:$AU,"")</f>
        <v/>
      </c>
      <c r="B36" s="14" t="str">
        <f>IF('State K-Median Location'!$BG:$BG=B$1,'State K-Median Location'!$AU:$AU,"")</f>
        <v/>
      </c>
      <c r="C36" s="14" t="str">
        <f>IF('State K-Median Location'!$BG:$BG=C$1,'State K-Median Location'!$AU:$AU,"")</f>
        <v/>
      </c>
      <c r="D36" s="14" t="str">
        <f>IF('State K-Median Location'!$BG:$BG=D$1,'State K-Median Location'!$AU:$AU,"")</f>
        <v/>
      </c>
      <c r="E36" s="14" t="str">
        <f>IF('State K-Median Location'!$BG:$BG=E$1,'State K-Median Location'!$AU:$AU,"")</f>
        <v/>
      </c>
      <c r="F36" s="14" t="str">
        <f>IF('State K-Median Location'!$BG:$BG=F$1,'State K-Median Location'!$AU:$AU,"")</f>
        <v/>
      </c>
      <c r="G36" s="14" t="str">
        <f>IF('State K-Median Location'!$BG:$BG=G$1,'State K-Median Location'!$AU:$AU,"")</f>
        <v/>
      </c>
      <c r="H36" s="14" t="str">
        <f>IF('State K-Median Location'!$BG:$BG=H$1,'State K-Median Location'!$AU:$AU,"")</f>
        <v/>
      </c>
      <c r="I36" s="14" t="str">
        <f>IF('State K-Median Location'!$BG:$BG=I$1,'State K-Median Location'!$AU:$AU,"")</f>
        <v> Montana</v>
      </c>
      <c r="J36" s="30" t="str">
        <f>IF('State K-Median Location'!$BG:$BG=J$1,'State K-Median Location'!$AU:$AU,"")</f>
        <v/>
      </c>
      <c r="L36" t="s">
        <v>54</v>
      </c>
      <c r="M36">
        <v>26</v>
      </c>
      <c r="N36">
        <v>22</v>
      </c>
      <c r="O36">
        <v>26</v>
      </c>
      <c r="P36">
        <v>37</v>
      </c>
      <c r="Q36">
        <v>34</v>
      </c>
      <c r="R36">
        <v>36</v>
      </c>
      <c r="S36">
        <v>12</v>
      </c>
      <c r="T36">
        <v>45</v>
      </c>
      <c r="U36">
        <v>46</v>
      </c>
      <c r="V36">
        <v>33</v>
      </c>
      <c r="W36">
        <v>2</v>
      </c>
      <c r="X36">
        <v>2</v>
      </c>
      <c r="Y36">
        <v>50</v>
      </c>
      <c r="Z36" t="s">
        <v>85</v>
      </c>
      <c r="AA36">
        <v>90</v>
      </c>
    </row>
    <row r="37" spans="1:27" x14ac:dyDescent="0.25">
      <c r="A37" s="14" t="str">
        <f>IF('State K-Median Location'!$BG:$BG=A$1,'State K-Median Location'!$AU:$AU,"")</f>
        <v/>
      </c>
      <c r="B37" s="14" t="str">
        <f>IF('State K-Median Location'!$BG:$BG=B$1,'State K-Median Location'!$AU:$AU,"")</f>
        <v> Rhode Island</v>
      </c>
      <c r="C37" s="14" t="str">
        <f>IF('State K-Median Location'!$BG:$BG=C$1,'State K-Median Location'!$AU:$AU,"")</f>
        <v/>
      </c>
      <c r="D37" s="14" t="str">
        <f>IF('State K-Median Location'!$BG:$BG=D$1,'State K-Median Location'!$AU:$AU,"")</f>
        <v/>
      </c>
      <c r="E37" s="14" t="str">
        <f>IF('State K-Median Location'!$BG:$BG=E$1,'State K-Median Location'!$AU:$AU,"")</f>
        <v/>
      </c>
      <c r="F37" s="14" t="str">
        <f>IF('State K-Median Location'!$BG:$BG=F$1,'State K-Median Location'!$AU:$AU,"")</f>
        <v/>
      </c>
      <c r="G37" s="14" t="str">
        <f>IF('State K-Median Location'!$BG:$BG=G$1,'State K-Median Location'!$AU:$AU,"")</f>
        <v/>
      </c>
      <c r="H37" s="14" t="str">
        <f>IF('State K-Median Location'!$BG:$BG=H$1,'State K-Median Location'!$AU:$AU,"")</f>
        <v/>
      </c>
      <c r="I37" s="14" t="str">
        <f>IF('State K-Median Location'!$BG:$BG=I$1,'State K-Median Location'!$AU:$AU,"")</f>
        <v/>
      </c>
      <c r="J37" s="30" t="str">
        <f>IF('State K-Median Location'!$BG:$BG=J$1,'State K-Median Location'!$AU:$AU,"")</f>
        <v/>
      </c>
      <c r="L37" t="s">
        <v>24</v>
      </c>
      <c r="M37">
        <v>3</v>
      </c>
      <c r="N37">
        <v>5</v>
      </c>
      <c r="O37">
        <v>17</v>
      </c>
      <c r="P37">
        <v>4</v>
      </c>
      <c r="Q37">
        <v>1</v>
      </c>
      <c r="R37">
        <v>15</v>
      </c>
      <c r="S37">
        <v>21</v>
      </c>
      <c r="T37">
        <v>33</v>
      </c>
      <c r="U37">
        <v>44</v>
      </c>
      <c r="V37">
        <v>18</v>
      </c>
      <c r="W37">
        <v>13</v>
      </c>
      <c r="X37">
        <v>10</v>
      </c>
      <c r="Y37">
        <v>37</v>
      </c>
      <c r="Z37" t="s">
        <v>74</v>
      </c>
      <c r="AA37">
        <v>91</v>
      </c>
    </row>
    <row r="38" spans="1:27" x14ac:dyDescent="0.25">
      <c r="A38" s="14" t="str">
        <f>IF('State K-Median Location'!$BG:$BG=A$1,'State K-Median Location'!$AU:$AU,"")</f>
        <v/>
      </c>
      <c r="B38" s="14" t="str">
        <f>IF('State K-Median Location'!$BG:$BG=B$1,'State K-Median Location'!$AU:$AU,"")</f>
        <v/>
      </c>
      <c r="C38" s="14" t="str">
        <f>IF('State K-Median Location'!$BG:$BG=C$1,'State K-Median Location'!$AU:$AU,"")</f>
        <v/>
      </c>
      <c r="D38" s="14" t="str">
        <f>IF('State K-Median Location'!$BG:$BG=D$1,'State K-Median Location'!$AU:$AU,"")</f>
        <v/>
      </c>
      <c r="E38" s="14" t="str">
        <f>IF('State K-Median Location'!$BG:$BG=E$1,'State K-Median Location'!$AU:$AU,"")</f>
        <v/>
      </c>
      <c r="F38" s="14" t="str">
        <f>IF('State K-Median Location'!$BG:$BG=F$1,'State K-Median Location'!$AU:$AU,"")</f>
        <v/>
      </c>
      <c r="G38" s="14" t="str">
        <f>IF('State K-Median Location'!$BG:$BG=G$1,'State K-Median Location'!$AU:$AU,"")</f>
        <v/>
      </c>
      <c r="H38" s="14" t="str">
        <f>IF('State K-Median Location'!$BG:$BG=H$1,'State K-Median Location'!$AU:$AU,"")</f>
        <v> Illinois</v>
      </c>
      <c r="I38" s="14" t="str">
        <f>IF('State K-Median Location'!$BG:$BG=I$1,'State K-Median Location'!$AU:$AU,"")</f>
        <v/>
      </c>
      <c r="J38" s="30" t="str">
        <f>IF('State K-Median Location'!$BG:$BG=J$1,'State K-Median Location'!$AU:$AU,"")</f>
        <v/>
      </c>
      <c r="L38" t="s">
        <v>26</v>
      </c>
      <c r="M38">
        <v>14</v>
      </c>
      <c r="N38">
        <v>10</v>
      </c>
      <c r="O38">
        <v>19</v>
      </c>
      <c r="P38">
        <v>17</v>
      </c>
      <c r="Q38">
        <v>2</v>
      </c>
      <c r="R38">
        <v>24</v>
      </c>
      <c r="S38">
        <v>2</v>
      </c>
      <c r="T38">
        <v>44</v>
      </c>
      <c r="U38">
        <v>41</v>
      </c>
      <c r="V38">
        <v>2</v>
      </c>
      <c r="W38">
        <v>5</v>
      </c>
      <c r="X38">
        <v>3</v>
      </c>
      <c r="Y38">
        <v>50</v>
      </c>
      <c r="Z38" t="s">
        <v>74</v>
      </c>
      <c r="AA38">
        <v>91</v>
      </c>
    </row>
    <row r="39" spans="1:27" x14ac:dyDescent="0.25">
      <c r="A39" s="14" t="str">
        <f>IF('State K-Median Location'!$BG:$BG=A$1,'State K-Median Location'!$AU:$AU,"")</f>
        <v/>
      </c>
      <c r="B39" s="14" t="str">
        <f>IF('State K-Median Location'!$BG:$BG=B$1,'State K-Median Location'!$AU:$AU,"")</f>
        <v/>
      </c>
      <c r="C39" s="14" t="str">
        <f>IF('State K-Median Location'!$BG:$BG=C$1,'State K-Median Location'!$AU:$AU,"")</f>
        <v/>
      </c>
      <c r="D39" s="14" t="str">
        <f>IF('State K-Median Location'!$BG:$BG=D$1,'State K-Median Location'!$AU:$AU,"")</f>
        <v/>
      </c>
      <c r="E39" s="14" t="str">
        <f>IF('State K-Median Location'!$BG:$BG=E$1,'State K-Median Location'!$AU:$AU,"")</f>
        <v> Oklahoma</v>
      </c>
      <c r="F39" s="14" t="str">
        <f>IF('State K-Median Location'!$BG:$BG=F$1,'State K-Median Location'!$AU:$AU,"")</f>
        <v/>
      </c>
      <c r="G39" s="14" t="str">
        <f>IF('State K-Median Location'!$BG:$BG=G$1,'State K-Median Location'!$AU:$AU,"")</f>
        <v/>
      </c>
      <c r="H39" s="14" t="str">
        <f>IF('State K-Median Location'!$BG:$BG=H$1,'State K-Median Location'!$AU:$AU,"")</f>
        <v/>
      </c>
      <c r="I39" s="14" t="str">
        <f>IF('State K-Median Location'!$BG:$BG=I$1,'State K-Median Location'!$AU:$AU,"")</f>
        <v/>
      </c>
      <c r="J39" s="30" t="str">
        <f>IF('State K-Median Location'!$BG:$BG=J$1,'State K-Median Location'!$AU:$AU,"")</f>
        <v/>
      </c>
      <c r="L39" t="s">
        <v>33</v>
      </c>
      <c r="M39">
        <v>13</v>
      </c>
      <c r="N39">
        <v>4</v>
      </c>
      <c r="O39">
        <v>11</v>
      </c>
      <c r="P39">
        <v>1</v>
      </c>
      <c r="Q39">
        <v>37</v>
      </c>
      <c r="R39">
        <v>2</v>
      </c>
      <c r="S39">
        <v>26</v>
      </c>
      <c r="T39">
        <v>43</v>
      </c>
      <c r="U39">
        <v>47</v>
      </c>
      <c r="V39">
        <v>13</v>
      </c>
      <c r="W39">
        <v>11</v>
      </c>
      <c r="X39">
        <v>7</v>
      </c>
      <c r="Y39">
        <v>50</v>
      </c>
      <c r="Z39" t="s">
        <v>74</v>
      </c>
      <c r="AA39">
        <v>91</v>
      </c>
    </row>
    <row r="40" spans="1:27" x14ac:dyDescent="0.25">
      <c r="A40" s="14" t="str">
        <f>IF('State K-Median Location'!$BG:$BG=A$1,'State K-Median Location'!$AU:$AU,"")</f>
        <v/>
      </c>
      <c r="B40" s="14" t="str">
        <f>IF('State K-Median Location'!$BG:$BG=B$1,'State K-Median Location'!$AU:$AU,"")</f>
        <v/>
      </c>
      <c r="C40" s="14" t="str">
        <f>IF('State K-Median Location'!$BG:$BG=C$1,'State K-Median Location'!$AU:$AU,"")</f>
        <v/>
      </c>
      <c r="D40" s="14" t="str">
        <f>IF('State K-Median Location'!$BG:$BG=D$1,'State K-Median Location'!$AU:$AU,"")</f>
        <v/>
      </c>
      <c r="E40" s="14" t="str">
        <f>IF('State K-Median Location'!$BG:$BG=E$1,'State K-Median Location'!$AU:$AU,"")</f>
        <v/>
      </c>
      <c r="F40" s="14" t="str">
        <f>IF('State K-Median Location'!$BG:$BG=F$1,'State K-Median Location'!$AU:$AU,"")</f>
        <v/>
      </c>
      <c r="G40" s="14" t="str">
        <f>IF('State K-Median Location'!$BG:$BG=G$1,'State K-Median Location'!$AU:$AU,"")</f>
        <v> Indiana</v>
      </c>
      <c r="H40" s="14" t="str">
        <f>IF('State K-Median Location'!$BG:$BG=H$1,'State K-Median Location'!$AU:$AU,"")</f>
        <v/>
      </c>
      <c r="I40" s="14" t="str">
        <f>IF('State K-Median Location'!$BG:$BG=I$1,'State K-Median Location'!$AU:$AU,"")</f>
        <v/>
      </c>
      <c r="J40" s="30" t="str">
        <f>IF('State K-Median Location'!$BG:$BG=J$1,'State K-Median Location'!$AU:$AU,"")</f>
        <v/>
      </c>
      <c r="L40" t="s">
        <v>34</v>
      </c>
      <c r="M40">
        <v>21</v>
      </c>
      <c r="N40">
        <v>17</v>
      </c>
      <c r="O40">
        <v>28</v>
      </c>
      <c r="P40">
        <v>24</v>
      </c>
      <c r="Q40">
        <v>7</v>
      </c>
      <c r="R40">
        <v>40</v>
      </c>
      <c r="S40">
        <v>4</v>
      </c>
      <c r="T40">
        <v>40</v>
      </c>
      <c r="U40">
        <v>35</v>
      </c>
      <c r="V40">
        <v>6</v>
      </c>
      <c r="W40">
        <v>7</v>
      </c>
      <c r="X40">
        <v>14</v>
      </c>
      <c r="Y40">
        <v>34</v>
      </c>
      <c r="Z40" t="s">
        <v>74</v>
      </c>
      <c r="AA40">
        <v>91</v>
      </c>
    </row>
    <row r="41" spans="1:27" x14ac:dyDescent="0.25">
      <c r="A41" s="14" t="str">
        <f>IF('State K-Median Location'!$BG:$BG=A$1,'State K-Median Location'!$AU:$AU,"")</f>
        <v/>
      </c>
      <c r="B41" s="14" t="str">
        <f>IF('State K-Median Location'!$BG:$BG=B$1,'State K-Median Location'!$AU:$AU,"")</f>
        <v/>
      </c>
      <c r="C41" s="14" t="str">
        <f>IF('State K-Median Location'!$BG:$BG=C$1,'State K-Median Location'!$AU:$AU,"")</f>
        <v/>
      </c>
      <c r="D41" s="14" t="str">
        <f>IF('State K-Median Location'!$BG:$BG=D$1,'State K-Median Location'!$AU:$AU,"")</f>
        <v/>
      </c>
      <c r="E41" s="14" t="str">
        <f>IF('State K-Median Location'!$BG:$BG=E$1,'State K-Median Location'!$AU:$AU,"")</f>
        <v/>
      </c>
      <c r="F41" s="14" t="str">
        <f>IF('State K-Median Location'!$BG:$BG=F$1,'State K-Median Location'!$AU:$AU,"")</f>
        <v/>
      </c>
      <c r="G41" s="14" t="str">
        <f>IF('State K-Median Location'!$BG:$BG=G$1,'State K-Median Location'!$AU:$AU,"")</f>
        <v/>
      </c>
      <c r="H41" s="14" t="str">
        <f>IF('State K-Median Location'!$BG:$BG=H$1,'State K-Median Location'!$AU:$AU,"")</f>
        <v> Pennsylvania</v>
      </c>
      <c r="I41" s="14" t="str">
        <f>IF('State K-Median Location'!$BG:$BG=I$1,'State K-Median Location'!$AU:$AU,"")</f>
        <v/>
      </c>
      <c r="J41" s="30" t="str">
        <f>IF('State K-Median Location'!$BG:$BG=J$1,'State K-Median Location'!$AU:$AU,"")</f>
        <v/>
      </c>
      <c r="L41" t="s">
        <v>42</v>
      </c>
      <c r="M41">
        <v>6</v>
      </c>
      <c r="N41">
        <v>8</v>
      </c>
      <c r="O41">
        <v>31</v>
      </c>
      <c r="P41">
        <v>6</v>
      </c>
      <c r="Q41">
        <v>35</v>
      </c>
      <c r="R41">
        <v>7</v>
      </c>
      <c r="S41">
        <v>16</v>
      </c>
      <c r="T41">
        <v>50</v>
      </c>
      <c r="U41">
        <v>48</v>
      </c>
      <c r="V41">
        <v>27</v>
      </c>
      <c r="W41">
        <v>8</v>
      </c>
      <c r="X41">
        <v>28</v>
      </c>
      <c r="Y41">
        <v>50</v>
      </c>
      <c r="Z41" t="s">
        <v>74</v>
      </c>
      <c r="AA41">
        <v>91</v>
      </c>
    </row>
    <row r="42" spans="1:27" x14ac:dyDescent="0.25">
      <c r="A42" s="14" t="str">
        <f>IF('State K-Median Location'!$BG:$BG=A$1,'State K-Median Location'!$AU:$AU,"")</f>
        <v/>
      </c>
      <c r="B42" s="14" t="str">
        <f>IF('State K-Median Location'!$BG:$BG=B$1,'State K-Median Location'!$AU:$AU,"")</f>
        <v/>
      </c>
      <c r="C42" s="14" t="str">
        <f>IF('State K-Median Location'!$BG:$BG=C$1,'State K-Median Location'!$AU:$AU,"")</f>
        <v/>
      </c>
      <c r="D42" s="14" t="str">
        <f>IF('State K-Median Location'!$BG:$BG=D$1,'State K-Median Location'!$AU:$AU,"")</f>
        <v/>
      </c>
      <c r="E42" s="14" t="str">
        <f>IF('State K-Median Location'!$BG:$BG=E$1,'State K-Median Location'!$AU:$AU,"")</f>
        <v> Alaska</v>
      </c>
      <c r="F42" s="14" t="str">
        <f>IF('State K-Median Location'!$BG:$BG=F$1,'State K-Median Location'!$AU:$AU,"")</f>
        <v/>
      </c>
      <c r="G42" s="14" t="str">
        <f>IF('State K-Median Location'!$BG:$BG=G$1,'State K-Median Location'!$AU:$AU,"")</f>
        <v/>
      </c>
      <c r="H42" s="14" t="str">
        <f>IF('State K-Median Location'!$BG:$BG=H$1,'State K-Median Location'!$AU:$AU,"")</f>
        <v/>
      </c>
      <c r="I42" s="14" t="str">
        <f>IF('State K-Median Location'!$BG:$BG=I$1,'State K-Median Location'!$AU:$AU,"")</f>
        <v/>
      </c>
      <c r="J42" s="30" t="str">
        <f>IF('State K-Median Location'!$BG:$BG=J$1,'State K-Median Location'!$AU:$AU,"")</f>
        <v/>
      </c>
      <c r="L42" t="s">
        <v>47</v>
      </c>
      <c r="M42">
        <v>33</v>
      </c>
      <c r="N42">
        <v>15</v>
      </c>
      <c r="O42">
        <v>47</v>
      </c>
      <c r="P42">
        <v>15</v>
      </c>
      <c r="Q42">
        <v>36</v>
      </c>
      <c r="R42">
        <v>12</v>
      </c>
      <c r="S42">
        <v>9</v>
      </c>
      <c r="T42">
        <v>48</v>
      </c>
      <c r="U42">
        <v>38</v>
      </c>
      <c r="V42">
        <v>11</v>
      </c>
      <c r="W42">
        <v>1</v>
      </c>
      <c r="X42">
        <v>19</v>
      </c>
      <c r="Y42">
        <v>50</v>
      </c>
      <c r="Z42" t="s">
        <v>74</v>
      </c>
      <c r="AA42">
        <v>91</v>
      </c>
    </row>
    <row r="43" spans="1:27" x14ac:dyDescent="0.25">
      <c r="A43" s="14" t="str">
        <f>IF('State K-Median Location'!$BG:$BG=A$1,'State K-Median Location'!$AU:$AU,"")</f>
        <v/>
      </c>
      <c r="B43" s="14" t="str">
        <f>IF('State K-Median Location'!$BG:$BG=B$1,'State K-Median Location'!$AU:$AU,"")</f>
        <v/>
      </c>
      <c r="C43" s="14" t="str">
        <f>IF('State K-Median Location'!$BG:$BG=C$1,'State K-Median Location'!$AU:$AU,"")</f>
        <v/>
      </c>
      <c r="D43" s="14" t="str">
        <f>IF('State K-Median Location'!$BG:$BG=D$1,'State K-Median Location'!$AU:$AU,"")</f>
        <v/>
      </c>
      <c r="E43" s="14" t="str">
        <f>IF('State K-Median Location'!$BG:$BG=E$1,'State K-Median Location'!$AU:$AU,"")</f>
        <v/>
      </c>
      <c r="F43" s="14" t="str">
        <f>IF('State K-Median Location'!$BG:$BG=F$1,'State K-Median Location'!$AU:$AU,"")</f>
        <v/>
      </c>
      <c r="G43" s="14" t="str">
        <f>IF('State K-Median Location'!$BG:$BG=G$1,'State K-Median Location'!$AU:$AU,"")</f>
        <v/>
      </c>
      <c r="H43" s="14" t="str">
        <f>IF('State K-Median Location'!$BG:$BG=H$1,'State K-Median Location'!$AU:$AU,"")</f>
        <v> Ohio</v>
      </c>
      <c r="I43" s="14" t="str">
        <f>IF('State K-Median Location'!$BG:$BG=I$1,'State K-Median Location'!$AU:$AU,"")</f>
        <v/>
      </c>
      <c r="J43" s="30" t="str">
        <f>IF('State K-Median Location'!$BG:$BG=J$1,'State K-Median Location'!$AU:$AU,"")</f>
        <v/>
      </c>
      <c r="L43" t="s">
        <v>53</v>
      </c>
      <c r="M43">
        <v>22</v>
      </c>
      <c r="N43">
        <v>19</v>
      </c>
      <c r="O43">
        <v>37</v>
      </c>
      <c r="P43">
        <v>26</v>
      </c>
      <c r="Q43">
        <v>43</v>
      </c>
      <c r="R43">
        <v>1</v>
      </c>
      <c r="S43">
        <v>29</v>
      </c>
      <c r="T43">
        <v>47</v>
      </c>
      <c r="U43">
        <v>49</v>
      </c>
      <c r="V43">
        <v>25</v>
      </c>
      <c r="W43">
        <v>15</v>
      </c>
      <c r="X43">
        <v>8</v>
      </c>
      <c r="Y43">
        <v>50</v>
      </c>
      <c r="Z43" t="s">
        <v>74</v>
      </c>
      <c r="AA43">
        <v>91</v>
      </c>
    </row>
    <row r="44" spans="1:27" x14ac:dyDescent="0.25">
      <c r="A44" s="14" t="str">
        <f>IF('State K-Median Location'!$BG:$BG=A$1,'State K-Median Location'!$AU:$AU,"")</f>
        <v/>
      </c>
      <c r="B44" s="14" t="str">
        <f>IF('State K-Median Location'!$BG:$BG=B$1,'State K-Median Location'!$AU:$AU,"")</f>
        <v/>
      </c>
      <c r="C44" s="14" t="str">
        <f>IF('State K-Median Location'!$BG:$BG=C$1,'State K-Median Location'!$AU:$AU,"")</f>
        <v/>
      </c>
      <c r="D44" s="14" t="str">
        <f>IF('State K-Median Location'!$BG:$BG=D$1,'State K-Median Location'!$AU:$AU,"")</f>
        <v/>
      </c>
      <c r="E44" s="14" t="str">
        <f>IF('State K-Median Location'!$BG:$BG=E$1,'State K-Median Location'!$AU:$AU,"")</f>
        <v/>
      </c>
      <c r="F44" s="14" t="str">
        <f>IF('State K-Median Location'!$BG:$BG=F$1,'State K-Median Location'!$AU:$AU,"")</f>
        <v/>
      </c>
      <c r="G44" s="14" t="str">
        <f>IF('State K-Median Location'!$BG:$BG=G$1,'State K-Median Location'!$AU:$AU,"")</f>
        <v/>
      </c>
      <c r="H44" s="14" t="str">
        <f>IF('State K-Median Location'!$BG:$BG=H$1,'State K-Median Location'!$AU:$AU,"")</f>
        <v> Kentucky</v>
      </c>
      <c r="I44" s="14" t="str">
        <f>IF('State K-Median Location'!$BG:$BG=I$1,'State K-Median Location'!$AU:$AU,"")</f>
        <v/>
      </c>
      <c r="J44" s="30" t="str">
        <f>IF('State K-Median Location'!$BG:$BG=J$1,'State K-Median Location'!$AU:$AU,"")</f>
        <v/>
      </c>
      <c r="L44" t="s">
        <v>21</v>
      </c>
      <c r="M44">
        <v>7</v>
      </c>
      <c r="N44">
        <v>13</v>
      </c>
      <c r="O44">
        <v>20</v>
      </c>
      <c r="P44">
        <v>3</v>
      </c>
      <c r="Q44">
        <v>6</v>
      </c>
      <c r="R44">
        <v>10</v>
      </c>
      <c r="S44">
        <v>24</v>
      </c>
      <c r="T44">
        <v>27</v>
      </c>
      <c r="U44">
        <v>30</v>
      </c>
      <c r="V44">
        <v>12</v>
      </c>
      <c r="W44">
        <v>20</v>
      </c>
      <c r="X44">
        <v>4</v>
      </c>
      <c r="Y44">
        <v>22</v>
      </c>
      <c r="Z44" t="s">
        <v>87</v>
      </c>
      <c r="AA44">
        <v>92</v>
      </c>
    </row>
    <row r="45" spans="1:27" x14ac:dyDescent="0.25">
      <c r="A45" s="14" t="str">
        <f>IF('State K-Median Location'!$BG:$BG=A$1,'State K-Median Location'!$AU:$AU,"")</f>
        <v/>
      </c>
      <c r="B45" s="14" t="str">
        <f>IF('State K-Median Location'!$BG:$BG=B$1,'State K-Median Location'!$AU:$AU,"")</f>
        <v> Connecticut</v>
      </c>
      <c r="C45" s="14" t="str">
        <f>IF('State K-Median Location'!$BG:$BG=C$1,'State K-Median Location'!$AU:$AU,"")</f>
        <v/>
      </c>
      <c r="D45" s="14" t="str">
        <f>IF('State K-Median Location'!$BG:$BG=D$1,'State K-Median Location'!$AU:$AU,"")</f>
        <v/>
      </c>
      <c r="E45" s="14" t="str">
        <f>IF('State K-Median Location'!$BG:$BG=E$1,'State K-Median Location'!$AU:$AU,"")</f>
        <v/>
      </c>
      <c r="F45" s="14" t="str">
        <f>IF('State K-Median Location'!$BG:$BG=F$1,'State K-Median Location'!$AU:$AU,"")</f>
        <v/>
      </c>
      <c r="G45" s="14" t="str">
        <f>IF('State K-Median Location'!$BG:$BG=G$1,'State K-Median Location'!$AU:$AU,"")</f>
        <v/>
      </c>
      <c r="H45" s="14" t="str">
        <f>IF('State K-Median Location'!$BG:$BG=H$1,'State K-Median Location'!$AU:$AU,"")</f>
        <v/>
      </c>
      <c r="I45" s="14" t="str">
        <f>IF('State K-Median Location'!$BG:$BG=I$1,'State K-Median Location'!$AU:$AU,"")</f>
        <v/>
      </c>
      <c r="J45" s="30" t="str">
        <f>IF('State K-Median Location'!$BG:$BG=J$1,'State K-Median Location'!$AU:$AU,"")</f>
        <v/>
      </c>
      <c r="L45" t="s">
        <v>25</v>
      </c>
      <c r="M45">
        <v>19</v>
      </c>
      <c r="N45">
        <v>9</v>
      </c>
      <c r="O45">
        <v>21</v>
      </c>
      <c r="P45">
        <v>13</v>
      </c>
      <c r="Q45">
        <v>9</v>
      </c>
      <c r="R45">
        <v>20</v>
      </c>
      <c r="S45">
        <v>11</v>
      </c>
      <c r="T45">
        <v>26</v>
      </c>
      <c r="U45">
        <v>29</v>
      </c>
      <c r="V45">
        <v>21</v>
      </c>
      <c r="W45">
        <v>17</v>
      </c>
      <c r="X45">
        <v>13</v>
      </c>
      <c r="Y45">
        <v>21</v>
      </c>
      <c r="Z45" t="s">
        <v>87</v>
      </c>
      <c r="AA45">
        <v>92</v>
      </c>
    </row>
    <row r="46" spans="1:27" x14ac:dyDescent="0.25">
      <c r="A46" s="14" t="str">
        <f>IF('State K-Median Location'!$BG:$BG=A$1,'State K-Median Location'!$AU:$AU,"")</f>
        <v/>
      </c>
      <c r="B46" s="14" t="str">
        <f>IF('State K-Median Location'!$BG:$BG=B$1,'State K-Median Location'!$AU:$AU,"")</f>
        <v/>
      </c>
      <c r="C46" s="14" t="str">
        <f>IF('State K-Median Location'!$BG:$BG=C$1,'State K-Median Location'!$AU:$AU,"")</f>
        <v/>
      </c>
      <c r="D46" s="14" t="str">
        <f>IF('State K-Median Location'!$BG:$BG=D$1,'State K-Median Location'!$AU:$AU,"")</f>
        <v/>
      </c>
      <c r="E46" s="14" t="str">
        <f>IF('State K-Median Location'!$BG:$BG=E$1,'State K-Median Location'!$AU:$AU,"")</f>
        <v> New Mexico</v>
      </c>
      <c r="F46" s="14" t="str">
        <f>IF('State K-Median Location'!$BG:$BG=F$1,'State K-Median Location'!$AU:$AU,"")</f>
        <v/>
      </c>
      <c r="G46" s="14" t="str">
        <f>IF('State K-Median Location'!$BG:$BG=G$1,'State K-Median Location'!$AU:$AU,"")</f>
        <v/>
      </c>
      <c r="H46" s="14" t="str">
        <f>IF('State K-Median Location'!$BG:$BG=H$1,'State K-Median Location'!$AU:$AU,"")</f>
        <v/>
      </c>
      <c r="I46" s="14" t="str">
        <f>IF('State K-Median Location'!$BG:$BG=I$1,'State K-Median Location'!$AU:$AU,"")</f>
        <v/>
      </c>
      <c r="J46" s="30" t="str">
        <f>IF('State K-Median Location'!$BG:$BG=J$1,'State K-Median Location'!$AU:$AU,"")</f>
        <v/>
      </c>
      <c r="L46" t="s">
        <v>31</v>
      </c>
      <c r="M46">
        <v>17</v>
      </c>
      <c r="N46">
        <v>18</v>
      </c>
      <c r="O46">
        <v>27</v>
      </c>
      <c r="P46">
        <v>8</v>
      </c>
      <c r="Q46">
        <v>26</v>
      </c>
      <c r="R46">
        <v>23</v>
      </c>
      <c r="S46">
        <v>19</v>
      </c>
      <c r="T46">
        <v>18</v>
      </c>
      <c r="U46">
        <v>40</v>
      </c>
      <c r="V46">
        <v>20</v>
      </c>
      <c r="W46">
        <v>23</v>
      </c>
      <c r="X46">
        <v>5</v>
      </c>
      <c r="Y46">
        <v>17</v>
      </c>
      <c r="Z46" t="s">
        <v>87</v>
      </c>
      <c r="AA46">
        <v>92</v>
      </c>
    </row>
    <row r="47" spans="1:27" x14ac:dyDescent="0.25">
      <c r="A47" s="14" t="str">
        <f>IF('State K-Median Location'!$BG:$BG=A$1,'State K-Median Location'!$AU:$AU,"")</f>
        <v/>
      </c>
      <c r="B47" s="14" t="str">
        <f>IF('State K-Median Location'!$BG:$BG=B$1,'State K-Median Location'!$AU:$AU,"")</f>
        <v/>
      </c>
      <c r="C47" s="14" t="str">
        <f>IF('State K-Median Location'!$BG:$BG=C$1,'State K-Median Location'!$AU:$AU,"")</f>
        <v/>
      </c>
      <c r="D47" s="14" t="str">
        <f>IF('State K-Median Location'!$BG:$BG=D$1,'State K-Median Location'!$AU:$AU,"")</f>
        <v/>
      </c>
      <c r="E47" s="14" t="str">
        <f>IF('State K-Median Location'!$BG:$BG=E$1,'State K-Median Location'!$AU:$AU,"")</f>
        <v> Arkansas</v>
      </c>
      <c r="F47" s="14" t="str">
        <f>IF('State K-Median Location'!$BG:$BG=F$1,'State K-Median Location'!$AU:$AU,"")</f>
        <v/>
      </c>
      <c r="G47" s="14" t="str">
        <f>IF('State K-Median Location'!$BG:$BG=G$1,'State K-Median Location'!$AU:$AU,"")</f>
        <v/>
      </c>
      <c r="H47" s="14" t="str">
        <f>IF('State K-Median Location'!$BG:$BG=H$1,'State K-Median Location'!$AU:$AU,"")</f>
        <v/>
      </c>
      <c r="I47" s="14" t="str">
        <f>IF('State K-Median Location'!$BG:$BG=I$1,'State K-Median Location'!$AU:$AU,"")</f>
        <v/>
      </c>
      <c r="J47" s="30" t="str">
        <f>IF('State K-Median Location'!$BG:$BG=J$1,'State K-Median Location'!$AU:$AU,"")</f>
        <v/>
      </c>
      <c r="L47" t="s">
        <v>44</v>
      </c>
      <c r="M47">
        <v>39</v>
      </c>
      <c r="N47">
        <v>25</v>
      </c>
      <c r="O47">
        <v>33</v>
      </c>
      <c r="P47">
        <v>21</v>
      </c>
      <c r="Q47">
        <v>20</v>
      </c>
      <c r="R47">
        <v>45</v>
      </c>
      <c r="S47">
        <v>10</v>
      </c>
      <c r="T47">
        <v>23</v>
      </c>
      <c r="U47">
        <v>37</v>
      </c>
      <c r="V47">
        <v>14</v>
      </c>
      <c r="W47">
        <v>32</v>
      </c>
      <c r="X47">
        <v>18</v>
      </c>
      <c r="Y47">
        <v>11</v>
      </c>
      <c r="Z47" t="s">
        <v>87</v>
      </c>
      <c r="AA47">
        <v>92</v>
      </c>
    </row>
    <row r="48" spans="1:27" x14ac:dyDescent="0.25">
      <c r="A48" s="14" t="str">
        <f>IF('State K-Median Location'!$BG:$BG=A$1,'State K-Median Location'!$AU:$AU,"")</f>
        <v/>
      </c>
      <c r="B48" s="14" t="str">
        <f>IF('State K-Median Location'!$BG:$BG=B$1,'State K-Median Location'!$AU:$AU,"")</f>
        <v/>
      </c>
      <c r="C48" s="14" t="str">
        <f>IF('State K-Median Location'!$BG:$BG=C$1,'State K-Median Location'!$AU:$AU,"")</f>
        <v/>
      </c>
      <c r="D48" s="14" t="str">
        <f>IF('State K-Median Location'!$BG:$BG=D$1,'State K-Median Location'!$AU:$AU,"")</f>
        <v/>
      </c>
      <c r="E48" s="14" t="str">
        <f>IF('State K-Median Location'!$BG:$BG=E$1,'State K-Median Location'!$AU:$AU,"")</f>
        <v> South Carolina</v>
      </c>
      <c r="F48" s="14" t="str">
        <f>IF('State K-Median Location'!$BG:$BG=F$1,'State K-Median Location'!$AU:$AU,"")</f>
        <v/>
      </c>
      <c r="G48" s="14" t="str">
        <f>IF('State K-Median Location'!$BG:$BG=G$1,'State K-Median Location'!$AU:$AU,"")</f>
        <v/>
      </c>
      <c r="H48" s="14" t="str">
        <f>IF('State K-Median Location'!$BG:$BG=H$1,'State K-Median Location'!$AU:$AU,"")</f>
        <v/>
      </c>
      <c r="I48" s="14" t="str">
        <f>IF('State K-Median Location'!$BG:$BG=I$1,'State K-Median Location'!$AU:$AU,"")</f>
        <v/>
      </c>
      <c r="J48" s="30" t="str">
        <f>IF('State K-Median Location'!$BG:$BG=J$1,'State K-Median Location'!$AU:$AU,"")</f>
        <v/>
      </c>
      <c r="L48" t="s">
        <v>45</v>
      </c>
      <c r="M48">
        <v>30</v>
      </c>
      <c r="N48">
        <v>21</v>
      </c>
      <c r="O48">
        <v>42</v>
      </c>
      <c r="P48">
        <v>12</v>
      </c>
      <c r="Q48">
        <v>16</v>
      </c>
      <c r="R48">
        <v>37</v>
      </c>
      <c r="S48">
        <v>39</v>
      </c>
      <c r="T48">
        <v>28</v>
      </c>
      <c r="U48">
        <v>25</v>
      </c>
      <c r="V48">
        <v>16</v>
      </c>
      <c r="W48">
        <v>24</v>
      </c>
      <c r="X48">
        <v>16</v>
      </c>
      <c r="Y48">
        <v>25</v>
      </c>
      <c r="Z48" t="s">
        <v>87</v>
      </c>
      <c r="AA48">
        <v>92</v>
      </c>
    </row>
    <row r="49" spans="1:27" x14ac:dyDescent="0.25">
      <c r="A49" s="14" t="str">
        <f>IF('State K-Median Location'!$BG:$BG=A$1,'State K-Median Location'!$AU:$AU,"")</f>
        <v/>
      </c>
      <c r="B49" s="14" t="str">
        <f>IF('State K-Median Location'!$BG:$BG=B$1,'State K-Median Location'!$AU:$AU,"")</f>
        <v/>
      </c>
      <c r="C49" s="14" t="str">
        <f>IF('State K-Median Location'!$BG:$BG=C$1,'State K-Median Location'!$AU:$AU,"")</f>
        <v/>
      </c>
      <c r="D49" s="14" t="str">
        <f>IF('State K-Median Location'!$BG:$BG=D$1,'State K-Median Location'!$AU:$AU,"")</f>
        <v/>
      </c>
      <c r="E49" s="14" t="str">
        <f>IF('State K-Median Location'!$BG:$BG=E$1,'State K-Median Location'!$AU:$AU,"")</f>
        <v> Alabama</v>
      </c>
      <c r="F49" s="14" t="str">
        <f>IF('State K-Median Location'!$BG:$BG=F$1,'State K-Median Location'!$AU:$AU,"")</f>
        <v/>
      </c>
      <c r="G49" s="14" t="str">
        <f>IF('State K-Median Location'!$BG:$BG=G$1,'State K-Median Location'!$AU:$AU,"")</f>
        <v/>
      </c>
      <c r="H49" s="14" t="str">
        <f>IF('State K-Median Location'!$BG:$BG=H$1,'State K-Median Location'!$AU:$AU,"")</f>
        <v/>
      </c>
      <c r="I49" s="14" t="str">
        <f>IF('State K-Median Location'!$BG:$BG=I$1,'State K-Median Location'!$AU:$AU,"")</f>
        <v/>
      </c>
      <c r="J49" s="30" t="str">
        <f>IF('State K-Median Location'!$BG:$BG=J$1,'State K-Median Location'!$AU:$AU,"")</f>
        <v/>
      </c>
      <c r="L49" t="s">
        <v>22</v>
      </c>
      <c r="M49">
        <v>2</v>
      </c>
      <c r="N49">
        <v>6</v>
      </c>
      <c r="O49">
        <v>3</v>
      </c>
      <c r="P49">
        <v>27</v>
      </c>
      <c r="Q49">
        <v>4</v>
      </c>
      <c r="R49">
        <v>39</v>
      </c>
      <c r="S49">
        <v>27</v>
      </c>
      <c r="T49">
        <v>15</v>
      </c>
      <c r="U49">
        <v>19</v>
      </c>
      <c r="V49">
        <v>7</v>
      </c>
      <c r="W49">
        <v>14</v>
      </c>
      <c r="X49">
        <v>24</v>
      </c>
      <c r="Y49">
        <v>15</v>
      </c>
      <c r="Z49" t="s">
        <v>78</v>
      </c>
      <c r="AA49">
        <v>93</v>
      </c>
    </row>
    <row r="50" spans="1:27" x14ac:dyDescent="0.25">
      <c r="A50" s="14" t="str">
        <f>IF('State K-Median Location'!$BG:$BG=A$1,'State K-Median Location'!$AU:$AU,"")</f>
        <v/>
      </c>
      <c r="B50" s="14" t="str">
        <f>IF('State K-Median Location'!$BG:$BG=B$1,'State K-Median Location'!$AU:$AU,"")</f>
        <v/>
      </c>
      <c r="C50" s="14" t="str">
        <f>IF('State K-Median Location'!$BG:$BG=C$1,'State K-Median Location'!$AU:$AU,"")</f>
        <v/>
      </c>
      <c r="D50" s="14" t="str">
        <f>IF('State K-Median Location'!$BG:$BG=D$1,'State K-Median Location'!$AU:$AU,"")</f>
        <v/>
      </c>
      <c r="E50" s="14" t="str">
        <f>IF('State K-Median Location'!$BG:$BG=E$1,'State K-Median Location'!$AU:$AU,"")</f>
        <v> Mississippi</v>
      </c>
      <c r="F50" s="14" t="str">
        <f>IF('State K-Median Location'!$BG:$BG=F$1,'State K-Median Location'!$AU:$AU,"")</f>
        <v/>
      </c>
      <c r="G50" s="14" t="str">
        <f>IF('State K-Median Location'!$BG:$BG=G$1,'State K-Median Location'!$AU:$AU,"")</f>
        <v/>
      </c>
      <c r="H50" s="14" t="str">
        <f>IF('State K-Median Location'!$BG:$BG=H$1,'State K-Median Location'!$AU:$AU,"")</f>
        <v/>
      </c>
      <c r="I50" s="14" t="str">
        <f>IF('State K-Median Location'!$BG:$BG=I$1,'State K-Median Location'!$AU:$AU,"")</f>
        <v/>
      </c>
      <c r="J50" s="30" t="str">
        <f>IF('State K-Median Location'!$BG:$BG=J$1,'State K-Median Location'!$AU:$AU,"")</f>
        <v/>
      </c>
      <c r="L50" t="s">
        <v>23</v>
      </c>
      <c r="M50">
        <v>9</v>
      </c>
      <c r="N50">
        <v>20</v>
      </c>
      <c r="O50">
        <v>1</v>
      </c>
      <c r="P50">
        <v>28</v>
      </c>
      <c r="Q50">
        <v>14</v>
      </c>
      <c r="R50">
        <v>29</v>
      </c>
      <c r="S50">
        <v>31</v>
      </c>
      <c r="T50">
        <v>16</v>
      </c>
      <c r="U50">
        <v>17</v>
      </c>
      <c r="V50">
        <v>8</v>
      </c>
      <c r="W50">
        <v>6</v>
      </c>
      <c r="X50">
        <v>20</v>
      </c>
      <c r="Y50">
        <v>13</v>
      </c>
      <c r="Z50" t="s">
        <v>78</v>
      </c>
      <c r="AA50">
        <v>93</v>
      </c>
    </row>
    <row r="51" spans="1:27" x14ac:dyDescent="0.25">
      <c r="A51" s="14" t="str">
        <f>IF('State K-Median Location'!$BG:$BG=A$1,'State K-Median Location'!$AU:$AU,"")</f>
        <v/>
      </c>
      <c r="B51" s="14" t="str">
        <f>IF('State K-Median Location'!$BG:$BG=B$1,'State K-Median Location'!$AU:$AU,"")</f>
        <v/>
      </c>
      <c r="C51" s="14" t="str">
        <f>IF('State K-Median Location'!$BG:$BG=C$1,'State K-Median Location'!$AU:$AU,"")</f>
        <v/>
      </c>
      <c r="D51" s="14" t="str">
        <f>IF('State K-Median Location'!$BG:$BG=D$1,'State K-Median Location'!$AU:$AU,"")</f>
        <v/>
      </c>
      <c r="E51" s="14" t="str">
        <f>IF('State K-Median Location'!$BG:$BG=E$1,'State K-Median Location'!$AU:$AU,"")</f>
        <v> Louisiana</v>
      </c>
      <c r="F51" s="14" t="str">
        <f>IF('State K-Median Location'!$BG:$BG=F$1,'State K-Median Location'!$AU:$AU,"")</f>
        <v/>
      </c>
      <c r="G51" s="14" t="str">
        <f>IF('State K-Median Location'!$BG:$BG=G$1,'State K-Median Location'!$AU:$AU,"")</f>
        <v/>
      </c>
      <c r="H51" s="14" t="str">
        <f>IF('State K-Median Location'!$BG:$BG=H$1,'State K-Median Location'!$AU:$AU,"")</f>
        <v/>
      </c>
      <c r="I51" s="14" t="str">
        <f>IF('State K-Median Location'!$BG:$BG=I$1,'State K-Median Location'!$AU:$AU,"")</f>
        <v/>
      </c>
      <c r="J51" s="30" t="str">
        <f>IF('State K-Median Location'!$BG:$BG=J$1,'State K-Median Location'!$AU:$AU,"")</f>
        <v/>
      </c>
      <c r="L51" t="s">
        <v>32</v>
      </c>
      <c r="M51">
        <v>20</v>
      </c>
      <c r="N51">
        <v>33</v>
      </c>
      <c r="O51">
        <v>6</v>
      </c>
      <c r="P51">
        <v>32</v>
      </c>
      <c r="Q51">
        <v>3</v>
      </c>
      <c r="R51">
        <v>21</v>
      </c>
      <c r="S51">
        <v>30</v>
      </c>
      <c r="T51">
        <v>19</v>
      </c>
      <c r="U51">
        <v>28</v>
      </c>
      <c r="V51">
        <v>19</v>
      </c>
      <c r="W51">
        <v>9</v>
      </c>
      <c r="X51">
        <v>15</v>
      </c>
      <c r="Y51">
        <v>29</v>
      </c>
      <c r="Z51" t="s">
        <v>78</v>
      </c>
      <c r="AA51">
        <v>93</v>
      </c>
    </row>
    <row r="52" spans="1:27" x14ac:dyDescent="0.25">
      <c r="A52" s="14" t="str">
        <f>IF('State K-Median Location'!$BG:$BG=A$1,'State K-Median Location'!$AU:$AU,"")</f>
        <v/>
      </c>
      <c r="B52" s="14" t="str">
        <f>IF('State K-Median Location'!$BG:$BG=B$1,'State K-Median Location'!$AU:$AU,"")</f>
        <v/>
      </c>
      <c r="C52" s="14" t="str">
        <f>IF('State K-Median Location'!$BG:$BG=C$1,'State K-Median Location'!$AU:$AU,"")</f>
        <v/>
      </c>
      <c r="D52" s="14" t="str">
        <f>IF('State K-Median Location'!$BG:$BG=D$1,'State K-Median Location'!$AU:$AU,"")</f>
        <v/>
      </c>
      <c r="E52" s="14" t="str">
        <f>IF('State K-Median Location'!$BG:$BG=E$1,'State K-Median Location'!$AU:$AU,"")</f>
        <v> West Virginia</v>
      </c>
      <c r="F52" s="14" t="str">
        <f>IF('State K-Median Location'!$BG:$BG=F$1,'State K-Median Location'!$AU:$AU,"")</f>
        <v/>
      </c>
      <c r="G52" s="14" t="str">
        <f>IF('State K-Median Location'!$BG:$BG=G$1,'State K-Median Location'!$AU:$AU,"")</f>
        <v/>
      </c>
      <c r="H52" s="14" t="str">
        <f>IF('State K-Median Location'!$BG:$BG=H$1,'State K-Median Location'!$AU:$AU,"")</f>
        <v/>
      </c>
      <c r="I52" s="14" t="str">
        <f>IF('State K-Median Location'!$BG:$BG=I$1,'State K-Median Location'!$AU:$AU,"")</f>
        <v/>
      </c>
      <c r="J52" s="30" t="str">
        <f>IF('State K-Median Location'!$BG:$BG=J$1,'State K-Median Location'!$AU:$AU,"")</f>
        <v/>
      </c>
    </row>
    <row r="53" spans="1:27" x14ac:dyDescent="0.25">
      <c r="A53" s="14" t="str">
        <f>IF('State K-Median Location'!$BG:$BG=A$1,'State K-Median Location'!$AU:$AU,"")</f>
        <v/>
      </c>
      <c r="B53" s="14" t="str">
        <f>IF('State K-Median Location'!$BG:$BG=B$1,'State K-Median Location'!$AU:$AU,"")</f>
        <v/>
      </c>
      <c r="C53" s="14" t="str">
        <f>IF('State K-Median Location'!$BG:$BG=C$1,'State K-Median Location'!$AU:$AU,"")</f>
        <v/>
      </c>
      <c r="D53" s="14" t="str">
        <f>IF('State K-Median Location'!$BG:$BG=D$1,'State K-Median Location'!$AU:$AU,"")</f>
        <v/>
      </c>
      <c r="E53" s="14" t="str">
        <f>IF('State K-Median Location'!$BG:$BG=E$1,'State K-Median Location'!$AU:$AU,"")</f>
        <v/>
      </c>
      <c r="F53" s="14" t="str">
        <f>IF('State K-Median Location'!$BG:$BG=F$1,'State K-Median Location'!$AU:$AU,"")</f>
        <v/>
      </c>
      <c r="G53" s="14" t="str">
        <f>IF('State K-Median Location'!$BG:$BG=G$1,'State K-Median Location'!$AU:$AU,"")</f>
        <v/>
      </c>
      <c r="H53" s="14" t="str">
        <f>IF('State K-Median Location'!$BG:$BG=H$1,'State K-Median Location'!$AU:$AU,"")</f>
        <v/>
      </c>
      <c r="I53" s="14" t="str">
        <f>IF('State K-Median Location'!$BG:$BG=I$1,'State K-Median Location'!$AU:$AU,"")</f>
        <v/>
      </c>
      <c r="J53" s="30" t="str">
        <f>IF('State K-Median Location'!$BG:$BG=J$1,'State K-Median Location'!$AU:$AU,"")</f>
        <v/>
      </c>
    </row>
    <row r="54" spans="1:27" x14ac:dyDescent="0.25">
      <c r="A54" s="14" t="str">
        <f>IF('State K-Median Location'!$BG:$BG=A$1,'State K-Median Location'!$AU:$AU,"")</f>
        <v/>
      </c>
      <c r="B54" s="14" t="str">
        <f>IF('State K-Median Location'!$BG:$BG=B$1,'State K-Median Location'!$AU:$AU,"")</f>
        <v/>
      </c>
      <c r="C54" s="14" t="str">
        <f>IF('State K-Median Location'!$BG:$BG=C$1,'State K-Median Location'!$AU:$AU,"")</f>
        <v/>
      </c>
      <c r="D54" s="14" t="str">
        <f>IF('State K-Median Location'!$BG:$BG=D$1,'State K-Median Location'!$AU:$AU,"")</f>
        <v/>
      </c>
      <c r="E54" s="14" t="str">
        <f>IF('State K-Median Location'!$BG:$BG=E$1,'State K-Median Location'!$AU:$AU,"")</f>
        <v/>
      </c>
      <c r="F54" s="14" t="str">
        <f>IF('State K-Median Location'!$BG:$BG=F$1,'State K-Median Location'!$AU:$AU,"")</f>
        <v/>
      </c>
      <c r="G54" s="14" t="str">
        <f>IF('State K-Median Location'!$BG:$BG=G$1,'State K-Median Location'!$AU:$AU,"")</f>
        <v/>
      </c>
      <c r="H54" s="14" t="str">
        <f>IF('State K-Median Location'!$BG:$BG=H$1,'State K-Median Location'!$AU:$AU,"")</f>
        <v/>
      </c>
      <c r="I54" s="14" t="str">
        <f>IF('State K-Median Location'!$BG:$BG=I$1,'State K-Median Location'!$AU:$AU,"")</f>
        <v/>
      </c>
      <c r="J54" s="30" t="str">
        <f>IF('State K-Median Location'!$BG:$BG=J$1,'State K-Median Location'!$AU:$AU,"")</f>
        <v/>
      </c>
    </row>
    <row r="55" spans="1:27" x14ac:dyDescent="0.25">
      <c r="A55" s="14" t="str">
        <f>IF('State K-Median Location'!$BG:$BG=A$1,'State K-Median Location'!$AU:$AU,"")</f>
        <v/>
      </c>
      <c r="B55" s="14" t="str">
        <f>IF('State K-Median Location'!$BG:$BG=B$1,'State K-Median Location'!$AU:$AU,"")</f>
        <v/>
      </c>
      <c r="C55" s="14" t="str">
        <f>IF('State K-Median Location'!$BG:$BG=C$1,'State K-Median Location'!$AU:$AU,"")</f>
        <v/>
      </c>
      <c r="D55" s="14" t="str">
        <f>IF('State K-Median Location'!$BG:$BG=D$1,'State K-Median Location'!$AU:$AU,"")</f>
        <v/>
      </c>
      <c r="E55" s="14" t="str">
        <f>IF('State K-Median Location'!$BG:$BG=E$1,'State K-Median Location'!$AU:$AU,"")</f>
        <v/>
      </c>
      <c r="F55" s="14" t="str">
        <f>IF('State K-Median Location'!$BG:$BG=F$1,'State K-Median Location'!$AU:$AU,"")</f>
        <v/>
      </c>
      <c r="G55" s="14" t="str">
        <f>IF('State K-Median Location'!$BG:$BG=G$1,'State K-Median Location'!$AU:$AU,"")</f>
        <v/>
      </c>
      <c r="H55" s="14" t="str">
        <f>IF('State K-Median Location'!$BG:$BG=H$1,'State K-Median Location'!$AU:$AU,"")</f>
        <v/>
      </c>
      <c r="I55" s="14" t="str">
        <f>IF('State K-Median Location'!$BG:$BG=I$1,'State K-Median Location'!$AU:$AU,"")</f>
        <v/>
      </c>
      <c r="J55" s="30" t="str">
        <f>IF('State K-Median Location'!$BG:$BG=J$1,'State K-Median Location'!$AU:$AU,"")</f>
        <v/>
      </c>
    </row>
    <row r="56" spans="1:27" x14ac:dyDescent="0.25">
      <c r="A56" s="14" t="str">
        <f>IF('State K-Median Location'!$BG:$BG=A$1,'State K-Median Location'!$AU:$AU,"")</f>
        <v/>
      </c>
      <c r="B56" s="14" t="str">
        <f>IF('State K-Median Location'!$BG:$BG=B$1,'State K-Median Location'!$AU:$AU,"")</f>
        <v/>
      </c>
      <c r="C56" s="14" t="str">
        <f>IF('State K-Median Location'!$BG:$BG=C$1,'State K-Median Location'!$AU:$AU,"")</f>
        <v/>
      </c>
      <c r="D56" s="14" t="str">
        <f>IF('State K-Median Location'!$BG:$BG=D$1,'State K-Median Location'!$AU:$AU,"")</f>
        <v/>
      </c>
      <c r="E56" s="14" t="str">
        <f>IF('State K-Median Location'!$BG:$BG=E$1,'State K-Median Location'!$AU:$AU,"")</f>
        <v/>
      </c>
      <c r="F56" s="14" t="str">
        <f>IF('State K-Median Location'!$BG:$BG=F$1,'State K-Median Location'!$AU:$AU,"")</f>
        <v/>
      </c>
      <c r="G56" s="14" t="str">
        <f>IF('State K-Median Location'!$BG:$BG=G$1,'State K-Median Location'!$AU:$AU,"")</f>
        <v/>
      </c>
      <c r="H56" s="14" t="str">
        <f>IF('State K-Median Location'!$BG:$BG=H$1,'State K-Median Location'!$AU:$AU,"")</f>
        <v/>
      </c>
      <c r="I56" s="14" t="str">
        <f>IF('State K-Median Location'!$BG:$BG=I$1,'State K-Median Location'!$AU:$AU,"")</f>
        <v/>
      </c>
      <c r="J56" s="30" t="str">
        <f>IF('State K-Median Location'!$BG:$BG=J$1,'State K-Median Location'!$AU:$AU,"")</f>
        <v/>
      </c>
    </row>
    <row r="57" spans="1:27" x14ac:dyDescent="0.25">
      <c r="A57" s="14" t="str">
        <f>IF('State K-Median Location'!$BG:$BG=A$1,'State K-Median Location'!$AU:$AU,"")</f>
        <v/>
      </c>
      <c r="B57" s="14" t="str">
        <f>IF('State K-Median Location'!$BG:$BG=B$1,'State K-Median Location'!$AU:$AU,"")</f>
        <v/>
      </c>
      <c r="C57" s="14" t="str">
        <f>IF('State K-Median Location'!$BG:$BG=C$1,'State K-Median Location'!$AU:$AU,"")</f>
        <v/>
      </c>
      <c r="D57" s="14" t="str">
        <f>IF('State K-Median Location'!$BG:$BG=D$1,'State K-Median Location'!$AU:$AU,"")</f>
        <v/>
      </c>
      <c r="E57" s="14" t="str">
        <f>IF('State K-Median Location'!$BG:$BG=E$1,'State K-Median Location'!$AU:$AU,"")</f>
        <v/>
      </c>
      <c r="F57" s="14" t="str">
        <f>IF('State K-Median Location'!$BG:$BG=F$1,'State K-Median Location'!$AU:$AU,"")</f>
        <v/>
      </c>
      <c r="G57" s="14" t="str">
        <f>IF('State K-Median Location'!$BG:$BG=G$1,'State K-Median Location'!$AU:$AU,"")</f>
        <v/>
      </c>
      <c r="H57" s="14" t="str">
        <f>IF('State K-Median Location'!$BG:$BG=H$1,'State K-Median Location'!$AU:$AU,"")</f>
        <v/>
      </c>
      <c r="I57" s="14" t="str">
        <f>IF('State K-Median Location'!$BG:$BG=I$1,'State K-Median Location'!$AU:$AU,"")</f>
        <v/>
      </c>
      <c r="J57" s="30" t="str">
        <f>IF('State K-Median Location'!$BG:$BG=J$1,'State K-Median Location'!$AU:$AU,"")</f>
        <v/>
      </c>
    </row>
    <row r="58" spans="1:27" x14ac:dyDescent="0.25">
      <c r="A58" s="14" t="str">
        <f>IF('State K-Median Location'!$BG:$BG=A$1,'State K-Median Location'!$AU:$AU,"")</f>
        <v/>
      </c>
      <c r="B58" s="14" t="str">
        <f>IF('State K-Median Location'!$BG:$BG=B$1,'State K-Median Location'!$AU:$AU,"")</f>
        <v/>
      </c>
      <c r="C58" s="14" t="str">
        <f>IF('State K-Median Location'!$BG:$BG=C$1,'State K-Median Location'!$AU:$AU,"")</f>
        <v/>
      </c>
      <c r="D58" s="14" t="str">
        <f>IF('State K-Median Location'!$BG:$BG=D$1,'State K-Median Location'!$AU:$AU,"")</f>
        <v/>
      </c>
      <c r="E58" s="14" t="str">
        <f>IF('State K-Median Location'!$BG:$BG=E$1,'State K-Median Location'!$AU:$AU,"")</f>
        <v/>
      </c>
      <c r="F58" s="14" t="str">
        <f>IF('State K-Median Location'!$BG:$BG=F$1,'State K-Median Location'!$AU:$AU,"")</f>
        <v/>
      </c>
      <c r="G58" s="14" t="str">
        <f>IF('State K-Median Location'!$BG:$BG=G$1,'State K-Median Location'!$AU:$AU,"")</f>
        <v/>
      </c>
      <c r="H58" s="14" t="str">
        <f>IF('State K-Median Location'!$BG:$BG=H$1,'State K-Median Location'!$AU:$AU,"")</f>
        <v/>
      </c>
      <c r="I58" s="14" t="str">
        <f>IF('State K-Median Location'!$BG:$BG=I$1,'State K-Median Location'!$AU:$AU,"")</f>
        <v/>
      </c>
      <c r="J58" s="30" t="str">
        <f>IF('State K-Median Location'!$BG:$BG=J$1,'State K-Median Location'!$AU:$AU,"")</f>
        <v/>
      </c>
    </row>
    <row r="59" spans="1:27" x14ac:dyDescent="0.25">
      <c r="A59" s="14" t="str">
        <f>IF('State K-Median Location'!$BG:$BG=A$1,'State K-Median Location'!$AU:$AU,"")</f>
        <v/>
      </c>
      <c r="B59" s="14" t="str">
        <f>IF('State K-Median Location'!$BG:$BG=B$1,'State K-Median Location'!$AU:$AU,"")</f>
        <v/>
      </c>
      <c r="C59" s="14" t="str">
        <f>IF('State K-Median Location'!$BG:$BG=C$1,'State K-Median Location'!$AU:$AU,"")</f>
        <v/>
      </c>
      <c r="D59" s="14" t="str">
        <f>IF('State K-Median Location'!$BG:$BG=D$1,'State K-Median Location'!$AU:$AU,"")</f>
        <v/>
      </c>
      <c r="E59" s="14" t="str">
        <f>IF('State K-Median Location'!$BG:$BG=E$1,'State K-Median Location'!$AU:$AU,"")</f>
        <v/>
      </c>
      <c r="F59" s="14" t="str">
        <f>IF('State K-Median Location'!$BG:$BG=F$1,'State K-Median Location'!$AU:$AU,"")</f>
        <v/>
      </c>
      <c r="G59" s="14" t="str">
        <f>IF('State K-Median Location'!$BG:$BG=G$1,'State K-Median Location'!$AU:$AU,"")</f>
        <v/>
      </c>
      <c r="H59" s="14" t="str">
        <f>IF('State K-Median Location'!$BG:$BG=H$1,'State K-Median Location'!$AU:$AU,"")</f>
        <v/>
      </c>
      <c r="I59" s="14" t="str">
        <f>IF('State K-Median Location'!$BG:$BG=I$1,'State K-Median Location'!$AU:$AU,"")</f>
        <v/>
      </c>
      <c r="J59" s="30" t="str">
        <f>IF('State K-Median Location'!$BG:$BG=J$1,'State K-Median Location'!$AU:$AU,"")</f>
        <v/>
      </c>
    </row>
    <row r="60" spans="1:27" x14ac:dyDescent="0.25">
      <c r="A60" s="14" t="str">
        <f>IF('State K-Median Location'!$BG:$BG=A$1,'State K-Median Location'!$AU:$AU,"")</f>
        <v/>
      </c>
      <c r="B60" s="14" t="str">
        <f>IF('State K-Median Location'!$BG:$BG=B$1,'State K-Median Location'!$AU:$AU,"")</f>
        <v/>
      </c>
      <c r="C60" s="14" t="str">
        <f>IF('State K-Median Location'!$BG:$BG=C$1,'State K-Median Location'!$AU:$AU,"")</f>
        <v/>
      </c>
      <c r="D60" s="14" t="str">
        <f>IF('State K-Median Location'!$BG:$BG=D$1,'State K-Median Location'!$AU:$AU,"")</f>
        <v/>
      </c>
      <c r="E60" s="14" t="str">
        <f>IF('State K-Median Location'!$BG:$BG=E$1,'State K-Median Location'!$AU:$AU,"")</f>
        <v/>
      </c>
      <c r="F60" s="14" t="str">
        <f>IF('State K-Median Location'!$BG:$BG=F$1,'State K-Median Location'!$AU:$AU,"")</f>
        <v/>
      </c>
      <c r="G60" s="14" t="str">
        <f>IF('State K-Median Location'!$BG:$BG=G$1,'State K-Median Location'!$AU:$AU,"")</f>
        <v/>
      </c>
      <c r="H60" s="14" t="str">
        <f>IF('State K-Median Location'!$BG:$BG=H$1,'State K-Median Location'!$AU:$AU,"")</f>
        <v/>
      </c>
      <c r="I60" s="14" t="str">
        <f>IF('State K-Median Location'!$BG:$BG=I$1,'State K-Median Location'!$AU:$AU,"")</f>
        <v/>
      </c>
      <c r="J60" s="30" t="str">
        <f>IF('State K-Median Location'!$BG:$BG=J$1,'State K-Median Location'!$AU:$AU,"")</f>
        <v/>
      </c>
    </row>
    <row r="61" spans="1:27" x14ac:dyDescent="0.25">
      <c r="A61" s="14" t="str">
        <f>IF('State K-Median Location'!$BG:$BG=A$1,'State K-Median Location'!$AU:$AU,"")</f>
        <v/>
      </c>
      <c r="B61" s="14" t="str">
        <f>IF('State K-Median Location'!$BG:$BG=B$1,'State K-Median Location'!$AU:$AU,"")</f>
        <v/>
      </c>
      <c r="C61" s="14" t="str">
        <f>IF('State K-Median Location'!$BG:$BG=C$1,'State K-Median Location'!$AU:$AU,"")</f>
        <v/>
      </c>
      <c r="D61" s="14" t="str">
        <f>IF('State K-Median Location'!$BG:$BG=D$1,'State K-Median Location'!$AU:$AU,"")</f>
        <v/>
      </c>
      <c r="E61" s="14" t="str">
        <f>IF('State K-Median Location'!$BG:$BG=E$1,'State K-Median Location'!$AU:$AU,"")</f>
        <v/>
      </c>
      <c r="F61" s="14" t="str">
        <f>IF('State K-Median Location'!$BG:$BG=F$1,'State K-Median Location'!$AU:$AU,"")</f>
        <v/>
      </c>
      <c r="G61" s="14" t="str">
        <f>IF('State K-Median Location'!$BG:$BG=G$1,'State K-Median Location'!$AU:$AU,"")</f>
        <v/>
      </c>
      <c r="H61" s="14" t="str">
        <f>IF('State K-Median Location'!$BG:$BG=H$1,'State K-Median Location'!$AU:$AU,"")</f>
        <v/>
      </c>
      <c r="I61" s="14" t="str">
        <f>IF('State K-Median Location'!$BG:$BG=I$1,'State K-Median Location'!$AU:$AU,"")</f>
        <v/>
      </c>
      <c r="J61" s="30" t="str">
        <f>IF('State K-Median Location'!$BG:$BG=J$1,'State K-Median Location'!$AU:$AU,"")</f>
        <v/>
      </c>
    </row>
    <row r="62" spans="1:27" x14ac:dyDescent="0.25">
      <c r="A62" s="14" t="str">
        <f>IF('State K-Median Location'!$BG:$BG=A$1,'State K-Median Location'!$AU:$AU,"")</f>
        <v/>
      </c>
      <c r="B62" s="14" t="str">
        <f>IF('State K-Median Location'!$BG:$BG=B$1,'State K-Median Location'!$AU:$AU,"")</f>
        <v/>
      </c>
      <c r="C62" s="14" t="str">
        <f>IF('State K-Median Location'!$BG:$BG=C$1,'State K-Median Location'!$AU:$AU,"")</f>
        <v/>
      </c>
      <c r="D62" s="14" t="str">
        <f>IF('State K-Median Location'!$BG:$BG=D$1,'State K-Median Location'!$AU:$AU,"")</f>
        <v/>
      </c>
      <c r="E62" s="14" t="str">
        <f>IF('State K-Median Location'!$BG:$BG=E$1,'State K-Median Location'!$AU:$AU,"")</f>
        <v/>
      </c>
      <c r="F62" s="14" t="str">
        <f>IF('State K-Median Location'!$BG:$BG=F$1,'State K-Median Location'!$AU:$AU,"")</f>
        <v/>
      </c>
      <c r="G62" s="14" t="str">
        <f>IF('State K-Median Location'!$BG:$BG=G$1,'State K-Median Location'!$AU:$AU,"")</f>
        <v/>
      </c>
      <c r="H62" s="14" t="str">
        <f>IF('State K-Median Location'!$BG:$BG=H$1,'State K-Median Location'!$AU:$AU,"")</f>
        <v/>
      </c>
      <c r="I62" s="14" t="str">
        <f>IF('State K-Median Location'!$BG:$BG=I$1,'State K-Median Location'!$AU:$AU,"")</f>
        <v/>
      </c>
      <c r="J62" s="30" t="str">
        <f>IF('State K-Median Location'!$BG:$BG=J$1,'State K-Median Location'!$AU:$AU,"")</f>
        <v/>
      </c>
    </row>
    <row r="63" spans="1:27" x14ac:dyDescent="0.25">
      <c r="A63" s="14" t="str">
        <f>IF('State K-Median Location'!$BG:$BG=A$1,'State K-Median Location'!$AU:$AU,"")</f>
        <v/>
      </c>
      <c r="B63" s="14" t="str">
        <f>IF('State K-Median Location'!$BG:$BG=B$1,'State K-Median Location'!$AU:$AU,"")</f>
        <v/>
      </c>
      <c r="C63" s="14" t="str">
        <f>IF('State K-Median Location'!$BG:$BG=C$1,'State K-Median Location'!$AU:$AU,"")</f>
        <v/>
      </c>
      <c r="D63" s="14" t="str">
        <f>IF('State K-Median Location'!$BG:$BG=D$1,'State K-Median Location'!$AU:$AU,"")</f>
        <v/>
      </c>
      <c r="E63" s="14" t="str">
        <f>IF('State K-Median Location'!$BG:$BG=E$1,'State K-Median Location'!$AU:$AU,"")</f>
        <v/>
      </c>
      <c r="F63" s="14" t="str">
        <f>IF('State K-Median Location'!$BG:$BG=F$1,'State K-Median Location'!$AU:$AU,"")</f>
        <v/>
      </c>
      <c r="G63" s="14" t="str">
        <f>IF('State K-Median Location'!$BG:$BG=G$1,'State K-Median Location'!$AU:$AU,"")</f>
        <v/>
      </c>
      <c r="H63" s="14" t="str">
        <f>IF('State K-Median Location'!$BG:$BG=H$1,'State K-Median Location'!$AU:$AU,"")</f>
        <v/>
      </c>
      <c r="I63" s="14" t="str">
        <f>IF('State K-Median Location'!$BG:$BG=I$1,'State K-Median Location'!$AU:$AU,"")</f>
        <v/>
      </c>
      <c r="J63" s="30" t="str">
        <f>IF('State K-Median Location'!$BG:$BG=J$1,'State K-Median Location'!$AU:$AU,"")</f>
        <v/>
      </c>
    </row>
    <row r="64" spans="1:27" x14ac:dyDescent="0.25">
      <c r="A64" s="14" t="str">
        <f>IF('State K-Median Location'!$BG:$BG=A$1,'State K-Median Location'!$AU:$AU,"")</f>
        <v/>
      </c>
      <c r="B64" s="14" t="str">
        <f>IF('State K-Median Location'!$BG:$BG=B$1,'State K-Median Location'!$AU:$AU,"")</f>
        <v/>
      </c>
      <c r="C64" s="14" t="str">
        <f>IF('State K-Median Location'!$BG:$BG=C$1,'State K-Median Location'!$AU:$AU,"")</f>
        <v/>
      </c>
      <c r="D64" s="14" t="str">
        <f>IF('State K-Median Location'!$BG:$BG=D$1,'State K-Median Location'!$AU:$AU,"")</f>
        <v/>
      </c>
      <c r="E64" s="14" t="str">
        <f>IF('State K-Median Location'!$BG:$BG=E$1,'State K-Median Location'!$AU:$AU,"")</f>
        <v/>
      </c>
      <c r="F64" s="14" t="str">
        <f>IF('State K-Median Location'!$BG:$BG=F$1,'State K-Median Location'!$AU:$AU,"")</f>
        <v/>
      </c>
      <c r="G64" s="14" t="str">
        <f>IF('State K-Median Location'!$BG:$BG=G$1,'State K-Median Location'!$AU:$AU,"")</f>
        <v/>
      </c>
      <c r="H64" s="14" t="str">
        <f>IF('State K-Median Location'!$BG:$BG=H$1,'State K-Median Location'!$AU:$AU,"")</f>
        <v/>
      </c>
      <c r="I64" s="14" t="str">
        <f>IF('State K-Median Location'!$BG:$BG=I$1,'State K-Median Location'!$AU:$AU,"")</f>
        <v/>
      </c>
      <c r="J64" s="30" t="str">
        <f>IF('State K-Median Location'!$BG:$BG=J$1,'State K-Median Location'!$AU:$AU,"")</f>
        <v/>
      </c>
    </row>
    <row r="65" spans="1:10" x14ac:dyDescent="0.25">
      <c r="A65" s="14" t="str">
        <f>IF('State K-Median Location'!$BG:$BG=A$1,'State K-Median Location'!$AU:$AU,"")</f>
        <v/>
      </c>
      <c r="B65" s="14" t="str">
        <f>IF('State K-Median Location'!$BG:$BG=B$1,'State K-Median Location'!$AU:$AU,"")</f>
        <v/>
      </c>
      <c r="C65" s="14" t="str">
        <f>IF('State K-Median Location'!$BG:$BG=C$1,'State K-Median Location'!$AU:$AU,"")</f>
        <v/>
      </c>
      <c r="D65" s="14" t="str">
        <f>IF('State K-Median Location'!$BG:$BG=D$1,'State K-Median Location'!$AU:$AU,"")</f>
        <v/>
      </c>
      <c r="E65" s="14" t="str">
        <f>IF('State K-Median Location'!$BG:$BG=E$1,'State K-Median Location'!$AU:$AU,"")</f>
        <v/>
      </c>
      <c r="F65" s="14" t="str">
        <f>IF('State K-Median Location'!$BG:$BG=F$1,'State K-Median Location'!$AU:$AU,"")</f>
        <v/>
      </c>
      <c r="G65" s="14" t="str">
        <f>IF('State K-Median Location'!$BG:$BG=G$1,'State K-Median Location'!$AU:$AU,"")</f>
        <v/>
      </c>
      <c r="H65" s="14" t="str">
        <f>IF('State K-Median Location'!$BG:$BG=H$1,'State K-Median Location'!$AU:$AU,"")</f>
        <v/>
      </c>
      <c r="I65" s="14" t="str">
        <f>IF('State K-Median Location'!$BG:$BG=I$1,'State K-Median Location'!$AU:$AU,"")</f>
        <v/>
      </c>
      <c r="J65" s="30" t="str">
        <f>IF('State K-Median Location'!$BG:$BG=J$1,'State K-Median Location'!$AU:$AU,"")</f>
        <v/>
      </c>
    </row>
    <row r="66" spans="1:10" x14ac:dyDescent="0.25">
      <c r="A66" s="14" t="str">
        <f>IF('State K-Median Location'!$BG:$BG=A$1,'State K-Median Location'!$AU:$AU,"")</f>
        <v/>
      </c>
      <c r="B66" s="14" t="str">
        <f>IF('State K-Median Location'!$BG:$BG=B$1,'State K-Median Location'!$AU:$AU,"")</f>
        <v/>
      </c>
      <c r="C66" s="14" t="str">
        <f>IF('State K-Median Location'!$BG:$BG=C$1,'State K-Median Location'!$AU:$AU,"")</f>
        <v/>
      </c>
      <c r="D66" s="14" t="str">
        <f>IF('State K-Median Location'!$BG:$BG=D$1,'State K-Median Location'!$AU:$AU,"")</f>
        <v/>
      </c>
      <c r="E66" s="14" t="str">
        <f>IF('State K-Median Location'!$BG:$BG=E$1,'State K-Median Location'!$AU:$AU,"")</f>
        <v/>
      </c>
      <c r="F66" s="14" t="str">
        <f>IF('State K-Median Location'!$BG:$BG=F$1,'State K-Median Location'!$AU:$AU,"")</f>
        <v/>
      </c>
      <c r="G66" s="14" t="str">
        <f>IF('State K-Median Location'!$BG:$BG=G$1,'State K-Median Location'!$AU:$AU,"")</f>
        <v/>
      </c>
      <c r="H66" s="14" t="str">
        <f>IF('State K-Median Location'!$BG:$BG=H$1,'State K-Median Location'!$AU:$AU,"")</f>
        <v/>
      </c>
      <c r="I66" s="14" t="str">
        <f>IF('State K-Median Location'!$BG:$BG=I$1,'State K-Median Location'!$AU:$AU,"")</f>
        <v/>
      </c>
      <c r="J66" s="30" t="str">
        <f>IF('State K-Median Location'!$BG:$BG=J$1,'State K-Median Location'!$AU:$AU,"")</f>
        <v/>
      </c>
    </row>
    <row r="67" spans="1:10" x14ac:dyDescent="0.25">
      <c r="A67" s="14" t="str">
        <f>IF('State K-Median Location'!$BG:$BG=A$1,'State K-Median Location'!$AU:$AU,"")</f>
        <v/>
      </c>
      <c r="B67" s="14" t="str">
        <f>IF('State K-Median Location'!$BG:$BG=B$1,'State K-Median Location'!$AU:$AU,"")</f>
        <v/>
      </c>
      <c r="C67" s="14" t="str">
        <f>IF('State K-Median Location'!$BG:$BG=C$1,'State K-Median Location'!$AU:$AU,"")</f>
        <v/>
      </c>
      <c r="D67" s="14" t="str">
        <f>IF('State K-Median Location'!$BG:$BG=D$1,'State K-Median Location'!$AU:$AU,"")</f>
        <v/>
      </c>
      <c r="E67" s="14" t="str">
        <f>IF('State K-Median Location'!$BG:$BG=E$1,'State K-Median Location'!$AU:$AU,"")</f>
        <v/>
      </c>
      <c r="F67" s="14" t="str">
        <f>IF('State K-Median Location'!$BG:$BG=F$1,'State K-Median Location'!$AU:$AU,"")</f>
        <v/>
      </c>
      <c r="G67" s="14" t="str">
        <f>IF('State K-Median Location'!$BG:$BG=G$1,'State K-Median Location'!$AU:$AU,"")</f>
        <v/>
      </c>
      <c r="H67" s="14" t="str">
        <f>IF('State K-Median Location'!$BG:$BG=H$1,'State K-Median Location'!$AU:$AU,"")</f>
        <v/>
      </c>
      <c r="I67" s="14" t="str">
        <f>IF('State K-Median Location'!$BG:$BG=I$1,'State K-Median Location'!$AU:$AU,"")</f>
        <v/>
      </c>
      <c r="J67" s="30" t="str">
        <f>IF('State K-Median Location'!$BG:$BG=J$1,'State K-Median Location'!$AU:$AU,"")</f>
        <v/>
      </c>
    </row>
    <row r="68" spans="1:10" x14ac:dyDescent="0.25">
      <c r="A68" s="14" t="str">
        <f>IF('State K-Median Location'!$BG:$BG=A$1,'State K-Median Location'!$AU:$AU,"")</f>
        <v/>
      </c>
      <c r="B68" s="14" t="str">
        <f>IF('State K-Median Location'!$BG:$BG=B$1,'State K-Median Location'!$AU:$AU,"")</f>
        <v/>
      </c>
      <c r="C68" s="14" t="str">
        <f>IF('State K-Median Location'!$BG:$BG=C$1,'State K-Median Location'!$AU:$AU,"")</f>
        <v/>
      </c>
      <c r="D68" s="14" t="str">
        <f>IF('State K-Median Location'!$BG:$BG=D$1,'State K-Median Location'!$AU:$AU,"")</f>
        <v/>
      </c>
      <c r="E68" s="14" t="str">
        <f>IF('State K-Median Location'!$BG:$BG=E$1,'State K-Median Location'!$AU:$AU,"")</f>
        <v/>
      </c>
      <c r="F68" s="14" t="str">
        <f>IF('State K-Median Location'!$BG:$BG=F$1,'State K-Median Location'!$AU:$AU,"")</f>
        <v/>
      </c>
      <c r="G68" s="14" t="str">
        <f>IF('State K-Median Location'!$BG:$BG=G$1,'State K-Median Location'!$AU:$AU,"")</f>
        <v/>
      </c>
      <c r="H68" s="14" t="str">
        <f>IF('State K-Median Location'!$BG:$BG=H$1,'State K-Median Location'!$AU:$AU,"")</f>
        <v/>
      </c>
      <c r="I68" s="14" t="str">
        <f>IF('State K-Median Location'!$BG:$BG=I$1,'State K-Median Location'!$AU:$AU,"")</f>
        <v/>
      </c>
      <c r="J68" s="30" t="str">
        <f>IF('State K-Median Location'!$BG:$BG=J$1,'State K-Median Location'!$AU:$AU,"")</f>
        <v/>
      </c>
    </row>
    <row r="69" spans="1:10" x14ac:dyDescent="0.25">
      <c r="A69" s="14" t="str">
        <f>IF('State K-Median Location'!$BG:$BG=A$1,'State K-Median Location'!$AU:$AU,"")</f>
        <v/>
      </c>
      <c r="B69" s="14" t="str">
        <f>IF('State K-Median Location'!$BG:$BG=B$1,'State K-Median Location'!$AU:$AU,"")</f>
        <v/>
      </c>
      <c r="C69" s="14" t="str">
        <f>IF('State K-Median Location'!$BG:$BG=C$1,'State K-Median Location'!$AU:$AU,"")</f>
        <v/>
      </c>
      <c r="D69" s="14" t="str">
        <f>IF('State K-Median Location'!$BG:$BG=D$1,'State K-Median Location'!$AU:$AU,"")</f>
        <v/>
      </c>
      <c r="E69" s="14" t="str">
        <f>IF('State K-Median Location'!$BG:$BG=E$1,'State K-Median Location'!$AU:$AU,"")</f>
        <v/>
      </c>
      <c r="F69" s="14" t="str">
        <f>IF('State K-Median Location'!$BG:$BG=F$1,'State K-Median Location'!$AU:$AU,"")</f>
        <v/>
      </c>
      <c r="G69" s="14" t="str">
        <f>IF('State K-Median Location'!$BG:$BG=G$1,'State K-Median Location'!$AU:$AU,"")</f>
        <v/>
      </c>
      <c r="H69" s="14" t="str">
        <f>IF('State K-Median Location'!$BG:$BG=H$1,'State K-Median Location'!$AU:$AU,"")</f>
        <v/>
      </c>
      <c r="I69" s="14" t="str">
        <f>IF('State K-Median Location'!$BG:$BG=I$1,'State K-Median Location'!$AU:$AU,"")</f>
        <v/>
      </c>
      <c r="J69" s="30" t="str">
        <f>IF('State K-Median Location'!$BG:$BG=J$1,'State K-Median Location'!$AU:$AU,"")</f>
        <v/>
      </c>
    </row>
    <row r="70" spans="1:10" x14ac:dyDescent="0.25">
      <c r="A70" s="14" t="str">
        <f>IF('State K-Median Location'!$BG:$BG=A$1,'State K-Median Location'!$AU:$AU,"")</f>
        <v/>
      </c>
      <c r="B70" s="14" t="str">
        <f>IF('State K-Median Location'!$BG:$BG=B$1,'State K-Median Location'!$AU:$AU,"")</f>
        <v/>
      </c>
      <c r="C70" s="14" t="str">
        <f>IF('State K-Median Location'!$BG:$BG=C$1,'State K-Median Location'!$AU:$AU,"")</f>
        <v/>
      </c>
      <c r="D70" s="14" t="str">
        <f>IF('State K-Median Location'!$BG:$BG=D$1,'State K-Median Location'!$AU:$AU,"")</f>
        <v/>
      </c>
      <c r="E70" s="14" t="str">
        <f>IF('State K-Median Location'!$BG:$BG=E$1,'State K-Median Location'!$AU:$AU,"")</f>
        <v/>
      </c>
      <c r="F70" s="14" t="str">
        <f>IF('State K-Median Location'!$BG:$BG=F$1,'State K-Median Location'!$AU:$AU,"")</f>
        <v/>
      </c>
      <c r="G70" s="14" t="str">
        <f>IF('State K-Median Location'!$BG:$BG=G$1,'State K-Median Location'!$AU:$AU,"")</f>
        <v/>
      </c>
      <c r="H70" s="14" t="str">
        <f>IF('State K-Median Location'!$BG:$BG=H$1,'State K-Median Location'!$AU:$AU,"")</f>
        <v/>
      </c>
      <c r="I70" s="14" t="str">
        <f>IF('State K-Median Location'!$BG:$BG=I$1,'State K-Median Location'!$AU:$AU,"")</f>
        <v/>
      </c>
      <c r="J70" s="30" t="str">
        <f>IF('State K-Median Location'!$BG:$BG=J$1,'State K-Median Location'!$AU:$AU,"")</f>
        <v/>
      </c>
    </row>
    <row r="71" spans="1:10" x14ac:dyDescent="0.25">
      <c r="A71" s="14" t="str">
        <f>IF('State K-Median Location'!$BG:$BG=A$1,'State K-Median Location'!$AU:$AU,"")</f>
        <v/>
      </c>
      <c r="B71" s="14" t="str">
        <f>IF('State K-Median Location'!$BG:$BG=B$1,'State K-Median Location'!$AU:$AU,"")</f>
        <v/>
      </c>
      <c r="C71" s="14" t="str">
        <f>IF('State K-Median Location'!$BG:$BG=C$1,'State K-Median Location'!$AU:$AU,"")</f>
        <v/>
      </c>
      <c r="D71" s="14" t="str">
        <f>IF('State K-Median Location'!$BG:$BG=D$1,'State K-Median Location'!$AU:$AU,"")</f>
        <v/>
      </c>
      <c r="E71" s="14" t="str">
        <f>IF('State K-Median Location'!$BG:$BG=E$1,'State K-Median Location'!$AU:$AU,"")</f>
        <v/>
      </c>
      <c r="F71" s="14" t="str">
        <f>IF('State K-Median Location'!$BG:$BG=F$1,'State K-Median Location'!$AU:$AU,"")</f>
        <v/>
      </c>
      <c r="G71" s="14" t="str">
        <f>IF('State K-Median Location'!$BG:$BG=G$1,'State K-Median Location'!$AU:$AU,"")</f>
        <v/>
      </c>
      <c r="H71" s="14" t="str">
        <f>IF('State K-Median Location'!$BG:$BG=H$1,'State K-Median Location'!$AU:$AU,"")</f>
        <v/>
      </c>
      <c r="I71" s="14" t="str">
        <f>IF('State K-Median Location'!$BG:$BG=I$1,'State K-Median Location'!$AU:$AU,"")</f>
        <v/>
      </c>
      <c r="J71" s="30" t="str">
        <f>IF('State K-Median Location'!$BG:$BG=J$1,'State K-Median Location'!$AU:$AU,"")</f>
        <v/>
      </c>
    </row>
    <row r="72" spans="1:10" x14ac:dyDescent="0.25">
      <c r="A72" s="14" t="str">
        <f>IF('State K-Median Location'!$BG:$BG=A$1,'State K-Median Location'!$AU:$AU,"")</f>
        <v/>
      </c>
      <c r="B72" s="14" t="str">
        <f>IF('State K-Median Location'!$BG:$BG=B$1,'State K-Median Location'!$AU:$AU,"")</f>
        <v/>
      </c>
      <c r="C72" s="14" t="str">
        <f>IF('State K-Median Location'!$BG:$BG=C$1,'State K-Median Location'!$AU:$AU,"")</f>
        <v/>
      </c>
      <c r="D72" s="14" t="str">
        <f>IF('State K-Median Location'!$BG:$BG=D$1,'State K-Median Location'!$AU:$AU,"")</f>
        <v/>
      </c>
      <c r="E72" s="14" t="str">
        <f>IF('State K-Median Location'!$BG:$BG=E$1,'State K-Median Location'!$AU:$AU,"")</f>
        <v/>
      </c>
      <c r="F72" s="14" t="str">
        <f>IF('State K-Median Location'!$BG:$BG=F$1,'State K-Median Location'!$AU:$AU,"")</f>
        <v/>
      </c>
      <c r="G72" s="14" t="str">
        <f>IF('State K-Median Location'!$BG:$BG=G$1,'State K-Median Location'!$AU:$AU,"")</f>
        <v/>
      </c>
      <c r="H72" s="14" t="str">
        <f>IF('State K-Median Location'!$BG:$BG=H$1,'State K-Median Location'!$AU:$AU,"")</f>
        <v/>
      </c>
      <c r="I72" s="14" t="str">
        <f>IF('State K-Median Location'!$BG:$BG=I$1,'State K-Median Location'!$AU:$AU,"")</f>
        <v/>
      </c>
      <c r="J72" s="30" t="str">
        <f>IF('State K-Median Location'!$BG:$BG=J$1,'State K-Median Location'!$AU:$AU,"")</f>
        <v/>
      </c>
    </row>
    <row r="73" spans="1:10" x14ac:dyDescent="0.25">
      <c r="A73" s="14" t="str">
        <f>IF('State K-Median Location'!$BG:$BG=A$1,'State K-Median Location'!$AU:$AU,"")</f>
        <v/>
      </c>
      <c r="B73" s="14" t="str">
        <f>IF('State K-Median Location'!$BG:$BG=B$1,'State K-Median Location'!$AU:$AU,"")</f>
        <v/>
      </c>
      <c r="C73" s="14" t="str">
        <f>IF('State K-Median Location'!$BG:$BG=C$1,'State K-Median Location'!$AU:$AU,"")</f>
        <v/>
      </c>
      <c r="D73" s="14" t="str">
        <f>IF('State K-Median Location'!$BG:$BG=D$1,'State K-Median Location'!$AU:$AU,"")</f>
        <v/>
      </c>
      <c r="E73" s="14" t="str">
        <f>IF('State K-Median Location'!$BG:$BG=E$1,'State K-Median Location'!$AU:$AU,"")</f>
        <v/>
      </c>
      <c r="F73" s="14" t="str">
        <f>IF('State K-Median Location'!$BG:$BG=F$1,'State K-Median Location'!$AU:$AU,"")</f>
        <v/>
      </c>
      <c r="G73" s="14" t="str">
        <f>IF('State K-Median Location'!$BG:$BG=G$1,'State K-Median Location'!$AU:$AU,"")</f>
        <v/>
      </c>
      <c r="H73" s="14" t="str">
        <f>IF('State K-Median Location'!$BG:$BG=H$1,'State K-Median Location'!$AU:$AU,"")</f>
        <v/>
      </c>
      <c r="I73" s="14" t="str">
        <f>IF('State K-Median Location'!$BG:$BG=I$1,'State K-Median Location'!$AU:$AU,"")</f>
        <v/>
      </c>
      <c r="J73" s="30" t="str">
        <f>IF('State K-Median Location'!$BG:$BG=J$1,'State K-Median Location'!$AU:$AU,"")</f>
        <v/>
      </c>
    </row>
    <row r="74" spans="1:10" x14ac:dyDescent="0.25">
      <c r="A74" s="14" t="str">
        <f>IF('State K-Median Location'!$BG:$BG=A$1,'State K-Median Location'!$AU:$AU,"")</f>
        <v/>
      </c>
      <c r="B74" s="14" t="str">
        <f>IF('State K-Median Location'!$BG:$BG=B$1,'State K-Median Location'!$AU:$AU,"")</f>
        <v/>
      </c>
      <c r="C74" s="14" t="str">
        <f>IF('State K-Median Location'!$BG:$BG=C$1,'State K-Median Location'!$AU:$AU,"")</f>
        <v/>
      </c>
      <c r="D74" s="14" t="str">
        <f>IF('State K-Median Location'!$BG:$BG=D$1,'State K-Median Location'!$AU:$AU,"")</f>
        <v/>
      </c>
      <c r="E74" s="14" t="str">
        <f>IF('State K-Median Location'!$BG:$BG=E$1,'State K-Median Location'!$AU:$AU,"")</f>
        <v/>
      </c>
      <c r="F74" s="14" t="str">
        <f>IF('State K-Median Location'!$BG:$BG=F$1,'State K-Median Location'!$AU:$AU,"")</f>
        <v/>
      </c>
      <c r="G74" s="14" t="str">
        <f>IF('State K-Median Location'!$BG:$BG=G$1,'State K-Median Location'!$AU:$AU,"")</f>
        <v/>
      </c>
      <c r="H74" s="14" t="str">
        <f>IF('State K-Median Location'!$BG:$BG=H$1,'State K-Median Location'!$AU:$AU,"")</f>
        <v/>
      </c>
      <c r="I74" s="14" t="str">
        <f>IF('State K-Median Location'!$BG:$BG=I$1,'State K-Median Location'!$AU:$AU,"")</f>
        <v/>
      </c>
      <c r="J74" s="30" t="str">
        <f>IF('State K-Median Location'!$BG:$BG=J$1,'State K-Median Location'!$AU:$AU,"")</f>
        <v/>
      </c>
    </row>
    <row r="75" spans="1:10" x14ac:dyDescent="0.25">
      <c r="A75" s="14" t="str">
        <f>IF('State K-Median Location'!$BG:$BG=A$1,'State K-Median Location'!$AU:$AU,"")</f>
        <v/>
      </c>
      <c r="B75" s="14" t="str">
        <f>IF('State K-Median Location'!$BG:$BG=B$1,'State K-Median Location'!$AU:$AU,"")</f>
        <v/>
      </c>
      <c r="C75" s="14" t="str">
        <f>IF('State K-Median Location'!$BG:$BG=C$1,'State K-Median Location'!$AU:$AU,"")</f>
        <v/>
      </c>
      <c r="D75" s="14" t="str">
        <f>IF('State K-Median Location'!$BG:$BG=D$1,'State K-Median Location'!$AU:$AU,"")</f>
        <v/>
      </c>
      <c r="E75" s="14" t="str">
        <f>IF('State K-Median Location'!$BG:$BG=E$1,'State K-Median Location'!$AU:$AU,"")</f>
        <v/>
      </c>
      <c r="F75" s="14" t="str">
        <f>IF('State K-Median Location'!$BG:$BG=F$1,'State K-Median Location'!$AU:$AU,"")</f>
        <v/>
      </c>
      <c r="G75" s="14" t="str">
        <f>IF('State K-Median Location'!$BG:$BG=G$1,'State K-Median Location'!$AU:$AU,"")</f>
        <v/>
      </c>
      <c r="H75" s="14" t="str">
        <f>IF('State K-Median Location'!$BG:$BG=H$1,'State K-Median Location'!$AU:$AU,"")</f>
        <v/>
      </c>
      <c r="I75" s="14" t="str">
        <f>IF('State K-Median Location'!$BG:$BG=I$1,'State K-Median Location'!$AU:$AU,"")</f>
        <v/>
      </c>
      <c r="J75" s="30" t="str">
        <f>IF('State K-Median Location'!$BG:$BG=J$1,'State K-Median Location'!$AU:$AU,"")</f>
        <v/>
      </c>
    </row>
    <row r="76" spans="1:10" x14ac:dyDescent="0.25">
      <c r="A76" s="14" t="str">
        <f>IF('State K-Median Location'!$BG:$BG=A$1,'State K-Median Location'!$AU:$AU,"")</f>
        <v/>
      </c>
      <c r="B76" s="14" t="str">
        <f>IF('State K-Median Location'!$BG:$BG=B$1,'State K-Median Location'!$AU:$AU,"")</f>
        <v/>
      </c>
      <c r="C76" s="14" t="str">
        <f>IF('State K-Median Location'!$BG:$BG=C$1,'State K-Median Location'!$AU:$AU,"")</f>
        <v/>
      </c>
      <c r="D76" s="14" t="str">
        <f>IF('State K-Median Location'!$BG:$BG=D$1,'State K-Median Location'!$AU:$AU,"")</f>
        <v/>
      </c>
      <c r="E76" s="14" t="str">
        <f>IF('State K-Median Location'!$BG:$BG=E$1,'State K-Median Location'!$AU:$AU,"")</f>
        <v/>
      </c>
      <c r="F76" s="14" t="str">
        <f>IF('State K-Median Location'!$BG:$BG=F$1,'State K-Median Location'!$AU:$AU,"")</f>
        <v/>
      </c>
      <c r="G76" s="14" t="str">
        <f>IF('State K-Median Location'!$BG:$BG=G$1,'State K-Median Location'!$AU:$AU,"")</f>
        <v/>
      </c>
      <c r="H76" s="14" t="str">
        <f>IF('State K-Median Location'!$BG:$BG=H$1,'State K-Median Location'!$AU:$AU,"")</f>
        <v/>
      </c>
      <c r="I76" s="14" t="str">
        <f>IF('State K-Median Location'!$BG:$BG=I$1,'State K-Median Location'!$AU:$AU,"")</f>
        <v/>
      </c>
      <c r="J76" s="30" t="str">
        <f>IF('State K-Median Location'!$BG:$BG=J$1,'State K-Median Location'!$AU:$AU,"")</f>
        <v/>
      </c>
    </row>
    <row r="77" spans="1:10" x14ac:dyDescent="0.25">
      <c r="A77" s="14" t="str">
        <f>IF('State K-Median Location'!$BG:$BG=A$1,'State K-Median Location'!$AU:$AU,"")</f>
        <v/>
      </c>
      <c r="B77" s="14" t="str">
        <f>IF('State K-Median Location'!$BG:$BG=B$1,'State K-Median Location'!$AU:$AU,"")</f>
        <v/>
      </c>
      <c r="C77" s="14" t="str">
        <f>IF('State K-Median Location'!$BG:$BG=C$1,'State K-Median Location'!$AU:$AU,"")</f>
        <v/>
      </c>
      <c r="D77" s="14" t="str">
        <f>IF('State K-Median Location'!$BG:$BG=D$1,'State K-Median Location'!$AU:$AU,"")</f>
        <v/>
      </c>
      <c r="E77" s="14" t="str">
        <f>IF('State K-Median Location'!$BG:$BG=E$1,'State K-Median Location'!$AU:$AU,"")</f>
        <v/>
      </c>
      <c r="F77" s="14" t="str">
        <f>IF('State K-Median Location'!$BG:$BG=F$1,'State K-Median Location'!$AU:$AU,"")</f>
        <v/>
      </c>
      <c r="G77" s="14" t="str">
        <f>IF('State K-Median Location'!$BG:$BG=G$1,'State K-Median Location'!$AU:$AU,"")</f>
        <v/>
      </c>
      <c r="H77" s="14" t="str">
        <f>IF('State K-Median Location'!$BG:$BG=H$1,'State K-Median Location'!$AU:$AU,"")</f>
        <v/>
      </c>
      <c r="I77" s="14" t="str">
        <f>IF('State K-Median Location'!$BG:$BG=I$1,'State K-Median Location'!$AU:$AU,"")</f>
        <v/>
      </c>
      <c r="J77" s="30" t="str">
        <f>IF('State K-Median Location'!$BG:$BG=J$1,'State K-Median Location'!$AU:$AU,"")</f>
        <v/>
      </c>
    </row>
    <row r="78" spans="1:10" ht="15.75" thickBot="1" x14ac:dyDescent="0.3">
      <c r="A78" s="15" t="str">
        <f>IF('State K-Median Location'!$BG:$BG=A$1,'State K-Median Location'!$AU:$AU,"")</f>
        <v/>
      </c>
      <c r="B78" s="15" t="str">
        <f>IF('State K-Median Location'!$BG:$BG=B$1,'State K-Median Location'!$AU:$AU,"")</f>
        <v/>
      </c>
      <c r="C78" s="15" t="str">
        <f>IF('State K-Median Location'!$BG:$BG=C$1,'State K-Median Location'!$AU:$AU,"")</f>
        <v/>
      </c>
      <c r="D78" s="15" t="str">
        <f>IF('State K-Median Location'!$BG:$BG=D$1,'State K-Median Location'!$AU:$AU,"")</f>
        <v/>
      </c>
      <c r="E78" s="15" t="str">
        <f>IF('State K-Median Location'!$BG:$BG=E$1,'State K-Median Location'!$AU:$AU,"")</f>
        <v/>
      </c>
      <c r="F78" s="15" t="str">
        <f>IF('State K-Median Location'!$BG:$BG=F$1,'State K-Median Location'!$AU:$AU,"")</f>
        <v/>
      </c>
      <c r="G78" s="15" t="str">
        <f>IF('State K-Median Location'!$BG:$BG=G$1,'State K-Median Location'!$AU:$AU,"")</f>
        <v/>
      </c>
      <c r="H78" s="15" t="str">
        <f>IF('State K-Median Location'!$BG:$BG=H$1,'State K-Median Location'!$AU:$AU,"")</f>
        <v/>
      </c>
      <c r="I78" s="15" t="str">
        <f>IF('State K-Median Location'!$BG:$BG=I$1,'State K-Median Location'!$AU:$AU,"")</f>
        <v/>
      </c>
      <c r="J78" s="13" t="str">
        <f>IF('State K-Median Location'!$BG:$BG=J$1,'State K-Median Location'!$AU:$AU,"")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State K-Median Location</vt:lpstr>
      <vt:lpstr>State Clusters</vt:lpstr>
      <vt:lpstr>Cluster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2nduser</dc:creator>
  <cp:lastModifiedBy>Patrick Fitzgibbon</cp:lastModifiedBy>
  <dcterms:created xsi:type="dcterms:W3CDTF">2018-06-21T23:47:12Z</dcterms:created>
  <dcterms:modified xsi:type="dcterms:W3CDTF">2018-08-03T17:34:36Z</dcterms:modified>
</cp:coreProperties>
</file>