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eafit.sharepoint.com/sites/AgroProRisk/Documentos compartidos/5. MaestríaRiesgos/0. Trabajos(02-2025)_P/"/>
    </mc:Choice>
  </mc:AlternateContent>
  <xr:revisionPtr revIDLastSave="340" documentId="11_F3E7CCA96CC9D50258C7358EE4B1A40A5D2B6BB3" xr6:coauthVersionLast="47" xr6:coauthVersionMax="47" xr10:uidLastSave="{2BB0416A-41F4-4733-9CA8-404C2AD16833}"/>
  <bookViews>
    <workbookView xWindow="-108" yWindow="-108" windowWidth="23256" windowHeight="12456" xr2:uid="{00000000-000D-0000-FFFF-FFFF00000000}"/>
  </bookViews>
  <sheets>
    <sheet name="Eventos" sheetId="1" r:id="rId1"/>
    <sheet name="LDA" sheetId="5" r:id="rId2"/>
    <sheet name="Nivel de Gestión" sheetId="3" r:id="rId3"/>
    <sheet name="Costos de Gestión" sheetId="4" r:id="rId4"/>
  </sheets>
  <externalReferences>
    <externalReference r:id="rId5"/>
  </externalReferences>
  <definedNames>
    <definedName name="_xlnm._FilterDatabase" localSheetId="1" hidden="1">LDA!$B$2:$C$2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/JDSGywSdOAUdh7A8GTP3Xnb5/bK3ZD1fe9yC+HlLE="/>
    </ext>
  </extLst>
</workbook>
</file>

<file path=xl/calcChain.xml><?xml version="1.0" encoding="utf-8"?>
<calcChain xmlns="http://schemas.openxmlformats.org/spreadsheetml/2006/main">
  <c r="E18" i="4" l="1"/>
  <c r="E3" i="5" l="1"/>
  <c r="E4" i="5"/>
  <c r="I3" i="5" s="1"/>
  <c r="E13" i="5"/>
  <c r="E9" i="5"/>
  <c r="E12" i="5" s="1"/>
  <c r="E5" i="5" l="1"/>
  <c r="E7" i="5" s="1"/>
  <c r="J3" i="5" s="1"/>
  <c r="I4" i="5" s="1"/>
  <c r="J4" i="5" s="1"/>
  <c r="I5" i="5" s="1"/>
  <c r="L3" i="5" l="1"/>
  <c r="K3" i="5"/>
  <c r="M7" i="5"/>
  <c r="M6" i="5"/>
  <c r="M4" i="5"/>
  <c r="M5" i="5"/>
  <c r="M3" i="5"/>
  <c r="K4" i="5"/>
  <c r="L4" i="5"/>
  <c r="N4" i="5" s="1"/>
  <c r="J5" i="5"/>
  <c r="I6" i="5" s="1"/>
  <c r="N3" i="5" l="1"/>
  <c r="K5" i="5"/>
  <c r="L5" i="5"/>
  <c r="N5" i="5" s="1"/>
  <c r="J6" i="5"/>
  <c r="I7" i="5" s="1"/>
  <c r="C947" i="5" s="1"/>
  <c r="C301" i="5" l="1"/>
  <c r="C2038" i="5"/>
  <c r="C1981" i="5"/>
  <c r="C1425" i="5"/>
  <c r="C620" i="5"/>
  <c r="C89" i="5"/>
  <c r="C552" i="5"/>
  <c r="C1787" i="5"/>
  <c r="C906" i="5"/>
  <c r="C193" i="5"/>
  <c r="C1683" i="5"/>
  <c r="C2293" i="5"/>
  <c r="C374" i="5"/>
  <c r="C498" i="5"/>
  <c r="C614" i="5"/>
  <c r="C1109" i="5"/>
  <c r="C481" i="5"/>
  <c r="C1809" i="5"/>
  <c r="C1942" i="5"/>
  <c r="C1466" i="5"/>
  <c r="C1421" i="5"/>
  <c r="C232" i="5"/>
  <c r="C256" i="5"/>
  <c r="C763" i="5"/>
  <c r="C630" i="5"/>
  <c r="C737" i="5"/>
  <c r="C2297" i="5"/>
  <c r="C2733" i="5"/>
  <c r="C871" i="5"/>
  <c r="C23" i="5"/>
  <c r="C174" i="5"/>
  <c r="C192" i="5"/>
  <c r="C231" i="5"/>
  <c r="C1194" i="5"/>
  <c r="C1044" i="5"/>
  <c r="C1318" i="5"/>
  <c r="C870" i="5"/>
  <c r="C690" i="5"/>
  <c r="C204" i="5"/>
  <c r="C2134" i="5"/>
  <c r="C1479" i="5"/>
  <c r="C1132" i="5"/>
  <c r="C792" i="5"/>
  <c r="C1609" i="5"/>
  <c r="C2182" i="5"/>
  <c r="C785" i="5"/>
  <c r="C818" i="5"/>
  <c r="C1291" i="5"/>
  <c r="C754" i="5"/>
  <c r="C756" i="5"/>
  <c r="C617" i="5"/>
  <c r="C768" i="5"/>
  <c r="C1386" i="5"/>
  <c r="C213" i="5"/>
  <c r="C1422" i="5"/>
  <c r="C1885" i="5"/>
  <c r="C96" i="5"/>
  <c r="C930" i="5"/>
  <c r="C90" i="5"/>
  <c r="C81" i="5"/>
  <c r="C778" i="5"/>
  <c r="C199" i="5"/>
  <c r="C2724" i="5"/>
  <c r="C863" i="5"/>
  <c r="C2257" i="5"/>
  <c r="C2737" i="5"/>
  <c r="C1249" i="5"/>
  <c r="C1100" i="5"/>
  <c r="C971" i="5"/>
  <c r="C151" i="5"/>
  <c r="C691" i="5"/>
  <c r="C321" i="5"/>
  <c r="C1949" i="5"/>
  <c r="C1484" i="5"/>
  <c r="C877" i="5"/>
  <c r="C775" i="5"/>
  <c r="C73" i="5"/>
  <c r="C2334" i="5"/>
  <c r="C523" i="5"/>
  <c r="C1061" i="5"/>
  <c r="C222" i="5"/>
  <c r="C1162" i="5"/>
  <c r="C587" i="5"/>
  <c r="C1023" i="5"/>
  <c r="C697" i="5"/>
  <c r="C180" i="5"/>
  <c r="C1533" i="5"/>
  <c r="C116" i="5"/>
  <c r="C666" i="5"/>
  <c r="C1030" i="5"/>
  <c r="C2356" i="5"/>
  <c r="C1925" i="5"/>
  <c r="C544" i="5"/>
  <c r="C507" i="5"/>
  <c r="C632" i="5"/>
  <c r="C917" i="5"/>
  <c r="C457" i="5"/>
  <c r="C272" i="5"/>
  <c r="C1581" i="5"/>
  <c r="C48" i="5"/>
  <c r="C37" i="5"/>
  <c r="C1489" i="5"/>
  <c r="C1670" i="5"/>
  <c r="C601" i="5"/>
  <c r="C104" i="5"/>
  <c r="C1988" i="5"/>
  <c r="C438" i="5"/>
  <c r="C1017" i="5"/>
  <c r="C1246" i="5"/>
  <c r="C327" i="5"/>
  <c r="C1662" i="5"/>
  <c r="C1068" i="5"/>
  <c r="C277" i="5"/>
  <c r="C375" i="5"/>
  <c r="C385" i="5"/>
  <c r="C360" i="5"/>
  <c r="C1062" i="5"/>
  <c r="C1715" i="5"/>
  <c r="C311" i="5"/>
  <c r="C359" i="5"/>
  <c r="C485" i="5"/>
  <c r="C1765" i="5"/>
  <c r="C169" i="5"/>
  <c r="C155" i="5"/>
  <c r="C216" i="5"/>
  <c r="C1532" i="5"/>
  <c r="C1139" i="5"/>
  <c r="C500" i="5"/>
  <c r="C1317" i="5"/>
  <c r="C1225" i="5"/>
  <c r="C1284" i="5"/>
  <c r="C1604" i="5"/>
  <c r="C414" i="5"/>
  <c r="C1651" i="5"/>
  <c r="C1623" i="5"/>
  <c r="C279" i="5"/>
  <c r="C210" i="5"/>
  <c r="C571" i="5"/>
  <c r="C1333" i="5"/>
  <c r="C35" i="5"/>
  <c r="C271" i="5"/>
  <c r="C1299" i="5"/>
  <c r="C1627" i="5"/>
  <c r="C43" i="5"/>
  <c r="C561" i="5"/>
  <c r="C2022" i="5"/>
  <c r="C1554" i="5"/>
  <c r="C78" i="5"/>
  <c r="C898" i="5"/>
  <c r="C1557" i="5"/>
  <c r="C240" i="5"/>
  <c r="C70" i="5"/>
  <c r="C1050" i="5"/>
  <c r="C220" i="5"/>
  <c r="C109" i="5"/>
  <c r="C1281" i="5"/>
  <c r="C1107" i="5"/>
  <c r="C164" i="5"/>
  <c r="C942" i="5"/>
  <c r="C1177" i="5"/>
  <c r="C1146" i="5"/>
  <c r="C1497" i="5"/>
  <c r="C682" i="5"/>
  <c r="C633" i="5"/>
  <c r="C727" i="5"/>
  <c r="C61" i="5"/>
  <c r="C543" i="5"/>
  <c r="C699" i="5"/>
  <c r="C675" i="5"/>
  <c r="C547" i="5"/>
  <c r="C322" i="5"/>
  <c r="C416" i="5"/>
  <c r="C376" i="5"/>
  <c r="C531" i="5"/>
  <c r="C1054" i="5"/>
  <c r="C450" i="5"/>
  <c r="C683" i="5"/>
  <c r="C762" i="5"/>
  <c r="C1118" i="5"/>
  <c r="C1203" i="5"/>
  <c r="C292" i="5"/>
  <c r="C282" i="5"/>
  <c r="C173" i="5"/>
  <c r="C843" i="5"/>
  <c r="C1165" i="5"/>
  <c r="C1293" i="5"/>
  <c r="C312" i="5"/>
  <c r="C439" i="5"/>
  <c r="C226" i="5"/>
  <c r="C195" i="5"/>
  <c r="C1459" i="5"/>
  <c r="C74" i="5"/>
  <c r="C83" i="5"/>
  <c r="C110" i="5"/>
  <c r="C464" i="5"/>
  <c r="C999" i="5"/>
  <c r="C1647" i="5"/>
  <c r="C1078" i="5"/>
  <c r="C1353" i="5"/>
  <c r="C1435" i="5"/>
  <c r="C345" i="5"/>
  <c r="C530" i="5"/>
  <c r="C442" i="5"/>
  <c r="C147" i="5"/>
  <c r="C931" i="5"/>
  <c r="C1542" i="5"/>
  <c r="C1261" i="5"/>
  <c r="C1015" i="5"/>
  <c r="C1196" i="5"/>
  <c r="C981" i="5"/>
  <c r="C6" i="5"/>
  <c r="C440" i="5"/>
  <c r="C619" i="5"/>
  <c r="C139" i="5"/>
  <c r="C1558" i="5"/>
  <c r="C635" i="5"/>
  <c r="C2592" i="5"/>
  <c r="C2679" i="5"/>
  <c r="C2151" i="5"/>
  <c r="C2294" i="5"/>
  <c r="C2395" i="5"/>
  <c r="C2530" i="5"/>
  <c r="C2460" i="5"/>
  <c r="C1754" i="5"/>
  <c r="C1897" i="5"/>
  <c r="C1928" i="5"/>
  <c r="C2079" i="5"/>
  <c r="C2328" i="5"/>
  <c r="C2407" i="5"/>
  <c r="C2566" i="5"/>
  <c r="C2651" i="5"/>
  <c r="C2786" i="5"/>
  <c r="C2258" i="5"/>
  <c r="C2010" i="5"/>
  <c r="C2164" i="5"/>
  <c r="C2200" i="5"/>
  <c r="C2644" i="5"/>
  <c r="C2640" i="5"/>
  <c r="C2727" i="5"/>
  <c r="C2199" i="5"/>
  <c r="C2350" i="5"/>
  <c r="C2451" i="5"/>
  <c r="C2578" i="5"/>
  <c r="C2588" i="5"/>
  <c r="C1802" i="5"/>
  <c r="C1945" i="5"/>
  <c r="C1976" i="5"/>
  <c r="C2127" i="5"/>
  <c r="C2440" i="5"/>
  <c r="C2527" i="5"/>
  <c r="C2678" i="5"/>
  <c r="C2763" i="5"/>
  <c r="C2243" i="5"/>
  <c r="C2378" i="5"/>
  <c r="C2122" i="5"/>
  <c r="C2457" i="5"/>
  <c r="C2497" i="5"/>
  <c r="C1776" i="5"/>
  <c r="C2560" i="5"/>
  <c r="C2647" i="5"/>
  <c r="C2798" i="5"/>
  <c r="C1314" i="5"/>
  <c r="C696" i="5"/>
  <c r="C1790" i="5"/>
  <c r="C19" i="5"/>
  <c r="C60" i="5"/>
  <c r="C431" i="5"/>
  <c r="C859" i="5"/>
  <c r="C1127" i="5"/>
  <c r="C2085" i="5"/>
  <c r="C58" i="5"/>
  <c r="C99" i="5"/>
  <c r="C449" i="5"/>
  <c r="C908" i="5"/>
  <c r="C1364" i="5"/>
  <c r="C776" i="5"/>
  <c r="C182" i="5"/>
  <c r="C53" i="5"/>
  <c r="C441" i="5"/>
  <c r="C362" i="5"/>
  <c r="C624" i="5"/>
  <c r="C54" i="5"/>
  <c r="C76" i="5"/>
  <c r="C276" i="5"/>
  <c r="C122" i="5"/>
  <c r="C138" i="5"/>
  <c r="C482" i="5"/>
  <c r="C1045" i="5"/>
  <c r="C149" i="5"/>
  <c r="C761" i="5"/>
  <c r="C68" i="5"/>
  <c r="C257" i="5"/>
  <c r="C22" i="5"/>
  <c r="C1236" i="5"/>
  <c r="C133" i="5"/>
  <c r="C490" i="5"/>
  <c r="C496" i="5"/>
  <c r="C886" i="5"/>
  <c r="C1059" i="5"/>
  <c r="C244" i="5"/>
  <c r="C142" i="5"/>
  <c r="C2341" i="5"/>
  <c r="C2528" i="5"/>
  <c r="C2615" i="5"/>
  <c r="C2766" i="5"/>
  <c r="C2230" i="5"/>
  <c r="C2331" i="5"/>
  <c r="C2466" i="5"/>
  <c r="C2289" i="5"/>
  <c r="C2692" i="5"/>
  <c r="C2732" i="5"/>
  <c r="C1864" i="5"/>
  <c r="C2784" i="5"/>
  <c r="C2264" i="5"/>
  <c r="C2343" i="5"/>
  <c r="C2494" i="5"/>
  <c r="C2587" i="5"/>
  <c r="C2722" i="5"/>
  <c r="C2194" i="5"/>
  <c r="C1946" i="5"/>
  <c r="C2081" i="5"/>
  <c r="C2112" i="5"/>
  <c r="C2452" i="5"/>
  <c r="C2576" i="5"/>
  <c r="C2663" i="5"/>
  <c r="C2135" i="5"/>
  <c r="C2278" i="5"/>
  <c r="C2379" i="5"/>
  <c r="C2514" i="5"/>
  <c r="C2417" i="5"/>
  <c r="C1738" i="5"/>
  <c r="C1881" i="5"/>
  <c r="C1912" i="5"/>
  <c r="C2063" i="5"/>
  <c r="C236" i="5"/>
  <c r="C93" i="5"/>
  <c r="C1926" i="5"/>
  <c r="C304" i="5"/>
  <c r="C291" i="5"/>
  <c r="C584" i="5"/>
  <c r="C1851" i="5"/>
  <c r="C1086" i="5"/>
  <c r="C28" i="5"/>
  <c r="C355" i="5"/>
  <c r="C324" i="5"/>
  <c r="C607" i="5"/>
  <c r="C18" i="5"/>
  <c r="C1596" i="5"/>
  <c r="C146" i="5"/>
  <c r="C841" i="5"/>
  <c r="C353" i="5"/>
  <c r="C868" i="5"/>
  <c r="C703" i="5"/>
  <c r="C787" i="5"/>
  <c r="C511" i="5"/>
  <c r="C335" i="5"/>
  <c r="C92" i="5"/>
  <c r="C495" i="5"/>
  <c r="C377" i="5"/>
  <c r="C647" i="5"/>
  <c r="C107" i="5"/>
  <c r="C190" i="5"/>
  <c r="C1878" i="5"/>
  <c r="C387" i="5"/>
  <c r="C559" i="5"/>
  <c r="C125" i="5"/>
  <c r="C1521" i="5"/>
  <c r="C595" i="5"/>
  <c r="C1143" i="5"/>
  <c r="C1260" i="5"/>
  <c r="C1579" i="5"/>
  <c r="C1595" i="5"/>
  <c r="C378" i="5"/>
  <c r="C650" i="5"/>
  <c r="C722" i="5"/>
  <c r="C2464" i="5"/>
  <c r="C2551" i="5"/>
  <c r="C2702" i="5"/>
  <c r="C2787" i="5"/>
  <c r="C2267" i="5"/>
  <c r="C2402" i="5"/>
  <c r="C2152" i="5"/>
  <c r="C2521" i="5"/>
  <c r="C2561" i="5"/>
  <c r="C1800" i="5"/>
  <c r="C2712" i="5"/>
  <c r="C2799" i="5"/>
  <c r="C2279" i="5"/>
  <c r="C2430" i="5"/>
  <c r="C2523" i="5"/>
  <c r="C824" i="5"/>
  <c r="C674" i="5"/>
  <c r="C267" i="5"/>
  <c r="C738" i="5"/>
  <c r="C600" i="5"/>
  <c r="C747" i="5"/>
  <c r="C372" i="5"/>
  <c r="C816" i="5"/>
  <c r="C300" i="5"/>
  <c r="C801" i="5"/>
  <c r="C643" i="5"/>
  <c r="C767" i="5"/>
  <c r="C458" i="5"/>
  <c r="C206" i="5"/>
  <c r="C760" i="5"/>
  <c r="C44" i="5"/>
  <c r="C799" i="5"/>
  <c r="C1354" i="5"/>
  <c r="C1106" i="5"/>
  <c r="C970" i="5"/>
  <c r="C1027" i="5"/>
  <c r="C250" i="5"/>
  <c r="C368" i="5"/>
  <c r="C914" i="5"/>
  <c r="C746" i="5"/>
  <c r="C810" i="5"/>
  <c r="C554" i="5"/>
  <c r="C404" i="5"/>
  <c r="C409" i="5"/>
  <c r="C817" i="5"/>
  <c r="C1013" i="5"/>
  <c r="C228" i="5"/>
  <c r="C106" i="5"/>
  <c r="C1580" i="5"/>
  <c r="C1745" i="5"/>
  <c r="C1014" i="5"/>
  <c r="C197" i="5"/>
  <c r="C188" i="5"/>
  <c r="C521" i="5"/>
  <c r="C1195" i="5"/>
  <c r="C410" i="5"/>
  <c r="C2400" i="5"/>
  <c r="C2479" i="5"/>
  <c r="C2638" i="5"/>
  <c r="C2723" i="5"/>
  <c r="C2203" i="5"/>
  <c r="C2338" i="5"/>
  <c r="C2082" i="5"/>
  <c r="C2349" i="5"/>
  <c r="C2389" i="5"/>
  <c r="C1736" i="5"/>
  <c r="C2648" i="5"/>
  <c r="C2735" i="5"/>
  <c r="C2207" i="5"/>
  <c r="C2366" i="5"/>
  <c r="C2459" i="5"/>
  <c r="C2586" i="5"/>
  <c r="C2609" i="5"/>
  <c r="C1818" i="5"/>
  <c r="C1953" i="5"/>
  <c r="C1984" i="5"/>
  <c r="C2137" i="5"/>
  <c r="C2448" i="5"/>
  <c r="C2535" i="5"/>
  <c r="C2686" i="5"/>
  <c r="C2771" i="5"/>
  <c r="C2251" i="5"/>
  <c r="C2386" i="5"/>
  <c r="C2131" i="5"/>
  <c r="C2477" i="5"/>
  <c r="C2517" i="5"/>
  <c r="C1784" i="5"/>
  <c r="C2768" i="5"/>
  <c r="C2248" i="5"/>
  <c r="C2327" i="5"/>
  <c r="C2478" i="5"/>
  <c r="C2571" i="5"/>
  <c r="C2706" i="5"/>
  <c r="C2178" i="5"/>
  <c r="C1930" i="5"/>
  <c r="C2065" i="5"/>
  <c r="C2096" i="5"/>
  <c r="C2409" i="5"/>
  <c r="C2368" i="5"/>
  <c r="C2447" i="5"/>
  <c r="C98" i="5"/>
  <c r="C1862" i="5"/>
  <c r="C610" i="5"/>
  <c r="C1228" i="5"/>
  <c r="C988" i="5"/>
  <c r="C924" i="5"/>
  <c r="C913" i="5"/>
  <c r="C915" i="5"/>
  <c r="C713" i="5"/>
  <c r="C1283" i="5"/>
  <c r="C1060" i="5"/>
  <c r="C943" i="5"/>
  <c r="C958" i="5"/>
  <c r="C867" i="5"/>
  <c r="C459" i="5"/>
  <c r="C555" i="5"/>
  <c r="C2021" i="5"/>
  <c r="C198" i="5"/>
  <c r="C2086" i="5"/>
  <c r="C1182" i="5"/>
  <c r="C30" i="5"/>
  <c r="C94" i="5"/>
  <c r="C839" i="5"/>
  <c r="C1423" i="5"/>
  <c r="C1181" i="5"/>
  <c r="C989" i="5"/>
  <c r="C1073" i="5"/>
  <c r="C1026" i="5"/>
  <c r="C1150" i="5"/>
  <c r="C1460" i="5"/>
  <c r="C1475" i="5"/>
  <c r="C363" i="5"/>
  <c r="C593" i="5"/>
  <c r="C599" i="5"/>
  <c r="C420" i="5"/>
  <c r="C156" i="5"/>
  <c r="C575" i="5"/>
  <c r="C463" i="5"/>
  <c r="C687" i="5"/>
  <c r="C157" i="5"/>
  <c r="C855" i="5"/>
  <c r="C2336" i="5"/>
  <c r="C2415" i="5"/>
  <c r="C2574" i="5"/>
  <c r="C2659" i="5"/>
  <c r="C2794" i="5"/>
  <c r="C2266" i="5"/>
  <c r="C2018" i="5"/>
  <c r="C2176" i="5"/>
  <c r="C2220" i="5"/>
  <c r="C2665" i="5"/>
  <c r="C2584" i="5"/>
  <c r="C2671" i="5"/>
  <c r="C2143" i="5"/>
  <c r="C2286" i="5"/>
  <c r="C2387" i="5"/>
  <c r="C2522" i="5"/>
  <c r="C2437" i="5"/>
  <c r="C1746" i="5"/>
  <c r="C1889" i="5"/>
  <c r="C1920" i="5"/>
  <c r="C2071" i="5"/>
  <c r="C2384" i="5"/>
  <c r="C2463" i="5"/>
  <c r="C2622" i="5"/>
  <c r="C2707" i="5"/>
  <c r="C2187" i="5"/>
  <c r="C2314" i="5"/>
  <c r="C2066" i="5"/>
  <c r="C2285" i="5"/>
  <c r="C2348" i="5"/>
  <c r="C2793" i="5"/>
  <c r="C2696" i="5"/>
  <c r="C2783" i="5"/>
  <c r="C2263" i="5"/>
  <c r="C2414" i="5"/>
  <c r="C1498" i="5"/>
  <c r="C148" i="5"/>
  <c r="C611" i="5"/>
  <c r="C739" i="5"/>
  <c r="C178" i="5"/>
  <c r="C1711" i="5"/>
  <c r="C940" i="5"/>
  <c r="C1321" i="5"/>
  <c r="C657" i="5"/>
  <c r="C802" i="5"/>
  <c r="C189" i="5"/>
  <c r="C1804" i="5"/>
  <c r="C1077" i="5"/>
  <c r="C1347" i="5"/>
  <c r="C885" i="5"/>
  <c r="C961" i="5"/>
  <c r="C1250" i="5"/>
  <c r="C1331" i="5"/>
  <c r="C330" i="5"/>
  <c r="C472" i="5"/>
  <c r="C323" i="5"/>
  <c r="C356" i="5"/>
  <c r="C777" i="5"/>
  <c r="C941" i="5"/>
  <c r="C214" i="5"/>
  <c r="C14" i="5"/>
  <c r="C1387" i="5"/>
  <c r="C1099" i="5"/>
  <c r="C419" i="5"/>
  <c r="C986" i="5"/>
  <c r="C786" i="5"/>
  <c r="C827" i="5"/>
  <c r="C594" i="5"/>
  <c r="C977" i="5"/>
  <c r="C842" i="5"/>
  <c r="C118" i="5"/>
  <c r="C308" i="5"/>
  <c r="C36" i="5"/>
  <c r="C1267" i="5"/>
  <c r="C172" i="5"/>
  <c r="C2656" i="5"/>
  <c r="C2743" i="5"/>
  <c r="C2215" i="5"/>
  <c r="C2374" i="5"/>
  <c r="C2467" i="5"/>
  <c r="C2594" i="5"/>
  <c r="C2629" i="5"/>
  <c r="C1826" i="5"/>
  <c r="C1961" i="5"/>
  <c r="C1992" i="5"/>
  <c r="C2148" i="5"/>
  <c r="C2392" i="5"/>
  <c r="C2471" i="5"/>
  <c r="C2630" i="5"/>
  <c r="C2715" i="5"/>
  <c r="C2195" i="5"/>
  <c r="C2330" i="5"/>
  <c r="C2074" i="5"/>
  <c r="C2329" i="5"/>
  <c r="C2369" i="5"/>
  <c r="C1728" i="5"/>
  <c r="C2704" i="5"/>
  <c r="C2791" i="5"/>
  <c r="C2271" i="5"/>
  <c r="C2422" i="5"/>
  <c r="C2515" i="5"/>
  <c r="C2650" i="5"/>
  <c r="C2780" i="5"/>
  <c r="C1874" i="5"/>
  <c r="C2009" i="5"/>
  <c r="C2040" i="5"/>
  <c r="C2237" i="5"/>
  <c r="C2504" i="5"/>
  <c r="C2591" i="5"/>
  <c r="C2742" i="5"/>
  <c r="C2206" i="5"/>
  <c r="C1658" i="5"/>
  <c r="C1649" i="5"/>
  <c r="C1679" i="5"/>
  <c r="C1681" i="5"/>
  <c r="C303" i="5"/>
  <c r="C474" i="5"/>
  <c r="C11" i="5"/>
  <c r="C916" i="5"/>
  <c r="C1117" i="5"/>
  <c r="C1031" i="5"/>
  <c r="C2792" i="5"/>
  <c r="C2595" i="5"/>
  <c r="C2089" i="5"/>
  <c r="C2607" i="5"/>
  <c r="C2658" i="5"/>
  <c r="C2500" i="5"/>
  <c r="C2007" i="5"/>
  <c r="C2750" i="5"/>
  <c r="C2714" i="5"/>
  <c r="C2150" i="5"/>
  <c r="C1999" i="5"/>
  <c r="C2391" i="5"/>
  <c r="C2635" i="5"/>
  <c r="C2570" i="5"/>
  <c r="C2225" i="5"/>
  <c r="C2140" i="5"/>
  <c r="C1968" i="5"/>
  <c r="C2624" i="5"/>
  <c r="C2519" i="5"/>
  <c r="C2542" i="5"/>
  <c r="C2627" i="5"/>
  <c r="C2762" i="5"/>
  <c r="C2234" i="5"/>
  <c r="C1986" i="5"/>
  <c r="C2129" i="5"/>
  <c r="C2161" i="5"/>
  <c r="C2580" i="5"/>
  <c r="C2552" i="5"/>
  <c r="C2639" i="5"/>
  <c r="C2790" i="5"/>
  <c r="C2254" i="5"/>
  <c r="C2355" i="5"/>
  <c r="C2490" i="5"/>
  <c r="C2353" i="5"/>
  <c r="C2777" i="5"/>
  <c r="C2796" i="5"/>
  <c r="C1888" i="5"/>
  <c r="C2039" i="5"/>
  <c r="C2344" i="5"/>
  <c r="C2423" i="5"/>
  <c r="C2582" i="5"/>
  <c r="C2667" i="5"/>
  <c r="C2802" i="5"/>
  <c r="C2274" i="5"/>
  <c r="C2026" i="5"/>
  <c r="C2189" i="5"/>
  <c r="C2241" i="5"/>
  <c r="C2685" i="5"/>
  <c r="C2231" i="5"/>
  <c r="C2173" i="5"/>
  <c r="C1971" i="5"/>
  <c r="C2533" i="5"/>
  <c r="C2485" i="5"/>
  <c r="C1827" i="5"/>
  <c r="C2036" i="5"/>
  <c r="C1232" i="5"/>
  <c r="C1797" i="5"/>
  <c r="C1159" i="5"/>
  <c r="C2310" i="5"/>
  <c r="C1967" i="5"/>
  <c r="C1820" i="5"/>
  <c r="C2172" i="5"/>
  <c r="C2144" i="5"/>
  <c r="C1708" i="5"/>
  <c r="C1779" i="5"/>
  <c r="C1152" i="5"/>
  <c r="C1654" i="5"/>
  <c r="C1861" i="5"/>
  <c r="C1021" i="5"/>
  <c r="C2332" i="5"/>
  <c r="C1759" i="5"/>
  <c r="C1584" i="5"/>
  <c r="C1780" i="5"/>
  <c r="C2612" i="5"/>
  <c r="C1941" i="5"/>
  <c r="C1483" i="5"/>
  <c r="C952" i="5"/>
  <c r="C1409" i="5"/>
  <c r="C1430" i="5"/>
  <c r="C268" i="5"/>
  <c r="C75" i="5"/>
  <c r="C288" i="5"/>
  <c r="C426" i="5"/>
  <c r="C714" i="5"/>
  <c r="C1197" i="5"/>
  <c r="C114" i="5"/>
  <c r="C117" i="5"/>
  <c r="C132" i="5"/>
  <c r="C1682" i="5"/>
  <c r="C2728" i="5"/>
  <c r="C2531" i="5"/>
  <c r="C2025" i="5"/>
  <c r="C2543" i="5"/>
  <c r="C2458" i="5"/>
  <c r="C2017" i="5"/>
  <c r="C2776" i="5"/>
  <c r="C2558" i="5"/>
  <c r="C2450" i="5"/>
  <c r="C2073" i="5"/>
  <c r="C2632" i="5"/>
  <c r="C2191" i="5"/>
  <c r="C2507" i="5"/>
  <c r="C2506" i="5"/>
  <c r="C2058" i="5"/>
  <c r="C2001" i="5"/>
  <c r="C1904" i="5"/>
  <c r="C2496" i="5"/>
  <c r="C2383" i="5"/>
  <c r="C2470" i="5"/>
  <c r="C2563" i="5"/>
  <c r="C2698" i="5"/>
  <c r="C2162" i="5"/>
  <c r="C1922" i="5"/>
  <c r="C2057" i="5"/>
  <c r="C2088" i="5"/>
  <c r="C2388" i="5"/>
  <c r="C2488" i="5"/>
  <c r="C2575" i="5"/>
  <c r="C2726" i="5"/>
  <c r="C2804" i="5"/>
  <c r="C2291" i="5"/>
  <c r="C2426" i="5"/>
  <c r="C2190" i="5"/>
  <c r="C2585" i="5"/>
  <c r="C2625" i="5"/>
  <c r="C1824" i="5"/>
  <c r="C2800" i="5"/>
  <c r="C2280" i="5"/>
  <c r="C2359" i="5"/>
  <c r="C2510" i="5"/>
  <c r="C2603" i="5"/>
  <c r="C2738" i="5"/>
  <c r="C2210" i="5"/>
  <c r="C1962" i="5"/>
  <c r="C2097" i="5"/>
  <c r="C2128" i="5"/>
  <c r="C2493" i="5"/>
  <c r="C2390" i="5"/>
  <c r="C1975" i="5"/>
  <c r="C1833" i="5"/>
  <c r="C2197" i="5"/>
  <c r="C2168" i="5"/>
  <c r="C1716" i="5"/>
  <c r="C1798" i="5"/>
  <c r="C1160" i="5"/>
  <c r="C1665" i="5"/>
  <c r="C1917" i="5"/>
  <c r="C2411" i="5"/>
  <c r="C1903" i="5"/>
  <c r="C1720" i="5"/>
  <c r="C2030" i="5"/>
  <c r="C2012" i="5"/>
  <c r="C1644" i="5"/>
  <c r="C1666" i="5"/>
  <c r="C1088" i="5"/>
  <c r="C1573" i="5"/>
  <c r="C1653" i="5"/>
  <c r="C948" i="5"/>
  <c r="C2756" i="5"/>
  <c r="C2633" i="5"/>
  <c r="C1520" i="5"/>
  <c r="C2701" i="5"/>
  <c r="C2228" i="5"/>
  <c r="C1740" i="5"/>
  <c r="C1410" i="5"/>
  <c r="C880" i="5"/>
  <c r="C1343" i="5"/>
  <c r="C1340" i="5"/>
  <c r="C2718" i="5"/>
  <c r="C2055" i="5"/>
  <c r="C1923" i="5"/>
  <c r="C2405" i="5"/>
  <c r="C2357" i="5"/>
  <c r="C1774" i="5"/>
  <c r="C1940" i="5"/>
  <c r="C1200" i="5"/>
  <c r="C1718" i="5"/>
  <c r="C2253" i="5"/>
  <c r="C2219" i="5"/>
  <c r="C1879" i="5"/>
  <c r="C1696" i="5"/>
  <c r="C388" i="5"/>
  <c r="C1133" i="5"/>
  <c r="C162" i="5"/>
  <c r="C791" i="5"/>
  <c r="C480" i="5"/>
  <c r="C658" i="5"/>
  <c r="C1213" i="5"/>
  <c r="C158" i="5"/>
  <c r="C202" i="5"/>
  <c r="C826" i="5"/>
  <c r="C2272" i="5"/>
  <c r="C2730" i="5"/>
  <c r="C2120" i="5"/>
  <c r="C2758" i="5"/>
  <c r="C2394" i="5"/>
  <c r="C2709" i="5"/>
  <c r="C2512" i="5"/>
  <c r="C2486" i="5"/>
  <c r="C2250" i="5"/>
  <c r="C2689" i="5"/>
  <c r="C2568" i="5"/>
  <c r="C2806" i="5"/>
  <c r="C2443" i="5"/>
  <c r="C2442" i="5"/>
  <c r="C1994" i="5"/>
  <c r="C1937" i="5"/>
  <c r="C1840" i="5"/>
  <c r="C2432" i="5"/>
  <c r="C2319" i="5"/>
  <c r="C2406" i="5"/>
  <c r="C2499" i="5"/>
  <c r="C2634" i="5"/>
  <c r="C2716" i="5"/>
  <c r="C1858" i="5"/>
  <c r="C1993" i="5"/>
  <c r="C2024" i="5"/>
  <c r="C2198" i="5"/>
  <c r="C2424" i="5"/>
  <c r="C2503" i="5"/>
  <c r="C2662" i="5"/>
  <c r="C2747" i="5"/>
  <c r="C2227" i="5"/>
  <c r="C2362" i="5"/>
  <c r="C2106" i="5"/>
  <c r="C2413" i="5"/>
  <c r="C2453" i="5"/>
  <c r="C1760" i="5"/>
  <c r="C2736" i="5"/>
  <c r="C2216" i="5"/>
  <c r="C2295" i="5"/>
  <c r="C2446" i="5"/>
  <c r="C2539" i="5"/>
  <c r="C2674" i="5"/>
  <c r="C2138" i="5"/>
  <c r="C1898" i="5"/>
  <c r="C2033" i="5"/>
  <c r="C2064" i="5"/>
  <c r="C2301" i="5"/>
  <c r="C2483" i="5"/>
  <c r="C1911" i="5"/>
  <c r="C1731" i="5"/>
  <c r="C2046" i="5"/>
  <c r="C2028" i="5"/>
  <c r="C1652" i="5"/>
  <c r="C1677" i="5"/>
  <c r="C1096" i="5"/>
  <c r="C1582" i="5"/>
  <c r="C1671" i="5"/>
  <c r="C2546" i="5"/>
  <c r="C1839" i="5"/>
  <c r="C1656" i="5"/>
  <c r="C1902" i="5"/>
  <c r="C1884" i="5"/>
  <c r="C2465" i="5"/>
  <c r="C1565" i="5"/>
  <c r="C1024" i="5"/>
  <c r="C1500" i="5"/>
  <c r="C1540" i="5"/>
  <c r="C2544" i="5"/>
  <c r="C2773" i="5"/>
  <c r="C2292" i="5"/>
  <c r="C1456" i="5"/>
  <c r="C2276" i="5"/>
  <c r="C2043" i="5"/>
  <c r="C1635" i="5"/>
  <c r="C1344" i="5"/>
  <c r="C2549" i="5"/>
  <c r="C1271" i="5"/>
  <c r="C1244" i="5"/>
  <c r="C2803" i="5"/>
  <c r="C1951" i="5"/>
  <c r="C1795" i="5"/>
  <c r="C2126" i="5"/>
  <c r="C2108" i="5"/>
  <c r="C1692" i="5"/>
  <c r="C1739" i="5"/>
  <c r="C1136" i="5"/>
  <c r="C1633" i="5"/>
  <c r="C1789" i="5"/>
  <c r="C2354" i="5"/>
  <c r="C1807" i="5"/>
  <c r="C1632" i="5"/>
  <c r="C1857" i="5"/>
  <c r="C1841" i="5"/>
  <c r="C2156" i="5"/>
  <c r="C1538" i="5"/>
  <c r="C1000" i="5"/>
  <c r="C1463" i="5"/>
  <c r="C1174" i="5"/>
  <c r="C1366" i="5"/>
  <c r="C460" i="5"/>
  <c r="C131" i="5"/>
  <c r="C869" i="5"/>
  <c r="C1629" i="5"/>
  <c r="C1481" i="5"/>
  <c r="C535" i="5"/>
  <c r="C313" i="5"/>
  <c r="C1365" i="5"/>
  <c r="C2208" i="5"/>
  <c r="C2666" i="5"/>
  <c r="C2056" i="5"/>
  <c r="C2694" i="5"/>
  <c r="C2801" i="5"/>
  <c r="C2540" i="5"/>
  <c r="C2320" i="5"/>
  <c r="C2214" i="5"/>
  <c r="C2186" i="5"/>
  <c r="C2188" i="5"/>
  <c r="C2376" i="5"/>
  <c r="C2614" i="5"/>
  <c r="C2371" i="5"/>
  <c r="C2306" i="5"/>
  <c r="C1866" i="5"/>
  <c r="C1873" i="5"/>
  <c r="C2772" i="5"/>
  <c r="C2304" i="5"/>
  <c r="C2255" i="5"/>
  <c r="C2326" i="5"/>
  <c r="C2427" i="5"/>
  <c r="C2562" i="5"/>
  <c r="C2545" i="5"/>
  <c r="C1786" i="5"/>
  <c r="C1929" i="5"/>
  <c r="C1960" i="5"/>
  <c r="C2111" i="5"/>
  <c r="C2360" i="5"/>
  <c r="C2439" i="5"/>
  <c r="C2598" i="5"/>
  <c r="C2683" i="5"/>
  <c r="C2163" i="5"/>
  <c r="C2290" i="5"/>
  <c r="C2042" i="5"/>
  <c r="C2221" i="5"/>
  <c r="C2284" i="5"/>
  <c r="C2729" i="5"/>
  <c r="C2664" i="5"/>
  <c r="C2751" i="5"/>
  <c r="C2223" i="5"/>
  <c r="C2382" i="5"/>
  <c r="C2475" i="5"/>
  <c r="C2602" i="5"/>
  <c r="C2652" i="5"/>
  <c r="C1834" i="5"/>
  <c r="C1969" i="5"/>
  <c r="C2000" i="5"/>
  <c r="C2160" i="5"/>
  <c r="C2610" i="5"/>
  <c r="C1847" i="5"/>
  <c r="C1664" i="5"/>
  <c r="C1918" i="5"/>
  <c r="C1900" i="5"/>
  <c r="C2556" i="5"/>
  <c r="C1574" i="5"/>
  <c r="C1032" i="5"/>
  <c r="C1509" i="5"/>
  <c r="C1551" i="5"/>
  <c r="C2501" i="5"/>
  <c r="C1767" i="5"/>
  <c r="C1592" i="5"/>
  <c r="C1793" i="5"/>
  <c r="C2653" i="5"/>
  <c r="C1973" i="5"/>
  <c r="C1492" i="5"/>
  <c r="C960" i="5"/>
  <c r="C1418" i="5"/>
  <c r="C1442" i="5"/>
  <c r="C2631" i="5"/>
  <c r="C1880" i="5"/>
  <c r="C2083" i="5"/>
  <c r="C2789" i="5"/>
  <c r="C2741" i="5"/>
  <c r="C1915" i="5"/>
  <c r="C1578" i="5"/>
  <c r="C1541" i="5"/>
  <c r="C1796" i="5"/>
  <c r="C212" i="5"/>
  <c r="C100" i="5"/>
  <c r="C4" i="5"/>
  <c r="C108" i="5"/>
  <c r="C163" i="5"/>
  <c r="C1227" i="5"/>
  <c r="C852" i="5"/>
  <c r="C2351" i="5"/>
  <c r="C2202" i="5"/>
  <c r="C2473" i="5"/>
  <c r="C2222" i="5"/>
  <c r="C2268" i="5"/>
  <c r="C2048" i="5"/>
  <c r="C2256" i="5"/>
  <c r="C2643" i="5"/>
  <c r="C2245" i="5"/>
  <c r="C2104" i="5"/>
  <c r="C2312" i="5"/>
  <c r="C2550" i="5"/>
  <c r="C2307" i="5"/>
  <c r="C2242" i="5"/>
  <c r="C1794" i="5"/>
  <c r="C2668" i="5"/>
  <c r="C2601" i="5"/>
  <c r="C2240" i="5"/>
  <c r="C2183" i="5"/>
  <c r="C2262" i="5"/>
  <c r="C2363" i="5"/>
  <c r="C2498" i="5"/>
  <c r="C2373" i="5"/>
  <c r="C2797" i="5"/>
  <c r="C1865" i="5"/>
  <c r="C1896" i="5"/>
  <c r="C2047" i="5"/>
  <c r="C2296" i="5"/>
  <c r="C2375" i="5"/>
  <c r="C2534" i="5"/>
  <c r="C2619" i="5"/>
  <c r="C2754" i="5"/>
  <c r="C2226" i="5"/>
  <c r="C1978" i="5"/>
  <c r="C2121" i="5"/>
  <c r="C2149" i="5"/>
  <c r="C2557" i="5"/>
  <c r="C2600" i="5"/>
  <c r="C2687" i="5"/>
  <c r="C2159" i="5"/>
  <c r="C2302" i="5"/>
  <c r="C2403" i="5"/>
  <c r="C2538" i="5"/>
  <c r="C2481" i="5"/>
  <c r="C1762" i="5"/>
  <c r="C1905" i="5"/>
  <c r="C1936" i="5"/>
  <c r="C2087" i="5"/>
  <c r="C2673" i="5"/>
  <c r="C1775" i="5"/>
  <c r="C1600" i="5"/>
  <c r="C1805" i="5"/>
  <c r="C2697" i="5"/>
  <c r="C2005" i="5"/>
  <c r="C1501" i="5"/>
  <c r="C968" i="5"/>
  <c r="C1427" i="5"/>
  <c r="C1453" i="5"/>
  <c r="C1770" i="5"/>
  <c r="C2676" i="5"/>
  <c r="C1528" i="5"/>
  <c r="C2745" i="5"/>
  <c r="C2269" i="5"/>
  <c r="C1761" i="5"/>
  <c r="C1419" i="5"/>
  <c r="C888" i="5"/>
  <c r="C1351" i="5"/>
  <c r="C1350" i="5"/>
  <c r="C2782" i="5"/>
  <c r="C2095" i="5"/>
  <c r="C1939" i="5"/>
  <c r="C2449" i="5"/>
  <c r="C2401" i="5"/>
  <c r="C1801" i="5"/>
  <c r="C235" i="5"/>
  <c r="C340" i="5"/>
  <c r="C86" i="5"/>
  <c r="C249" i="5"/>
  <c r="C203" i="5"/>
  <c r="C354" i="5"/>
  <c r="C515" i="5"/>
  <c r="C428" i="5"/>
  <c r="C186" i="5"/>
  <c r="C1042" i="5"/>
  <c r="C2287" i="5"/>
  <c r="C2130" i="5"/>
  <c r="C2281" i="5"/>
  <c r="C2779" i="5"/>
  <c r="C2141" i="5"/>
  <c r="C1856" i="5"/>
  <c r="C2599" i="5"/>
  <c r="C2579" i="5"/>
  <c r="C2002" i="5"/>
  <c r="C1848" i="5"/>
  <c r="C2719" i="5"/>
  <c r="C2342" i="5"/>
  <c r="C2179" i="5"/>
  <c r="C2757" i="5"/>
  <c r="C1730" i="5"/>
  <c r="C2325" i="5"/>
  <c r="C2217" i="5"/>
  <c r="C2775" i="5"/>
  <c r="C2734" i="5"/>
  <c r="C2805" i="5"/>
  <c r="C2299" i="5"/>
  <c r="C2434" i="5"/>
  <c r="C2204" i="5"/>
  <c r="C2605" i="5"/>
  <c r="C2645" i="5"/>
  <c r="C1832" i="5"/>
  <c r="C2752" i="5"/>
  <c r="C2232" i="5"/>
  <c r="C2311" i="5"/>
  <c r="C2462" i="5"/>
  <c r="C2555" i="5"/>
  <c r="C2690" i="5"/>
  <c r="C2154" i="5"/>
  <c r="C1914" i="5"/>
  <c r="C2049" i="5"/>
  <c r="C2080" i="5"/>
  <c r="C2365" i="5"/>
  <c r="C2536" i="5"/>
  <c r="C2623" i="5"/>
  <c r="C2774" i="5"/>
  <c r="C2238" i="5"/>
  <c r="C2339" i="5"/>
  <c r="C2474" i="5"/>
  <c r="C2309" i="5"/>
  <c r="C2713" i="5"/>
  <c r="C2753" i="5"/>
  <c r="C1872" i="5"/>
  <c r="C2023" i="5"/>
  <c r="C1842" i="5"/>
  <c r="C2717" i="5"/>
  <c r="C1536" i="5"/>
  <c r="C2788" i="5"/>
  <c r="C2313" i="5"/>
  <c r="C1782" i="5"/>
  <c r="C1428" i="5"/>
  <c r="C896" i="5"/>
  <c r="C1359" i="5"/>
  <c r="C2608" i="5"/>
  <c r="C1913" i="5"/>
  <c r="C2333" i="5"/>
  <c r="C1464" i="5"/>
  <c r="C2317" i="5"/>
  <c r="C2059" i="5"/>
  <c r="C1646" i="5"/>
  <c r="C1352" i="5"/>
  <c r="C2641" i="5"/>
  <c r="C1279" i="5"/>
  <c r="C1254" i="5"/>
  <c r="C2246" i="5"/>
  <c r="C1959" i="5"/>
  <c r="C1806" i="5"/>
  <c r="C2147" i="5"/>
  <c r="C2124" i="5"/>
  <c r="C1700" i="5"/>
  <c r="C1758" i="5"/>
  <c r="C1144" i="5"/>
  <c r="C1643" i="5"/>
  <c r="C1825" i="5"/>
  <c r="C1012" i="5"/>
  <c r="C2177" i="5"/>
  <c r="C1751" i="5"/>
  <c r="C1576" i="5"/>
  <c r="C1766" i="5"/>
  <c r="C2569" i="5"/>
  <c r="C1909" i="5"/>
  <c r="C1474" i="5"/>
  <c r="C944" i="5"/>
  <c r="C1399" i="5"/>
  <c r="C2416" i="5"/>
  <c r="C2433" i="5"/>
  <c r="C2205" i="5"/>
  <c r="C1440" i="5"/>
  <c r="C123" i="5"/>
  <c r="C1385" i="5"/>
  <c r="C1161" i="5"/>
  <c r="C1461" i="5"/>
  <c r="C1443" i="5"/>
  <c r="C239" i="5"/>
  <c r="C1626" i="5"/>
  <c r="C504" i="5"/>
  <c r="C452" i="5"/>
  <c r="C634" i="5"/>
  <c r="C2502" i="5"/>
  <c r="C1954" i="5"/>
  <c r="C2520" i="5"/>
  <c r="C2323" i="5"/>
  <c r="C1882" i="5"/>
  <c r="C1792" i="5"/>
  <c r="C2399" i="5"/>
  <c r="C2315" i="5"/>
  <c r="C1938" i="5"/>
  <c r="C2621" i="5"/>
  <c r="C2655" i="5"/>
  <c r="C2270" i="5"/>
  <c r="C2770" i="5"/>
  <c r="C2565" i="5"/>
  <c r="C2628" i="5"/>
  <c r="C2174" i="5"/>
  <c r="C2760" i="5"/>
  <c r="C2711" i="5"/>
  <c r="C2670" i="5"/>
  <c r="C2755" i="5"/>
  <c r="C2235" i="5"/>
  <c r="C2370" i="5"/>
  <c r="C2114" i="5"/>
  <c r="C2436" i="5"/>
  <c r="C2476" i="5"/>
  <c r="C1768" i="5"/>
  <c r="C2680" i="5"/>
  <c r="C2767" i="5"/>
  <c r="C2247" i="5"/>
  <c r="C2398" i="5"/>
  <c r="C2491" i="5"/>
  <c r="C2618" i="5"/>
  <c r="C2693" i="5"/>
  <c r="C1850" i="5"/>
  <c r="C1985" i="5"/>
  <c r="C2016" i="5"/>
  <c r="C2185" i="5"/>
  <c r="C2472" i="5"/>
  <c r="C2559" i="5"/>
  <c r="C2710" i="5"/>
  <c r="C2795" i="5"/>
  <c r="C2275" i="5"/>
  <c r="C2410" i="5"/>
  <c r="C2165" i="5"/>
  <c r="C2541" i="5"/>
  <c r="C2581" i="5"/>
  <c r="C1808" i="5"/>
  <c r="C2672" i="5"/>
  <c r="C1977" i="5"/>
  <c r="C2377" i="5"/>
  <c r="C1472" i="5"/>
  <c r="C2361" i="5"/>
  <c r="C2075" i="5"/>
  <c r="C1667" i="5"/>
  <c r="C1360" i="5"/>
  <c r="C2765" i="5"/>
  <c r="C1287" i="5"/>
  <c r="C2695" i="5"/>
  <c r="C1944" i="5"/>
  <c r="C2099" i="5"/>
  <c r="C1400" i="5"/>
  <c r="C2785" i="5"/>
  <c r="C1931" i="5"/>
  <c r="C2553" i="5"/>
  <c r="C1288" i="5"/>
  <c r="C2029" i="5"/>
  <c r="C1215" i="5"/>
  <c r="C1170" i="5"/>
  <c r="C2347" i="5"/>
  <c r="C1895" i="5"/>
  <c r="C1712" i="5"/>
  <c r="C2014" i="5"/>
  <c r="C1996" i="5"/>
  <c r="C1636" i="5"/>
  <c r="C1645" i="5"/>
  <c r="C427" i="5"/>
  <c r="C5" i="5"/>
  <c r="C1402" i="5"/>
  <c r="C290" i="5"/>
  <c r="C2102" i="5"/>
  <c r="C536" i="5"/>
  <c r="C336" i="5"/>
  <c r="C664" i="5"/>
  <c r="C1071" i="5"/>
  <c r="C1315" i="5"/>
  <c r="C2438" i="5"/>
  <c r="C1890" i="5"/>
  <c r="C2456" i="5"/>
  <c r="C2259" i="5"/>
  <c r="C2669" i="5"/>
  <c r="C2260" i="5"/>
  <c r="C2335" i="5"/>
  <c r="C2778" i="5"/>
  <c r="C2649" i="5"/>
  <c r="C2429" i="5"/>
  <c r="C2455" i="5"/>
  <c r="C2699" i="5"/>
  <c r="C2642" i="5"/>
  <c r="C2396" i="5"/>
  <c r="C2265" i="5"/>
  <c r="C2032" i="5"/>
  <c r="C2688" i="5"/>
  <c r="C2583" i="5"/>
  <c r="C2606" i="5"/>
  <c r="C2691" i="5"/>
  <c r="C2171" i="5"/>
  <c r="C2298" i="5"/>
  <c r="C2050" i="5"/>
  <c r="C2244" i="5"/>
  <c r="C2305" i="5"/>
  <c r="C2749" i="5"/>
  <c r="C2616" i="5"/>
  <c r="C2703" i="5"/>
  <c r="C2175" i="5"/>
  <c r="C2318" i="5"/>
  <c r="C2419" i="5"/>
  <c r="C2554" i="5"/>
  <c r="C2524" i="5"/>
  <c r="C1778" i="5"/>
  <c r="C1921" i="5"/>
  <c r="C1952" i="5"/>
  <c r="C2103" i="5"/>
  <c r="C2408" i="5"/>
  <c r="C2487" i="5"/>
  <c r="C2646" i="5"/>
  <c r="C2731" i="5"/>
  <c r="C2211" i="5"/>
  <c r="C2346" i="5"/>
  <c r="C2090" i="5"/>
  <c r="C2372" i="5"/>
  <c r="C2412" i="5"/>
  <c r="C1744" i="5"/>
  <c r="C2759" i="5"/>
  <c r="C2008" i="5"/>
  <c r="C2115" i="5"/>
  <c r="C1408" i="5"/>
  <c r="C2109" i="5"/>
  <c r="C1947" i="5"/>
  <c r="C2677" i="5"/>
  <c r="C1296" i="5"/>
  <c r="C2061" i="5"/>
  <c r="C1223" i="5"/>
  <c r="C2167" i="5"/>
  <c r="C2119" i="5"/>
  <c r="C1955" i="5"/>
  <c r="C2492" i="5"/>
  <c r="C2444" i="5"/>
  <c r="C1813" i="5"/>
  <c r="C2004" i="5"/>
  <c r="C1216" i="5"/>
  <c r="C1777" i="5"/>
  <c r="C2597" i="5"/>
  <c r="C1094" i="5"/>
  <c r="C2482" i="5"/>
  <c r="C1831" i="5"/>
  <c r="C1648" i="5"/>
  <c r="C1886" i="5"/>
  <c r="C1868" i="5"/>
  <c r="C2340" i="5"/>
  <c r="C1997" i="5"/>
  <c r="C1158" i="5"/>
  <c r="C2604" i="5"/>
  <c r="C1640" i="5"/>
  <c r="C2700" i="5"/>
  <c r="C1722" i="5"/>
  <c r="C1072" i="5"/>
  <c r="C1263" i="5"/>
  <c r="C2393" i="5"/>
  <c r="C1781" i="5"/>
  <c r="C2617" i="5"/>
  <c r="C2011" i="5"/>
  <c r="C2212" i="5"/>
  <c r="C1192" i="5"/>
  <c r="C1622" i="5"/>
  <c r="C1605" i="5"/>
  <c r="C921" i="5"/>
  <c r="C2201" i="5"/>
  <c r="C2505" i="5"/>
  <c r="C1496" i="5"/>
  <c r="C2573" i="5"/>
  <c r="C2123" i="5"/>
  <c r="C1699" i="5"/>
  <c r="C1384" i="5"/>
  <c r="C856" i="5"/>
  <c r="C1311" i="5"/>
  <c r="C1298" i="5"/>
  <c r="C2526" i="5"/>
  <c r="C1991" i="5"/>
  <c r="C1875" i="5"/>
  <c r="C2277" i="5"/>
  <c r="C2229" i="5"/>
  <c r="C2547" i="5"/>
  <c r="C1919" i="5"/>
  <c r="C1742" i="5"/>
  <c r="C2062" i="5"/>
  <c r="C2044" i="5"/>
  <c r="C1660" i="5"/>
  <c r="C1687" i="5"/>
  <c r="C1104" i="5"/>
  <c r="C1591" i="5"/>
  <c r="C1690" i="5"/>
  <c r="C1103" i="5"/>
  <c r="C446" i="5"/>
  <c r="C1381" i="5"/>
  <c r="C749" i="5"/>
  <c r="C2381" i="5"/>
  <c r="C1092" i="5"/>
  <c r="C548" i="5"/>
  <c r="C850" i="5"/>
  <c r="C113" i="5"/>
  <c r="C890" i="5"/>
  <c r="C2100" i="5"/>
  <c r="C830" i="5"/>
  <c r="C302" i="5"/>
  <c r="C1189" i="5"/>
  <c r="C605" i="5"/>
  <c r="C1598" i="5"/>
  <c r="C927" i="5"/>
  <c r="C1642" i="5"/>
  <c r="C603" i="5"/>
  <c r="C1846" i="5"/>
  <c r="C822" i="5"/>
  <c r="C294" i="5"/>
  <c r="C1179" i="5"/>
  <c r="C597" i="5"/>
  <c r="C1586" i="5"/>
  <c r="C918" i="5"/>
  <c r="C1615" i="5"/>
  <c r="C592" i="5"/>
  <c r="C1705" i="5"/>
  <c r="C606" i="5"/>
  <c r="C1637" i="5"/>
  <c r="C929" i="5"/>
  <c r="C389" i="5"/>
  <c r="C1294" i="5"/>
  <c r="C708" i="5"/>
  <c r="C1155" i="5"/>
  <c r="C297" i="5"/>
  <c r="C1238" i="5"/>
  <c r="C1330" i="5"/>
  <c r="C534" i="5"/>
  <c r="C1514" i="5"/>
  <c r="C837" i="5"/>
  <c r="C317" i="5"/>
  <c r="C1198" i="5"/>
  <c r="C636" i="5"/>
  <c r="C1009" i="5"/>
  <c r="C201" i="5"/>
  <c r="C1081" i="5"/>
  <c r="C2069" i="5"/>
  <c r="C866" i="5"/>
  <c r="C334" i="5"/>
  <c r="C1233" i="5"/>
  <c r="C637" i="5"/>
  <c r="C1669" i="5"/>
  <c r="C964" i="5"/>
  <c r="C1773" i="5"/>
  <c r="C912" i="5"/>
  <c r="C718" i="5"/>
  <c r="C2117" i="5"/>
  <c r="C1066" i="5"/>
  <c r="C501" i="5"/>
  <c r="C1439" i="5"/>
  <c r="C812" i="5"/>
  <c r="C1378" i="5"/>
  <c r="C447" i="5"/>
  <c r="C937" i="5"/>
  <c r="C1205" i="5"/>
  <c r="C152" i="5"/>
  <c r="C1022" i="5"/>
  <c r="C207" i="5"/>
  <c r="C1420" i="5"/>
  <c r="C52" i="5"/>
  <c r="C298" i="5"/>
  <c r="C1229" i="5"/>
  <c r="C1121" i="5"/>
  <c r="C33" i="5"/>
  <c r="C402" i="5"/>
  <c r="C1389" i="5"/>
  <c r="C455" i="5"/>
  <c r="C1523" i="5"/>
  <c r="C436" i="5"/>
  <c r="C751" i="5"/>
  <c r="C623" i="5"/>
  <c r="C1414" i="5"/>
  <c r="C1395" i="5"/>
  <c r="C200" i="5"/>
  <c r="C1108" i="5"/>
  <c r="C273" i="5"/>
  <c r="C1733" i="5"/>
  <c r="C130" i="5"/>
  <c r="C399" i="5"/>
  <c r="C46" i="5"/>
  <c r="C1685" i="5"/>
  <c r="C129" i="5"/>
  <c r="C488" i="5"/>
  <c r="C1530" i="5"/>
  <c r="C537" i="5"/>
  <c r="C1691" i="5"/>
  <c r="C546" i="5"/>
  <c r="C879" i="5"/>
  <c r="C851" i="5"/>
  <c r="C349" i="5"/>
  <c r="C1589" i="5"/>
  <c r="C252" i="5"/>
  <c r="C1204" i="5"/>
  <c r="C337" i="5"/>
  <c r="C1322" i="5"/>
  <c r="C230" i="5"/>
  <c r="C505" i="5"/>
  <c r="C227" i="5"/>
  <c r="C69" i="5"/>
  <c r="C2428" i="5"/>
  <c r="C1757" i="5"/>
  <c r="C1085" i="5"/>
  <c r="C1816" i="5"/>
  <c r="C1512" i="5"/>
  <c r="C1980" i="5"/>
  <c r="C1625" i="5"/>
  <c r="C1008" i="5"/>
  <c r="C1199" i="5"/>
  <c r="C1752" i="5"/>
  <c r="C1568" i="5"/>
  <c r="C2196" i="5"/>
  <c r="C1883" i="5"/>
  <c r="C1908" i="5"/>
  <c r="C1128" i="5"/>
  <c r="C1546" i="5"/>
  <c r="C1503" i="5"/>
  <c r="C2352" i="5"/>
  <c r="C2261" i="5"/>
  <c r="C2180" i="5"/>
  <c r="C1432" i="5"/>
  <c r="C2169" i="5"/>
  <c r="C1995" i="5"/>
  <c r="C1603" i="5"/>
  <c r="C1320" i="5"/>
  <c r="C2209" i="5"/>
  <c r="C1247" i="5"/>
  <c r="C1212" i="5"/>
  <c r="C2611" i="5"/>
  <c r="C1927" i="5"/>
  <c r="C1756" i="5"/>
  <c r="C2078" i="5"/>
  <c r="C2060" i="5"/>
  <c r="C2682" i="5"/>
  <c r="C1855" i="5"/>
  <c r="C1672" i="5"/>
  <c r="C1934" i="5"/>
  <c r="C1916" i="5"/>
  <c r="C2681" i="5"/>
  <c r="C1583" i="5"/>
  <c r="C1040" i="5"/>
  <c r="C1518" i="5"/>
  <c r="C2107" i="5"/>
  <c r="C957" i="5"/>
  <c r="C382" i="5"/>
  <c r="C1297" i="5"/>
  <c r="C685" i="5"/>
  <c r="C1812" i="5"/>
  <c r="C1019" i="5"/>
  <c r="C2508" i="5"/>
  <c r="C745" i="5"/>
  <c r="C41" i="5"/>
  <c r="C783" i="5"/>
  <c r="C1248" i="5"/>
  <c r="C758" i="5"/>
  <c r="C238" i="5"/>
  <c r="C1111" i="5"/>
  <c r="C541" i="5"/>
  <c r="C1499" i="5"/>
  <c r="C854" i="5"/>
  <c r="C1471" i="5"/>
  <c r="C503" i="5"/>
  <c r="C1176" i="5"/>
  <c r="C750" i="5"/>
  <c r="C2764" i="5"/>
  <c r="C1102" i="5"/>
  <c r="C533" i="5"/>
  <c r="C1487" i="5"/>
  <c r="C845" i="5"/>
  <c r="C1457" i="5"/>
  <c r="C489" i="5"/>
  <c r="C1362" i="5"/>
  <c r="C542" i="5"/>
  <c r="C1525" i="5"/>
  <c r="C846" i="5"/>
  <c r="C325" i="5"/>
  <c r="C1210" i="5"/>
  <c r="C644" i="5"/>
  <c r="C1025" i="5"/>
  <c r="C209" i="5"/>
  <c r="C1097" i="5"/>
  <c r="C1149" i="5"/>
  <c r="C470" i="5"/>
  <c r="C1415" i="5"/>
  <c r="C773" i="5"/>
  <c r="C237" i="5"/>
  <c r="C1119" i="5"/>
  <c r="C572" i="5"/>
  <c r="C894" i="5"/>
  <c r="C137" i="5"/>
  <c r="C963" i="5"/>
  <c r="C1519" i="5"/>
  <c r="C798" i="5"/>
  <c r="C270" i="5"/>
  <c r="C1148" i="5"/>
  <c r="C573" i="5"/>
  <c r="C1549" i="5"/>
  <c r="C891" i="5"/>
  <c r="C1553" i="5"/>
  <c r="C1375" i="5"/>
  <c r="C654" i="5"/>
  <c r="C1750" i="5"/>
  <c r="C983" i="5"/>
  <c r="C437" i="5"/>
  <c r="C1348" i="5"/>
  <c r="C748" i="5"/>
  <c r="C1241" i="5"/>
  <c r="C351" i="5"/>
  <c r="C1673" i="5"/>
  <c r="C1007" i="5"/>
  <c r="C88" i="5"/>
  <c r="C905" i="5"/>
  <c r="C143" i="5"/>
  <c r="C1163" i="5"/>
  <c r="C1713" i="5"/>
  <c r="C179" i="5"/>
  <c r="C639" i="5"/>
  <c r="C549" i="5"/>
  <c r="C1694" i="5"/>
  <c r="C284" i="5"/>
  <c r="C1257" i="5"/>
  <c r="C369" i="5"/>
  <c r="C1373" i="5"/>
  <c r="C281" i="5"/>
  <c r="C568" i="5"/>
  <c r="C344" i="5"/>
  <c r="C796" i="5"/>
  <c r="C1154" i="5"/>
  <c r="C136" i="5"/>
  <c r="C990" i="5"/>
  <c r="C191" i="5"/>
  <c r="C1346" i="5"/>
  <c r="C27" i="5"/>
  <c r="C260" i="5"/>
  <c r="C987" i="5"/>
  <c r="C965" i="5"/>
  <c r="C17" i="5"/>
  <c r="C370" i="5"/>
  <c r="C1356" i="5"/>
  <c r="C433" i="5"/>
  <c r="C1485" i="5"/>
  <c r="C400" i="5"/>
  <c r="C688" i="5"/>
  <c r="C560" i="5"/>
  <c r="C1242" i="5"/>
  <c r="C1324" i="5"/>
  <c r="C184" i="5"/>
  <c r="C1079" i="5"/>
  <c r="C251" i="5"/>
  <c r="C1571" i="5"/>
  <c r="C102" i="5"/>
  <c r="C364" i="5"/>
  <c r="C2509" i="5"/>
  <c r="C1282" i="5"/>
  <c r="C1234" i="5"/>
  <c r="C553" i="5"/>
  <c r="C730" i="5"/>
  <c r="C2158" i="5"/>
  <c r="C715" i="5"/>
  <c r="C39" i="5"/>
  <c r="C835" i="5"/>
  <c r="C1214" i="5"/>
  <c r="C2513" i="5"/>
  <c r="C1083" i="5"/>
  <c r="C1273" i="5"/>
  <c r="C168" i="5"/>
  <c r="C1051" i="5"/>
  <c r="C223" i="5"/>
  <c r="C1495" i="5"/>
  <c r="C77" i="5"/>
  <c r="C1972" i="5"/>
  <c r="C1564" i="5"/>
  <c r="C939" i="5"/>
  <c r="C1887" i="5"/>
  <c r="C1448" i="5"/>
  <c r="C1853" i="5"/>
  <c r="C2337" i="5"/>
  <c r="C872" i="5"/>
  <c r="C1619" i="5"/>
  <c r="C2031" i="5"/>
  <c r="C1504" i="5"/>
  <c r="C2657" i="5"/>
  <c r="C1763" i="5"/>
  <c r="C1721" i="5"/>
  <c r="C1064" i="5"/>
  <c r="C1391" i="5"/>
  <c r="C1405" i="5"/>
  <c r="C2431" i="5"/>
  <c r="C2708" i="5"/>
  <c r="C2035" i="5"/>
  <c r="C2661" i="5"/>
  <c r="C2613" i="5"/>
  <c r="C1867" i="5"/>
  <c r="C2136" i="5"/>
  <c r="C1256" i="5"/>
  <c r="C1901" i="5"/>
  <c r="C1183" i="5"/>
  <c r="C1131" i="5"/>
  <c r="C2746" i="5"/>
  <c r="C1863" i="5"/>
  <c r="C1680" i="5"/>
  <c r="C1950" i="5"/>
  <c r="C1932" i="5"/>
  <c r="C2146" i="5"/>
  <c r="C1783" i="5"/>
  <c r="C1608" i="5"/>
  <c r="C1819" i="5"/>
  <c r="C2740" i="5"/>
  <c r="C2037" i="5"/>
  <c r="C1510" i="5"/>
  <c r="C976" i="5"/>
  <c r="C1436" i="5"/>
  <c r="C1689" i="5"/>
  <c r="C847" i="5"/>
  <c r="C318" i="5"/>
  <c r="C1211" i="5"/>
  <c r="C621" i="5"/>
  <c r="C1631" i="5"/>
  <c r="C946" i="5"/>
  <c r="C1695" i="5"/>
  <c r="C642" i="5"/>
  <c r="C2077" i="5"/>
  <c r="C680" i="5"/>
  <c r="C1869" i="5"/>
  <c r="C694" i="5"/>
  <c r="C1957" i="5"/>
  <c r="C1038" i="5"/>
  <c r="C477" i="5"/>
  <c r="C1403" i="5"/>
  <c r="C788" i="5"/>
  <c r="C1325" i="5"/>
  <c r="C403" i="5"/>
  <c r="C1686" i="5"/>
  <c r="C686" i="5"/>
  <c r="C1910" i="5"/>
  <c r="C1029" i="5"/>
  <c r="C469" i="5"/>
  <c r="C1390" i="5"/>
  <c r="C780" i="5"/>
  <c r="C1310" i="5"/>
  <c r="C393" i="5"/>
  <c r="C1180" i="5"/>
  <c r="C478" i="5"/>
  <c r="C1429" i="5"/>
  <c r="C781" i="5"/>
  <c r="C245" i="5"/>
  <c r="C1129" i="5"/>
  <c r="C580" i="5"/>
  <c r="C907" i="5"/>
  <c r="C145" i="5"/>
  <c r="C979" i="5"/>
  <c r="C1003" i="5"/>
  <c r="C406" i="5"/>
  <c r="C1329" i="5"/>
  <c r="C709" i="5"/>
  <c r="C1956" i="5"/>
  <c r="C1046" i="5"/>
  <c r="C508" i="5"/>
  <c r="C784" i="5"/>
  <c r="C65" i="5"/>
  <c r="C819" i="5"/>
  <c r="C984" i="5"/>
  <c r="C726" i="5"/>
  <c r="C2252" i="5"/>
  <c r="C1075" i="5"/>
  <c r="C509" i="5"/>
  <c r="C1451" i="5"/>
  <c r="C820" i="5"/>
  <c r="C1396" i="5"/>
  <c r="C1478" i="5"/>
  <c r="C582" i="5"/>
  <c r="C1587" i="5"/>
  <c r="C901" i="5"/>
  <c r="C365" i="5"/>
  <c r="C1262" i="5"/>
  <c r="C684" i="5"/>
  <c r="C1098" i="5"/>
  <c r="C1594" i="5"/>
  <c r="C834" i="5"/>
  <c r="C808" i="5"/>
  <c r="C24" i="5"/>
  <c r="C793" i="5"/>
  <c r="C79" i="5"/>
  <c r="C953" i="5"/>
  <c r="C1369" i="5"/>
  <c r="C62" i="5"/>
  <c r="C187" i="5"/>
  <c r="C1513" i="5"/>
  <c r="C1433" i="5"/>
  <c r="C208" i="5"/>
  <c r="C1124" i="5"/>
  <c r="C283" i="5"/>
  <c r="C1837" i="5"/>
  <c r="C141" i="5"/>
  <c r="C417" i="5"/>
  <c r="C85" i="5"/>
  <c r="C1345" i="5"/>
  <c r="C950" i="5"/>
  <c r="C72" i="5"/>
  <c r="C876" i="5"/>
  <c r="C127" i="5"/>
  <c r="C1090" i="5"/>
  <c r="C1606" i="5"/>
  <c r="C140" i="5"/>
  <c r="C519" i="5"/>
  <c r="C421" i="5"/>
  <c r="C1610" i="5"/>
  <c r="C264" i="5"/>
  <c r="C1219" i="5"/>
  <c r="C347" i="5"/>
  <c r="C1337" i="5"/>
  <c r="C248" i="5"/>
  <c r="C522" i="5"/>
  <c r="C258" i="5"/>
  <c r="C668" i="5"/>
  <c r="C1125" i="5"/>
  <c r="C120" i="5"/>
  <c r="C962" i="5"/>
  <c r="C175" i="5"/>
  <c r="C1278" i="5"/>
  <c r="C2637" i="5"/>
  <c r="C229" i="5"/>
  <c r="C895" i="5"/>
  <c r="C800" i="5"/>
  <c r="C1556" i="5"/>
  <c r="C1482" i="5"/>
  <c r="C2480" i="5"/>
  <c r="C1823" i="5"/>
  <c r="C2748" i="5"/>
  <c r="C2166" i="5"/>
  <c r="C1634" i="5"/>
  <c r="C2425" i="5"/>
  <c r="C1515" i="5"/>
  <c r="C1943" i="5"/>
  <c r="C2705" i="5"/>
  <c r="C2316" i="5"/>
  <c r="C1684" i="5"/>
  <c r="C1613" i="5"/>
  <c r="C936" i="5"/>
  <c r="C1319" i="5"/>
  <c r="C1308" i="5"/>
  <c r="C2590" i="5"/>
  <c r="C2015" i="5"/>
  <c r="C1891" i="5"/>
  <c r="C2321" i="5"/>
  <c r="C2273" i="5"/>
  <c r="C1749" i="5"/>
  <c r="C1876" i="5"/>
  <c r="C1184" i="5"/>
  <c r="C1697" i="5"/>
  <c r="C2070" i="5"/>
  <c r="C1058" i="5"/>
  <c r="C2218" i="5"/>
  <c r="C1791" i="5"/>
  <c r="C1616" i="5"/>
  <c r="C1830" i="5"/>
  <c r="C2781" i="5"/>
  <c r="C1906" i="5"/>
  <c r="C2761" i="5"/>
  <c r="C1544" i="5"/>
  <c r="C1719" i="5"/>
  <c r="C2397" i="5"/>
  <c r="C1803" i="5"/>
  <c r="C1437" i="5"/>
  <c r="C904" i="5"/>
  <c r="C1367" i="5"/>
  <c r="C1376" i="5"/>
  <c r="C774" i="5"/>
  <c r="C254" i="5"/>
  <c r="C1130" i="5"/>
  <c r="C557" i="5"/>
  <c r="C1524" i="5"/>
  <c r="C873" i="5"/>
  <c r="C1280" i="5"/>
  <c r="C1207" i="5"/>
  <c r="C2567" i="5"/>
  <c r="C2589" i="5"/>
  <c r="C1998" i="5"/>
  <c r="C2027" i="5"/>
  <c r="C1547" i="5"/>
  <c r="C1965" i="5"/>
  <c r="C2495" i="5"/>
  <c r="C1743" i="5"/>
  <c r="C2364" i="5"/>
  <c r="C2092" i="5"/>
  <c r="C1620" i="5"/>
  <c r="C1465" i="5"/>
  <c r="C864" i="5"/>
  <c r="C1255" i="5"/>
  <c r="C1222" i="5"/>
  <c r="C2675" i="5"/>
  <c r="C1935" i="5"/>
  <c r="C1769" i="5"/>
  <c r="C2094" i="5"/>
  <c r="C2076" i="5"/>
  <c r="C1676" i="5"/>
  <c r="C1709" i="5"/>
  <c r="C1120" i="5"/>
  <c r="C1611" i="5"/>
  <c r="C1725" i="5"/>
  <c r="C985" i="5"/>
  <c r="C1970" i="5"/>
  <c r="C1727" i="5"/>
  <c r="C1552" i="5"/>
  <c r="C1729" i="5"/>
  <c r="C2744" i="5"/>
  <c r="C2041" i="5"/>
  <c r="C2420" i="5"/>
  <c r="C1480" i="5"/>
  <c r="C2445" i="5"/>
  <c r="C2091" i="5"/>
  <c r="C1678" i="5"/>
  <c r="C1368" i="5"/>
  <c r="C840" i="5"/>
  <c r="C1295" i="5"/>
  <c r="C848" i="5"/>
  <c r="C710" i="5"/>
  <c r="C2054" i="5"/>
  <c r="C1057" i="5"/>
  <c r="C493" i="5"/>
  <c r="C1426" i="5"/>
  <c r="C804" i="5"/>
  <c r="C1363" i="5"/>
  <c r="C435" i="5"/>
  <c r="C1470" i="5"/>
  <c r="C476" i="5"/>
  <c r="C1382" i="5"/>
  <c r="C558" i="5"/>
  <c r="C1550" i="5"/>
  <c r="C874" i="5"/>
  <c r="C341" i="5"/>
  <c r="C1230" i="5"/>
  <c r="C660" i="5"/>
  <c r="C1053" i="5"/>
  <c r="C225" i="5"/>
  <c r="C1372" i="5"/>
  <c r="C550" i="5"/>
  <c r="C1539" i="5"/>
  <c r="C865" i="5"/>
  <c r="C333" i="5"/>
  <c r="C1220" i="5"/>
  <c r="C652" i="5"/>
  <c r="C1041" i="5"/>
  <c r="C1668" i="5"/>
  <c r="C884" i="5"/>
  <c r="C350" i="5"/>
  <c r="C1253" i="5"/>
  <c r="C653" i="5"/>
  <c r="C1702" i="5"/>
  <c r="C982" i="5"/>
  <c r="C1924" i="5"/>
  <c r="C695" i="5"/>
  <c r="C9" i="5"/>
  <c r="C1593" i="5"/>
  <c r="C806" i="5"/>
  <c r="C278" i="5"/>
  <c r="C1157" i="5"/>
  <c r="C581" i="5"/>
  <c r="C1561" i="5"/>
  <c r="C900" i="5"/>
  <c r="C1570" i="5"/>
  <c r="C567" i="5"/>
  <c r="C1726" i="5"/>
  <c r="C616" i="5"/>
  <c r="C1563" i="5"/>
  <c r="C590" i="5"/>
  <c r="C1599" i="5"/>
  <c r="C910" i="5"/>
  <c r="C373" i="5"/>
  <c r="C1274" i="5"/>
  <c r="C692" i="5"/>
  <c r="C1126" i="5"/>
  <c r="C1113" i="5"/>
  <c r="C454" i="5"/>
  <c r="C1393" i="5"/>
  <c r="C757" i="5"/>
  <c r="C2593" i="5"/>
  <c r="C1101" i="5"/>
  <c r="C556" i="5"/>
  <c r="C862" i="5"/>
  <c r="C310" i="5"/>
  <c r="C185" i="5"/>
  <c r="C538" i="5"/>
  <c r="C1585" i="5"/>
  <c r="C576" i="5"/>
  <c r="C1811" i="5"/>
  <c r="C609" i="5"/>
  <c r="C945" i="5"/>
  <c r="C1034" i="5"/>
  <c r="C1005" i="5"/>
  <c r="C1494" i="5"/>
  <c r="C995" i="5"/>
  <c r="C80" i="5"/>
  <c r="C889" i="5"/>
  <c r="C135" i="5"/>
  <c r="C1135" i="5"/>
  <c r="C1659" i="5"/>
  <c r="C165" i="5"/>
  <c r="C702" i="5"/>
  <c r="C329" i="5"/>
  <c r="C641" i="5"/>
  <c r="C1771" i="5"/>
  <c r="C651" i="5"/>
  <c r="C2684" i="5"/>
  <c r="C735" i="5"/>
  <c r="C1089" i="5"/>
  <c r="C1398" i="5"/>
  <c r="C1505" i="5"/>
  <c r="C732" i="5"/>
  <c r="C1141" i="5"/>
  <c r="C128" i="5"/>
  <c r="C978" i="5"/>
  <c r="C183" i="5"/>
  <c r="C1313" i="5"/>
  <c r="C13" i="5"/>
  <c r="C247" i="5"/>
  <c r="C1417" i="5"/>
  <c r="C631" i="5"/>
  <c r="C744" i="5"/>
  <c r="C2468" i="5"/>
  <c r="C729" i="5"/>
  <c r="C47" i="5"/>
  <c r="C858" i="5"/>
  <c r="C1245" i="5"/>
  <c r="C12" i="5"/>
  <c r="C84" i="5"/>
  <c r="C82" i="5"/>
  <c r="C805" i="5"/>
  <c r="C2181" i="5"/>
  <c r="C348" i="5"/>
  <c r="C1323" i="5"/>
  <c r="C411" i="5"/>
  <c r="C1447" i="5"/>
  <c r="C367" i="5"/>
  <c r="C648" i="5"/>
  <c r="C1076" i="5"/>
  <c r="C514" i="5"/>
  <c r="C705" i="5"/>
  <c r="C2052" i="5"/>
  <c r="C704" i="5"/>
  <c r="C31" i="5"/>
  <c r="C815" i="5"/>
  <c r="C1185" i="5"/>
  <c r="C1208" i="5"/>
  <c r="C2421" i="5"/>
  <c r="C2283" i="5"/>
  <c r="C2249" i="5"/>
  <c r="C1870" i="5"/>
  <c r="C1899" i="5"/>
  <c r="C1401" i="5"/>
  <c r="C1555" i="5"/>
  <c r="C2654" i="5"/>
  <c r="C2548" i="5"/>
  <c r="C2110" i="5"/>
  <c r="C1964" i="5"/>
  <c r="C1877" i="5"/>
  <c r="C1392" i="5"/>
  <c r="C2300" i="5"/>
  <c r="C1191" i="5"/>
  <c r="C1140" i="5"/>
  <c r="C2155" i="5"/>
  <c r="C1871" i="5"/>
  <c r="C1688" i="5"/>
  <c r="C1966" i="5"/>
  <c r="C1948" i="5"/>
  <c r="C1612" i="5"/>
  <c r="C1602" i="5"/>
  <c r="C1056" i="5"/>
  <c r="C1537" i="5"/>
  <c r="C1588" i="5"/>
  <c r="C911" i="5"/>
  <c r="C2105" i="5"/>
  <c r="C2461" i="5"/>
  <c r="C1488" i="5"/>
  <c r="C2532" i="5"/>
  <c r="C2224" i="5"/>
  <c r="C2072" i="5"/>
  <c r="C2132" i="5"/>
  <c r="C1416" i="5"/>
  <c r="C2125" i="5"/>
  <c r="C1963" i="5"/>
  <c r="C2769" i="5"/>
  <c r="C1304" i="5"/>
  <c r="C2093" i="5"/>
  <c r="C1231" i="5"/>
  <c r="C1303" i="5"/>
  <c r="C646" i="5"/>
  <c r="C1723" i="5"/>
  <c r="C974" i="5"/>
  <c r="C429" i="5"/>
  <c r="C1338" i="5"/>
  <c r="C740" i="5"/>
  <c r="C1226" i="5"/>
  <c r="C339" i="5"/>
  <c r="C1309" i="5"/>
  <c r="C392" i="5"/>
  <c r="C1202" i="5"/>
  <c r="C494" i="5"/>
  <c r="C1452" i="5"/>
  <c r="C797" i="5"/>
  <c r="C269" i="5"/>
  <c r="C1147" i="5"/>
  <c r="C596" i="5"/>
  <c r="C935" i="5"/>
  <c r="C161" i="5"/>
  <c r="C1190" i="5"/>
  <c r="C486" i="5"/>
  <c r="C1441" i="5"/>
  <c r="C789" i="5"/>
  <c r="C261" i="5"/>
  <c r="C1138" i="5"/>
  <c r="C588" i="5"/>
  <c r="C923" i="5"/>
  <c r="C1698" i="5"/>
  <c r="C814" i="5"/>
  <c r="C286" i="5"/>
  <c r="C1169" i="5"/>
  <c r="C589" i="5"/>
  <c r="C1572" i="5"/>
  <c r="C909" i="5"/>
  <c r="C1590" i="5"/>
  <c r="C578" i="5"/>
  <c r="C1772" i="5"/>
  <c r="C1048" i="5"/>
  <c r="C734" i="5"/>
  <c r="C2385" i="5"/>
  <c r="C1084" i="5"/>
  <c r="C517" i="5"/>
  <c r="C1462" i="5"/>
  <c r="C828" i="5"/>
  <c r="C1413" i="5"/>
  <c r="C467" i="5"/>
  <c r="C1531" i="5"/>
  <c r="C513" i="5"/>
  <c r="C1286" i="5"/>
  <c r="C526" i="5"/>
  <c r="C1502" i="5"/>
  <c r="C829" i="5"/>
  <c r="C309" i="5"/>
  <c r="C1188" i="5"/>
  <c r="C628" i="5"/>
  <c r="C2441" i="5"/>
  <c r="C966" i="5"/>
  <c r="C390" i="5"/>
  <c r="C1307" i="5"/>
  <c r="C693" i="5"/>
  <c r="C1854" i="5"/>
  <c r="C1028" i="5"/>
  <c r="C492" i="5"/>
  <c r="C759" i="5"/>
  <c r="C1201" i="5"/>
  <c r="C49" i="5"/>
  <c r="C412" i="5"/>
  <c r="C1411" i="5"/>
  <c r="C465" i="5"/>
  <c r="C1543" i="5"/>
  <c r="C451" i="5"/>
  <c r="C771" i="5"/>
  <c r="C663" i="5"/>
  <c r="C1312" i="5"/>
  <c r="C770" i="5"/>
  <c r="C794" i="5"/>
  <c r="C16" i="5"/>
  <c r="C779" i="5"/>
  <c r="C71" i="5"/>
  <c r="C926" i="5"/>
  <c r="C1334" i="5"/>
  <c r="C51" i="5"/>
  <c r="C2013" i="5"/>
  <c r="C153" i="5"/>
  <c r="C499" i="5"/>
  <c r="C1545" i="5"/>
  <c r="C551" i="5"/>
  <c r="C1714" i="5"/>
  <c r="C569" i="5"/>
  <c r="C899" i="5"/>
  <c r="C897" i="5"/>
  <c r="C887" i="5"/>
  <c r="C1206" i="5"/>
  <c r="C934" i="5"/>
  <c r="C64" i="5"/>
  <c r="C860" i="5"/>
  <c r="C119" i="5"/>
  <c r="C1070" i="5"/>
  <c r="C1559" i="5"/>
  <c r="C126" i="5"/>
  <c r="C566" i="5"/>
  <c r="C265" i="5"/>
  <c r="C602" i="5"/>
  <c r="C1693" i="5"/>
  <c r="C626" i="5"/>
  <c r="C2157" i="5"/>
  <c r="C689" i="5"/>
  <c r="C1043" i="5"/>
  <c r="C1235" i="5"/>
  <c r="C1080" i="5"/>
  <c r="C1638" i="5"/>
  <c r="C2418" i="5"/>
  <c r="C2067" i="5"/>
  <c r="C2660" i="5"/>
  <c r="C1628" i="5"/>
  <c r="C1336" i="5"/>
  <c r="C1473" i="5"/>
  <c r="C2739" i="5"/>
  <c r="C2051" i="5"/>
  <c r="C1982" i="5"/>
  <c r="C2525" i="5"/>
  <c r="C1710" i="5"/>
  <c r="C1328" i="5"/>
  <c r="C1933" i="5"/>
  <c r="C2118" i="5"/>
  <c r="C1067" i="5"/>
  <c r="C2282" i="5"/>
  <c r="C1799" i="5"/>
  <c r="C1624" i="5"/>
  <c r="C1844" i="5"/>
  <c r="C1828" i="5"/>
  <c r="C2101" i="5"/>
  <c r="C1529" i="5"/>
  <c r="C992" i="5"/>
  <c r="C1454" i="5"/>
  <c r="C1490" i="5"/>
  <c r="C2288" i="5"/>
  <c r="C2139" i="5"/>
  <c r="C2153" i="5"/>
  <c r="C1424" i="5"/>
  <c r="C2145" i="5"/>
  <c r="C2303" i="5"/>
  <c r="C2345" i="5"/>
  <c r="C1987" i="5"/>
  <c r="C2577" i="5"/>
  <c r="C2529" i="5"/>
  <c r="C1838" i="5"/>
  <c r="C2068" i="5"/>
  <c r="C1240" i="5"/>
  <c r="C1843" i="5"/>
  <c r="C1167" i="5"/>
  <c r="C1467" i="5"/>
  <c r="C574" i="5"/>
  <c r="C1575" i="5"/>
  <c r="C892" i="5"/>
  <c r="C357" i="5"/>
  <c r="C1252" i="5"/>
  <c r="C676" i="5"/>
  <c r="C1082" i="5"/>
  <c r="C243" i="5"/>
  <c r="C1172" i="5"/>
  <c r="C306" i="5"/>
  <c r="C1049" i="5"/>
  <c r="C430" i="5"/>
  <c r="C1361" i="5"/>
  <c r="C733" i="5"/>
  <c r="C2116" i="5"/>
  <c r="C1074" i="5"/>
  <c r="C532" i="5"/>
  <c r="C823" i="5"/>
  <c r="C97" i="5"/>
  <c r="C1039" i="5"/>
  <c r="C422" i="5"/>
  <c r="C1349" i="5"/>
  <c r="C725" i="5"/>
  <c r="C2053" i="5"/>
  <c r="C1065" i="5"/>
  <c r="C524" i="5"/>
  <c r="C809" i="5"/>
  <c r="C1112" i="5"/>
  <c r="C742" i="5"/>
  <c r="C2596" i="5"/>
  <c r="C1093" i="5"/>
  <c r="C525" i="5"/>
  <c r="C1476" i="5"/>
  <c r="C836" i="5"/>
  <c r="C1434" i="5"/>
  <c r="C479" i="5"/>
  <c r="C1548" i="5"/>
  <c r="C1527" i="5"/>
  <c r="C670" i="5"/>
  <c r="C1814" i="5"/>
  <c r="C1011" i="5"/>
  <c r="C453" i="5"/>
  <c r="C1370" i="5"/>
  <c r="C764" i="5"/>
  <c r="C1277" i="5"/>
  <c r="C371" i="5"/>
  <c r="C1357" i="5"/>
  <c r="C424" i="5"/>
  <c r="C1122" i="5"/>
  <c r="C462" i="5"/>
  <c r="C1404" i="5"/>
  <c r="C765" i="5"/>
  <c r="C2725" i="5"/>
  <c r="C1110" i="5"/>
  <c r="C564" i="5"/>
  <c r="C1822" i="5"/>
  <c r="C857" i="5"/>
  <c r="C326" i="5"/>
  <c r="C1221" i="5"/>
  <c r="C629" i="5"/>
  <c r="C1650" i="5"/>
  <c r="C955" i="5"/>
  <c r="C1732" i="5"/>
  <c r="C656" i="5"/>
  <c r="C613" i="5"/>
  <c r="C1835" i="5"/>
  <c r="C296" i="5"/>
  <c r="C1270" i="5"/>
  <c r="C379" i="5"/>
  <c r="C1388" i="5"/>
  <c r="C299" i="5"/>
  <c r="C585" i="5"/>
  <c r="C395" i="5"/>
  <c r="C766" i="5"/>
  <c r="C361" i="5"/>
  <c r="C655" i="5"/>
  <c r="C1829" i="5"/>
  <c r="C665" i="5"/>
  <c r="C7" i="5"/>
  <c r="C752" i="5"/>
  <c r="C1115" i="5"/>
  <c r="C1438" i="5"/>
  <c r="C1047" i="5"/>
  <c r="C25" i="5"/>
  <c r="C380" i="5"/>
  <c r="C1374" i="5"/>
  <c r="C443" i="5"/>
  <c r="C1506" i="5"/>
  <c r="C418" i="5"/>
  <c r="C728" i="5"/>
  <c r="C583" i="5"/>
  <c r="C1239" i="5"/>
  <c r="C667" i="5"/>
  <c r="C755" i="5"/>
  <c r="C2721" i="5"/>
  <c r="C743" i="5"/>
  <c r="C55" i="5"/>
  <c r="C881" i="5"/>
  <c r="C1268" i="5"/>
  <c r="C26" i="5"/>
  <c r="C1562" i="5"/>
  <c r="C121" i="5"/>
  <c r="C466" i="5"/>
  <c r="C1507" i="5"/>
  <c r="C512" i="5"/>
  <c r="C1661" i="5"/>
  <c r="C529" i="5"/>
  <c r="C853" i="5"/>
  <c r="C803" i="5"/>
  <c r="C1016" i="5"/>
  <c r="C1526" i="5"/>
  <c r="C2564" i="5"/>
  <c r="C1704" i="5"/>
  <c r="C2233" i="5"/>
  <c r="C2213" i="5"/>
  <c r="C1272" i="5"/>
  <c r="C1327" i="5"/>
  <c r="C2098" i="5"/>
  <c r="C1907" i="5"/>
  <c r="C1755" i="5"/>
  <c r="C2142" i="5"/>
  <c r="C1614" i="5"/>
  <c r="C1264" i="5"/>
  <c r="C1707" i="5"/>
  <c r="C1753" i="5"/>
  <c r="C994" i="5"/>
  <c r="C2034" i="5"/>
  <c r="C1735" i="5"/>
  <c r="C1560" i="5"/>
  <c r="C1741" i="5"/>
  <c r="C2484" i="5"/>
  <c r="C1849" i="5"/>
  <c r="C1455" i="5"/>
  <c r="C928" i="5"/>
  <c r="C1383" i="5"/>
  <c r="C1394" i="5"/>
  <c r="C2367" i="5"/>
  <c r="C2537" i="5"/>
  <c r="C2003" i="5"/>
  <c r="C2620" i="5"/>
  <c r="C2572" i="5"/>
  <c r="C2454" i="5"/>
  <c r="C1983" i="5"/>
  <c r="C1845" i="5"/>
  <c r="C2236" i="5"/>
  <c r="C2193" i="5"/>
  <c r="C1724" i="5"/>
  <c r="C1821" i="5"/>
  <c r="C1168" i="5"/>
  <c r="C1675" i="5"/>
  <c r="C1958" i="5"/>
  <c r="C1266" i="5"/>
  <c r="C510" i="5"/>
  <c r="C1477" i="5"/>
  <c r="C813" i="5"/>
  <c r="C285" i="5"/>
  <c r="C1166" i="5"/>
  <c r="C612" i="5"/>
  <c r="C967" i="5"/>
  <c r="C177" i="5"/>
  <c r="C1036" i="5"/>
  <c r="C1852" i="5"/>
  <c r="C902" i="5"/>
  <c r="C366" i="5"/>
  <c r="C1275" i="5"/>
  <c r="C669" i="5"/>
  <c r="C1748" i="5"/>
  <c r="C1001" i="5"/>
  <c r="C2084" i="5"/>
  <c r="C720" i="5"/>
  <c r="C1737" i="5"/>
  <c r="C893" i="5"/>
  <c r="C358" i="5"/>
  <c r="C1265" i="5"/>
  <c r="C661" i="5"/>
  <c r="C1717" i="5"/>
  <c r="C991" i="5"/>
  <c r="C1989" i="5"/>
  <c r="C706" i="5"/>
  <c r="C1601" i="5"/>
  <c r="C678" i="5"/>
  <c r="C1860" i="5"/>
  <c r="C1020" i="5"/>
  <c r="C461" i="5"/>
  <c r="C1380" i="5"/>
  <c r="C772" i="5"/>
  <c r="C1292" i="5"/>
  <c r="C383" i="5"/>
  <c r="C1377" i="5"/>
  <c r="C1577" i="5"/>
  <c r="C598" i="5"/>
  <c r="C1618" i="5"/>
  <c r="C954" i="5"/>
  <c r="C2720" i="5"/>
  <c r="C1817" i="5"/>
  <c r="C67" i="5"/>
  <c r="C154" i="5"/>
  <c r="C608" i="5"/>
  <c r="C196" i="5"/>
  <c r="C707" i="5"/>
  <c r="C497" i="5"/>
  <c r="C618" i="5"/>
  <c r="C181" i="5"/>
  <c r="C491" i="5"/>
  <c r="C1406" i="5"/>
  <c r="C972" i="5"/>
  <c r="C87" i="5"/>
  <c r="C807" i="5"/>
  <c r="C32" i="5"/>
  <c r="C833" i="5"/>
  <c r="C878" i="5"/>
  <c r="C1979" i="5"/>
  <c r="C1145" i="5"/>
  <c r="C1516" i="5"/>
  <c r="C331" i="5"/>
  <c r="C352" i="5"/>
  <c r="C1974" i="5"/>
  <c r="C933" i="5"/>
  <c r="C328" i="5"/>
  <c r="C217" i="5"/>
  <c r="C1209" i="5"/>
  <c r="C2133" i="5"/>
  <c r="C1302" i="5"/>
  <c r="C615" i="5"/>
  <c r="C112" i="5"/>
  <c r="C1569" i="5"/>
  <c r="C502" i="5"/>
  <c r="C1251" i="5"/>
  <c r="C1468" i="5"/>
  <c r="C2469" i="5"/>
  <c r="C712" i="5"/>
  <c r="C627" i="5"/>
  <c r="C545" i="5"/>
  <c r="C1237" i="5"/>
  <c r="C969" i="5"/>
  <c r="C562" i="5"/>
  <c r="C246" i="5"/>
  <c r="C1990" i="5"/>
  <c r="C1450" i="5"/>
  <c r="C882" i="5"/>
  <c r="C262" i="5"/>
  <c r="C1037" i="5"/>
  <c r="C398" i="5"/>
  <c r="C287" i="5"/>
  <c r="C381" i="5"/>
  <c r="C795" i="5"/>
  <c r="C307" i="5"/>
  <c r="C2020" i="5"/>
  <c r="C622" i="5"/>
  <c r="C95" i="5"/>
  <c r="C1171" i="5"/>
  <c r="C951" i="5"/>
  <c r="C1630" i="5"/>
  <c r="C832" i="5"/>
  <c r="C176" i="5"/>
  <c r="C105" i="5"/>
  <c r="C2636" i="5"/>
  <c r="C394" i="5"/>
  <c r="C111" i="5"/>
  <c r="C1069" i="5"/>
  <c r="C1674" i="5"/>
  <c r="C1342" i="5"/>
  <c r="C1301" i="5"/>
  <c r="C8" i="5"/>
  <c r="C280" i="5"/>
  <c r="C1006" i="5"/>
  <c r="C1764" i="5"/>
  <c r="C15" i="5"/>
  <c r="C425" i="5"/>
  <c r="C1178" i="5"/>
  <c r="C518" i="5"/>
  <c r="C1358" i="5"/>
  <c r="C662" i="5"/>
  <c r="C681" i="5"/>
  <c r="C645" i="5"/>
  <c r="C516" i="5"/>
  <c r="C1173" i="5"/>
  <c r="C319" i="5"/>
  <c r="C1175" i="5"/>
  <c r="C444" i="5"/>
  <c r="C408" i="5"/>
  <c r="C1747" i="5"/>
  <c r="C66" i="5"/>
  <c r="C1035" i="5"/>
  <c r="C160" i="5"/>
  <c r="C1258" i="5"/>
  <c r="C1010" i="5"/>
  <c r="C234" i="5"/>
  <c r="C289" i="5"/>
  <c r="C448" i="5"/>
  <c r="C625" i="5"/>
  <c r="C649" i="5"/>
  <c r="C159" i="5"/>
  <c r="C1305" i="5"/>
  <c r="C563" i="5"/>
  <c r="C540" i="5"/>
  <c r="C218" i="5"/>
  <c r="C194" i="5"/>
  <c r="C2045" i="5"/>
  <c r="C949" i="5"/>
  <c r="C242" i="5"/>
  <c r="C233" i="5"/>
  <c r="C320" i="5"/>
  <c r="C520" i="5"/>
  <c r="C423" i="5"/>
  <c r="C883" i="5"/>
  <c r="C2380" i="5"/>
  <c r="C275" i="5"/>
  <c r="C266" i="5"/>
  <c r="C274" i="5"/>
  <c r="C925" i="5"/>
  <c r="C1567" i="5"/>
  <c r="C124" i="5"/>
  <c r="C295" i="5"/>
  <c r="C1617" i="5"/>
  <c r="C1535" i="5"/>
  <c r="C782" i="5"/>
  <c r="C1894" i="5"/>
  <c r="C975" i="5"/>
  <c r="C1142" i="5"/>
  <c r="C919" i="5"/>
  <c r="C1055" i="5"/>
  <c r="C716" i="5"/>
  <c r="C1193" i="5"/>
  <c r="C577" i="5"/>
  <c r="C484" i="5"/>
  <c r="C101" i="5"/>
  <c r="C1116" i="5"/>
  <c r="C1469" i="5"/>
  <c r="C415" i="5"/>
  <c r="C166" i="5"/>
  <c r="C1269" i="5"/>
  <c r="C305" i="5"/>
  <c r="C1153" i="5"/>
  <c r="C224" i="5"/>
  <c r="C1493" i="5"/>
  <c r="C1785" i="5"/>
  <c r="C673" i="5"/>
  <c r="C698" i="5"/>
  <c r="C723" i="5"/>
  <c r="C811" i="5"/>
  <c r="C998" i="5"/>
  <c r="C315" i="5"/>
  <c r="C1449" i="5"/>
  <c r="C849" i="5"/>
  <c r="C2184" i="5"/>
  <c r="C346" i="5"/>
  <c r="C506" i="5"/>
  <c r="C103" i="5"/>
  <c r="C1063" i="5"/>
  <c r="C456" i="5"/>
  <c r="C996" i="5"/>
  <c r="C753" i="5"/>
  <c r="C115" i="5"/>
  <c r="C844" i="5"/>
  <c r="C21" i="5"/>
  <c r="C263" i="5"/>
  <c r="C1326" i="5"/>
  <c r="C903" i="5"/>
  <c r="C769" i="5"/>
  <c r="C38" i="5"/>
  <c r="C144" i="5"/>
  <c r="C1517" i="5"/>
  <c r="C679" i="5"/>
  <c r="C838" i="5"/>
  <c r="C293" i="5"/>
  <c r="C1276" i="5"/>
  <c r="C445" i="5"/>
  <c r="C1445" i="5"/>
  <c r="C1836" i="5"/>
  <c r="C1243" i="5"/>
  <c r="C2006" i="5"/>
  <c r="C1306" i="5"/>
  <c r="C724" i="5"/>
  <c r="C1641" i="5"/>
  <c r="C790" i="5"/>
  <c r="C736" i="5"/>
  <c r="C1701" i="5"/>
  <c r="C1218" i="5"/>
  <c r="C1458" i="5"/>
  <c r="C1859" i="5"/>
  <c r="C2435" i="5"/>
  <c r="C219" i="5"/>
  <c r="C170" i="5"/>
  <c r="C1105" i="5"/>
  <c r="C570" i="5"/>
  <c r="C2192" i="5"/>
  <c r="C920" i="5"/>
  <c r="C1621" i="5"/>
  <c r="C1815" i="5"/>
  <c r="C2170" i="5"/>
  <c r="C2019" i="5"/>
  <c r="C721" i="5"/>
  <c r="C1597" i="5"/>
  <c r="C150" i="5"/>
  <c r="C659" i="5"/>
  <c r="C473" i="5"/>
  <c r="C59" i="5"/>
  <c r="C42" i="5"/>
  <c r="C314" i="5"/>
  <c r="C1407" i="5"/>
  <c r="C391" i="5"/>
  <c r="C1290" i="5"/>
  <c r="C316" i="5"/>
  <c r="C1893" i="5"/>
  <c r="C677" i="5"/>
  <c r="C1091" i="5"/>
  <c r="C1123" i="5"/>
  <c r="C1151" i="5"/>
  <c r="C997" i="5"/>
  <c r="C1217" i="5"/>
  <c r="C401" i="5"/>
  <c r="C1639" i="5"/>
  <c r="C1052" i="5"/>
  <c r="C741" i="5"/>
  <c r="C483" i="5"/>
  <c r="C672" i="5"/>
  <c r="C167" i="5"/>
  <c r="C1186" i="5"/>
  <c r="C591" i="5"/>
  <c r="C604" i="5"/>
  <c r="C1164" i="5"/>
  <c r="C671" i="5"/>
  <c r="C1341" i="5"/>
  <c r="C1332" i="5"/>
  <c r="C640" i="5"/>
  <c r="C638" i="5"/>
  <c r="C1355" i="5"/>
  <c r="C1663" i="5"/>
  <c r="C586" i="5"/>
  <c r="C527" i="5"/>
  <c r="C432" i="5"/>
  <c r="C1137" i="5"/>
  <c r="C539" i="5"/>
  <c r="C565" i="5"/>
  <c r="C1446" i="5"/>
  <c r="C701" i="5"/>
  <c r="C338" i="5"/>
  <c r="C700" i="5"/>
  <c r="C342" i="5"/>
  <c r="C717" i="5"/>
  <c r="C397" i="5"/>
  <c r="C1316" i="5"/>
  <c r="C528" i="5"/>
  <c r="C468" i="5"/>
  <c r="C91" i="5"/>
  <c r="C1335" i="5"/>
  <c r="C825" i="5"/>
  <c r="C396" i="5"/>
  <c r="C1397" i="5"/>
  <c r="C215" i="5"/>
  <c r="C2239" i="5"/>
  <c r="C2511" i="5"/>
  <c r="C45" i="5"/>
  <c r="C259" i="5"/>
  <c r="C1004" i="5"/>
  <c r="C579" i="5"/>
  <c r="C1491" i="5"/>
  <c r="C253" i="5"/>
  <c r="C932" i="5"/>
  <c r="C1224" i="5"/>
  <c r="C1810" i="5"/>
  <c r="C20" i="5"/>
  <c r="C211" i="5"/>
  <c r="C1300" i="5"/>
  <c r="C50" i="5"/>
  <c r="C343" i="5"/>
  <c r="C171" i="5"/>
  <c r="C959" i="5"/>
  <c r="C1534" i="5"/>
  <c r="C471" i="5"/>
  <c r="C1566" i="5"/>
  <c r="C475" i="5"/>
  <c r="C1431" i="5"/>
  <c r="C434" i="5"/>
  <c r="C57" i="5"/>
  <c r="C1285" i="5"/>
  <c r="C29" i="5"/>
  <c r="C34" i="5"/>
  <c r="C1706" i="5"/>
  <c r="C1444" i="5"/>
  <c r="C1289" i="5"/>
  <c r="C487" i="5"/>
  <c r="C40" i="5"/>
  <c r="C1508" i="5"/>
  <c r="C1371" i="5"/>
  <c r="C831" i="5"/>
  <c r="C1018" i="5"/>
  <c r="C241" i="5"/>
  <c r="C1486" i="5"/>
  <c r="C861" i="5"/>
  <c r="C1156" i="5"/>
  <c r="C407" i="5"/>
  <c r="C1522" i="5"/>
  <c r="C56" i="5"/>
  <c r="C384" i="5"/>
  <c r="C1095" i="5"/>
  <c r="C134" i="5"/>
  <c r="C63" i="5"/>
  <c r="C731" i="5"/>
  <c r="C1379" i="5"/>
  <c r="C1187" i="5"/>
  <c r="C1134" i="5"/>
  <c r="C1892" i="5"/>
  <c r="C980" i="5"/>
  <c r="C821" i="5"/>
  <c r="C1259" i="5"/>
  <c r="C993" i="5"/>
  <c r="C719" i="5"/>
  <c r="C973" i="5"/>
  <c r="C875" i="5"/>
  <c r="C1339" i="5"/>
  <c r="C938" i="5"/>
  <c r="C405" i="5"/>
  <c r="C1511" i="5"/>
  <c r="C2489" i="5"/>
  <c r="C2324" i="5"/>
  <c r="C10" i="5"/>
  <c r="C1703" i="5"/>
  <c r="C2626" i="5"/>
  <c r="C2404" i="5"/>
  <c r="C2322" i="5"/>
  <c r="C1788" i="5"/>
  <c r="C1655" i="5"/>
  <c r="C1657" i="5"/>
  <c r="C2113" i="5"/>
  <c r="L6" i="5"/>
  <c r="N6" i="5" s="1"/>
  <c r="C1734" i="5"/>
  <c r="C255" i="5"/>
  <c r="C1607" i="5"/>
  <c r="C386" i="5"/>
  <c r="C956" i="5"/>
  <c r="C1412" i="5"/>
  <c r="C711" i="5"/>
  <c r="C2516" i="5"/>
  <c r="C1033" i="5"/>
  <c r="C221" i="5"/>
  <c r="C205" i="5"/>
  <c r="C1002" i="5"/>
  <c r="C2358" i="5"/>
  <c r="C332" i="5"/>
  <c r="K6" i="5"/>
  <c r="C922" i="5"/>
  <c r="C1087" i="5"/>
  <c r="C413" i="5"/>
  <c r="C1114" i="5"/>
  <c r="C2518" i="5"/>
  <c r="C2308" i="5"/>
  <c r="J7" i="5"/>
  <c r="K7" i="5" s="1"/>
  <c r="K8" i="5" l="1"/>
  <c r="F12" i="5" s="1"/>
  <c r="L7" i="5"/>
  <c r="N7" i="5" s="1"/>
  <c r="C3" i="5" s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8" i="5" l="1"/>
  <c r="E10" i="5" s="1"/>
  <c r="E14" i="5" s="1"/>
  <c r="E11" i="5" l="1"/>
  <c r="F11" i="5" s="1"/>
  <c r="F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ID#AAABlDVg5hw
user    (2025-06-01 15:29:28)
Esto es informa reportada por los puertos semana a semana</t>
        </r>
      </text>
    </comment>
    <comment ref="D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ID#AAABlDVg5h4
user    (2025-06-01 15:29:28)
El número de eventos de perdida mensual por un puerto en particular</t>
        </r>
      </text>
    </comment>
    <comment ref="E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ID#AAABlDVg74o
user    (2025-06-01 15:29:28)
Valor promedio por evento de pérdida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UQcS10raVyAPtqfqsCvbgbsrlP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2" authorId="0" shapeId="0" xr:uid="{79FF5E02-AD84-4636-9F64-90FD0FAE69EA}">
      <text>
        <r>
          <rPr>
            <b/>
            <sz val="9"/>
            <color indexed="81"/>
            <rFont val="Tahoma"/>
            <family val="2"/>
          </rPr>
          <t>Paramétros del Riesgo:</t>
        </r>
        <r>
          <rPr>
            <sz val="9"/>
            <color indexed="81"/>
            <rFont val="Tahoma"/>
            <family val="2"/>
          </rPr>
          <t xml:space="preserve">
Determinan las coberturas diferenciales del riesgo. </t>
        </r>
      </text>
    </comment>
    <comment ref="D6" authorId="0" shapeId="0" xr:uid="{8B0B4638-F532-4100-9AA4-38A29765B208}">
      <text>
        <r>
          <rPr>
            <b/>
            <sz val="9"/>
            <color indexed="81"/>
            <rFont val="Tahoma"/>
            <family val="2"/>
          </rPr>
          <t>Número de Intervalos:</t>
        </r>
        <r>
          <rPr>
            <sz val="9"/>
            <color indexed="81"/>
            <rFont val="Tahoma"/>
            <family val="2"/>
          </rPr>
          <t xml:space="preserve">
5 Categorías (AA,A,BB,B,C)</t>
        </r>
      </text>
    </comment>
    <comment ref="D9" authorId="0" shapeId="0" xr:uid="{5C2568F6-EC21-43DA-A902-72F6DDE42F10}">
      <text>
        <r>
          <rPr>
            <b/>
            <sz val="9"/>
            <color indexed="81"/>
            <rFont val="Tahoma"/>
            <family val="2"/>
          </rPr>
          <t xml:space="preserve">OpVar:
</t>
        </r>
        <r>
          <rPr>
            <sz val="9"/>
            <color indexed="81"/>
            <rFont val="Tahoma"/>
            <family val="2"/>
          </rPr>
          <t>Operational Value at Risk
Este valor es el valor de referencia para las polizas de aseguramiento de las operaciones del negocio de una organización. 
Operational Value at Risk se calcula a una confiabilidad del 99,9%, esto establece que el minimo número de datos debe ser 1000.</t>
        </r>
      </text>
    </comment>
    <comment ref="D10" authorId="0" shapeId="0" xr:uid="{44D02362-615C-4642-A8C2-84CFD215BB40}">
      <text>
        <r>
          <rPr>
            <b/>
            <sz val="9"/>
            <color indexed="81"/>
            <rFont val="Tahoma"/>
            <family val="2"/>
          </rPr>
          <t xml:space="preserve">Pérdidas Esperadas:
</t>
        </r>
        <r>
          <rPr>
            <sz val="9"/>
            <color indexed="81"/>
            <rFont val="Tahoma"/>
            <family val="2"/>
          </rPr>
          <t xml:space="preserve">Son las pérdidas que se ubican por debajo de la media. Estas pérdidas se conocen en aseguramiento como las pérdidas asumibles (provisiones operacionales), gestión de riesgos menores o de categoría 1. Alta Frecuencia y Baja Severidad.
</t>
        </r>
      </text>
    </comment>
    <comment ref="D11" authorId="0" shapeId="0" xr:uid="{BDE1DB51-1799-44A0-9F6D-2BDF18DF88DD}">
      <text>
        <r>
          <rPr>
            <b/>
            <sz val="9"/>
            <color indexed="81"/>
            <rFont val="Tahoma"/>
            <family val="2"/>
          </rPr>
          <t>Pérdidas No Esperadas:</t>
        </r>
        <r>
          <rPr>
            <sz val="9"/>
            <color indexed="81"/>
            <rFont val="Tahoma"/>
            <family val="2"/>
          </rPr>
          <t xml:space="preserve">
Son pérdidas que poseen severidades importantes y frecuencia limitada, se ubican entre la Media, y el OpVar. Estos pérdidas se conocen como pérdidas gestionables-transferibles. Estas pérdidas determinar el potencial de sosteniblidad de las operaciones del negocio. </t>
        </r>
      </text>
    </comment>
    <comment ref="D12" authorId="0" shapeId="0" xr:uid="{42811C18-3D25-4867-88EE-9626F2EA8528}">
      <text>
        <r>
          <rPr>
            <b/>
            <sz val="9"/>
            <color indexed="81"/>
            <rFont val="Tahoma"/>
            <family val="2"/>
          </rPr>
          <t>Pérdidas Catastróficas:</t>
        </r>
        <r>
          <rPr>
            <sz val="9"/>
            <color indexed="81"/>
            <rFont val="Tahoma"/>
            <family val="2"/>
          </rPr>
          <t xml:space="preserve">
Son pérdidas denominadas raras, y pueden llevar a la bancarrota a una organización. Estas pérdidas se conocen totalmente transferibles por Superfinanciera. Son pérdidas Categoría 3. </t>
        </r>
      </text>
    </comment>
    <comment ref="I29" authorId="0" shapeId="0" xr:uid="{A77B5ED7-2897-484F-8537-7831B67C55F6}">
      <text>
        <r>
          <rPr>
            <sz val="9"/>
            <color indexed="81"/>
            <rFont val="Tahoma"/>
            <family val="2"/>
          </rPr>
          <t xml:space="preserve">Valor Capturado Finaanciero: Es la diferencia entre la gestión y la pérdida si los contenedores no son gestionados
</t>
        </r>
      </text>
    </comment>
    <comment ref="I31" authorId="0" shapeId="0" xr:uid="{AE420C2F-0071-460B-A748-386BA0A20DB2}">
      <text>
        <r>
          <rPr>
            <b/>
            <sz val="9"/>
            <color indexed="81"/>
            <rFont val="Tahoma"/>
            <family val="2"/>
          </rPr>
          <t xml:space="preserve">Potencial Captura: </t>
        </r>
        <r>
          <rPr>
            <sz val="9"/>
            <color indexed="81"/>
            <rFont val="Tahoma"/>
            <family val="2"/>
          </rPr>
          <t xml:space="preserve">Esto es un indicador del potencia de captura de CO2 como resultado de una mejor gestión de las operaciones del negocio de una organización. 
</t>
        </r>
      </text>
    </comment>
  </commentList>
</comments>
</file>

<file path=xl/sharedStrings.xml><?xml version="1.0" encoding="utf-8"?>
<sst xmlns="http://schemas.openxmlformats.org/spreadsheetml/2006/main" count="89" uniqueCount="69">
  <si>
    <t>Mensual</t>
  </si>
  <si>
    <t>Transacción Mensuales (Mes)</t>
  </si>
  <si>
    <t>Valor Transado (MUSD)</t>
  </si>
  <si>
    <t>Eventos (Mes)</t>
  </si>
  <si>
    <t>Severidad (KUSD)</t>
  </si>
  <si>
    <t>Riesgo</t>
  </si>
  <si>
    <t>Nivel de Impacto</t>
  </si>
  <si>
    <t>Nivel de Gestión Propuesto</t>
  </si>
  <si>
    <t>Explicación</t>
  </si>
  <si>
    <t>5 (Muy alto)</t>
  </si>
  <si>
    <t>Intervención Crítica Inmediata</t>
  </si>
  <si>
    <t>Requiere acciones correctivas y preventivas inmediatas. No puede postergarse. Implica un control muy estricto y recursos prioritarios.</t>
  </si>
  <si>
    <t>4 (Alto)</t>
  </si>
  <si>
    <t>Control Rigurosamente Planificado</t>
  </si>
  <si>
    <t>Implica diseñar un plan de acción detallado, con responsables y tiempos definidos. Se requiere control frecuente y auditorías específicas.</t>
  </si>
  <si>
    <t>3 (Moderado)</t>
  </si>
  <si>
    <t>Monitoreo Regular y Correctivos</t>
  </si>
  <si>
    <t>Se gestiona mediante inspecciones periódicas, reportes de monitoreo, y acciones correctivas cuando se detecten desviaciones.</t>
  </si>
  <si>
    <t>2 (Bajo)</t>
  </si>
  <si>
    <t>Control Periódico Preventivo</t>
  </si>
  <si>
    <t>Supervisión ocasional (por ejemplo, cada trimestre o semestre). Su objetivo es evitar que evolucione hacia niveles de riesgo más altos.</t>
  </si>
  <si>
    <t>1 (Muy bajo)</t>
  </si>
  <si>
    <t>Control Básico de Rutina</t>
  </si>
  <si>
    <t>Se maneja dentro de los procedimientos normales de operación. No requiere recursos extraordinarios ni medidas especiales.</t>
  </si>
  <si>
    <t>Nivel de Impacto (1-5)</t>
  </si>
  <si>
    <t>Categoría de Riesgo Operacional</t>
  </si>
  <si>
    <t>Costo por Contenedor (USD)</t>
  </si>
  <si>
    <t>Riesgo de Equipamiento Secundario</t>
  </si>
  <si>
    <t>Riesgo de Error en Reportes No Crítico</t>
  </si>
  <si>
    <t>Riesgo Administrativo Menor</t>
  </si>
  <si>
    <t>Control Períodico Preventivo</t>
  </si>
  <si>
    <t>Riesgo de Capacitación Insuficiente</t>
  </si>
  <si>
    <t>Riesgo Logistico y de Cadena de Suministro</t>
  </si>
  <si>
    <t>Riesgo Regulatorio</t>
  </si>
  <si>
    <t>Riesgo Laboral</t>
  </si>
  <si>
    <t>Riesgo Financiero Operativo</t>
  </si>
  <si>
    <t>Riesgo Portuario</t>
  </si>
  <si>
    <t>Riesgo Tecnológico</t>
  </si>
  <si>
    <t>Riesgo de Seguridad</t>
  </si>
  <si>
    <t>Riesgo de Imagen Corporativa</t>
  </si>
  <si>
    <t>Riesgo de Navegación</t>
  </si>
  <si>
    <t>Riesgo Ambiental</t>
  </si>
  <si>
    <t>LDAo</t>
  </si>
  <si>
    <t>LDA</t>
  </si>
  <si>
    <t>Lim.Inf.</t>
  </si>
  <si>
    <t>Lim.Sup.</t>
  </si>
  <si>
    <t>ND</t>
  </si>
  <si>
    <t>Centroide (u)</t>
  </si>
  <si>
    <t>Sigma</t>
  </si>
  <si>
    <t>VP</t>
  </si>
  <si>
    <t>Cat.Riesgo</t>
  </si>
  <si>
    <t>Máximo</t>
  </si>
  <si>
    <t>AA</t>
  </si>
  <si>
    <t>Minimo</t>
  </si>
  <si>
    <t>A</t>
  </si>
  <si>
    <t>Rango</t>
  </si>
  <si>
    <t>BB</t>
  </si>
  <si>
    <t>NI</t>
  </si>
  <si>
    <t>B</t>
  </si>
  <si>
    <t>Tam.Cluster</t>
  </si>
  <si>
    <t>C</t>
  </si>
  <si>
    <t>Val.Esperado</t>
  </si>
  <si>
    <t>OpVar</t>
  </si>
  <si>
    <t>P.Esperadas</t>
  </si>
  <si>
    <t>P.NoEsperadas</t>
  </si>
  <si>
    <t>Stress Losses</t>
  </si>
  <si>
    <t>Asimetría</t>
  </si>
  <si>
    <t>GAP Sust.</t>
  </si>
  <si>
    <t>Promedio Costo 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</si>
</sst>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.00000_-;\-&quot;$&quot;\ * #,##0.00000_-;_-&quot;$&quot;\ * &quot;-&quot;_-;_-@_-"/>
    <numFmt numFmtId="165" formatCode="_-&quot;$&quot;\ * #,##0.00_-;\-&quot;$&quot;\ * #,##0.00_-;_-&quot;$&quot;\ * &quot;-&quot;_-;_-@_-"/>
    <numFmt numFmtId="166" formatCode="0.000000"/>
    <numFmt numFmtId="168" formatCode="_-&quot;$&quot;\ * #,##0.000_-;\-&quot;$&quot;\ * #,##0.000_-;_-&quot;$&quot;\ * &quot;-&quot;_-;_-@_-"/>
    <numFmt numFmtId="169" formatCode="_-&quot;$&quot;\ * #,##0.0000_-;\-&quot;$&quot;\ * #,##0.0000_-;_-&quot;$&quot;\ * &quot;-&quot;_-;_-@_-"/>
  </numFmts>
  <fonts count="14" x14ac:knownFonts="1">
    <font>
      <sz val="11"/>
      <color theme="1"/>
      <name val="Calibri"/>
      <scheme val="minor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42" fontId="4" fillId="0" borderId="0" applyFont="0" applyFill="0" applyBorder="0" applyAlignment="0" applyProtection="0"/>
    <xf numFmtId="0" fontId="3" fillId="0" borderId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13" fillId="0" borderId="0" applyFont="0" applyFill="0" applyBorder="0" applyAlignment="0" applyProtection="0"/>
  </cellStyleXfs>
  <cellXfs count="41">
    <xf numFmtId="0" fontId="0" fillId="0" borderId="0" xfId="0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4" fillId="0" borderId="0" xfId="1"/>
    <xf numFmtId="0" fontId="8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4" fillId="0" borderId="0" xfId="1" applyAlignment="1">
      <alignment vertical="center" wrapText="1"/>
    </xf>
    <xf numFmtId="0" fontId="8" fillId="0" borderId="0" xfId="1" applyFont="1" applyAlignment="1">
      <alignment vertical="center" wrapText="1"/>
    </xf>
    <xf numFmtId="0" fontId="8" fillId="0" borderId="0" xfId="1" applyFont="1" applyAlignment="1">
      <alignment horizontal="center" wrapText="1"/>
    </xf>
    <xf numFmtId="0" fontId="8" fillId="0" borderId="0" xfId="1" applyFont="1" applyAlignment="1">
      <alignment wrapText="1"/>
    </xf>
    <xf numFmtId="0" fontId="4" fillId="0" borderId="0" xfId="1" applyAlignment="1">
      <alignment horizontal="center"/>
    </xf>
    <xf numFmtId="164" fontId="0" fillId="0" borderId="0" xfId="2" applyNumberFormat="1" applyFont="1"/>
    <xf numFmtId="0" fontId="3" fillId="0" borderId="0" xfId="3" applyAlignment="1">
      <alignment horizontal="center"/>
    </xf>
    <xf numFmtId="0" fontId="3" fillId="0" borderId="0" xfId="3"/>
    <xf numFmtId="0" fontId="10" fillId="2" borderId="0" xfId="3" applyFont="1" applyFill="1"/>
    <xf numFmtId="165" fontId="9" fillId="2" borderId="0" xfId="4" applyNumberFormat="1" applyFont="1" applyFill="1"/>
    <xf numFmtId="0" fontId="8" fillId="0" borderId="0" xfId="3" applyFont="1" applyAlignment="1">
      <alignment horizontal="center"/>
    </xf>
    <xf numFmtId="165" fontId="0" fillId="0" borderId="0" xfId="4" applyNumberFormat="1" applyFont="1" applyAlignment="1">
      <alignment horizontal="center"/>
    </xf>
    <xf numFmtId="165" fontId="0" fillId="0" borderId="0" xfId="4" applyNumberFormat="1" applyFont="1"/>
    <xf numFmtId="165" fontId="3" fillId="0" borderId="0" xfId="3" applyNumberFormat="1"/>
    <xf numFmtId="44" fontId="3" fillId="0" borderId="0" xfId="3" applyNumberFormat="1"/>
    <xf numFmtId="0" fontId="3" fillId="0" borderId="0" xfId="3" applyAlignment="1">
      <alignment horizontal="left"/>
    </xf>
    <xf numFmtId="166" fontId="3" fillId="0" borderId="0" xfId="3" applyNumberFormat="1"/>
    <xf numFmtId="0" fontId="9" fillId="2" borderId="0" xfId="3" applyFont="1" applyFill="1" applyAlignment="1">
      <alignment horizontal="left"/>
    </xf>
    <xf numFmtId="9" fontId="0" fillId="0" borderId="0" xfId="5" applyFont="1"/>
    <xf numFmtId="10" fontId="0" fillId="0" borderId="0" xfId="5" applyNumberFormat="1" applyFont="1"/>
    <xf numFmtId="1" fontId="3" fillId="0" borderId="0" xfId="3" applyNumberFormat="1" applyAlignment="1">
      <alignment horizontal="center"/>
    </xf>
    <xf numFmtId="1" fontId="8" fillId="0" borderId="0" xfId="3" applyNumberFormat="1" applyFont="1" applyAlignment="1">
      <alignment horizontal="center"/>
    </xf>
    <xf numFmtId="1" fontId="0" fillId="0" borderId="0" xfId="4" applyNumberFormat="1" applyFont="1" applyAlignment="1">
      <alignment horizontal="center"/>
    </xf>
    <xf numFmtId="0" fontId="8" fillId="0" borderId="0" xfId="3" applyFont="1"/>
    <xf numFmtId="0" fontId="2" fillId="0" borderId="0" xfId="1" applyFont="1"/>
    <xf numFmtId="0" fontId="8" fillId="0" borderId="0" xfId="3" applyFont="1" applyAlignment="1">
      <alignment horizontal="center"/>
    </xf>
    <xf numFmtId="1" fontId="3" fillId="0" borderId="0" xfId="3" applyNumberFormat="1"/>
    <xf numFmtId="0" fontId="1" fillId="0" borderId="0" xfId="3" applyFont="1"/>
    <xf numFmtId="169" fontId="4" fillId="0" borderId="0" xfId="6" applyNumberFormat="1" applyFont="1"/>
    <xf numFmtId="42" fontId="3" fillId="0" borderId="0" xfId="6" applyFont="1"/>
    <xf numFmtId="168" fontId="3" fillId="0" borderId="0" xfId="6" applyNumberFormat="1" applyFont="1"/>
    <xf numFmtId="0" fontId="3" fillId="0" borderId="0" xfId="3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7">
    <cellStyle name="Moneda [0]" xfId="6" builtinId="7"/>
    <cellStyle name="Moneda [0] 2" xfId="2" xr:uid="{8AC46A90-8234-4482-AC02-90D860398450}"/>
    <cellStyle name="Moneda [0] 3" xfId="4" xr:uid="{8A6DE5E1-59FF-44CD-94FB-FFDE13B26472}"/>
    <cellStyle name="Normal" xfId="0" builtinId="0"/>
    <cellStyle name="Normal 2" xfId="1" xr:uid="{AB31F2C2-347D-471B-8383-13C998F3B466}"/>
    <cellStyle name="Normal 3" xfId="3" xr:uid="{67BC5B7A-602A-4DD0-9358-EECD2DDF6948}"/>
    <cellStyle name="Porcentaje 2" xfId="5" xr:uid="{70057E71-D696-4DC2-961A-EBF24BB0BC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afit.sharepoint.com/sites/AgroProRisk/Documentos%20compartidos/2.%20Integracion_DB/0.%20Presentaciones/7.%20Gesti&#243;n%20Nivel-Impacto%20EVERGREEN.xlsx" TargetMode="External"/><Relationship Id="rId1" Type="http://schemas.openxmlformats.org/officeDocument/2006/relationships/externalLinkPath" Target="/sites/AgroProRisk/Documentos%20compartidos/2.%20Integracion_DB/0.%20Presentaciones/7.%20Gesti&#243;n%20Nivel-Impacto%20EVERG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ivel Impacto"/>
      <sheetName val="Nivel de Gestión"/>
      <sheetName val="Costos de Gestión"/>
    </sheetNames>
    <sheetDataSet>
      <sheetData sheetId="0">
        <row r="3">
          <cell r="A3">
            <v>1</v>
          </cell>
          <cell r="B3">
            <v>1</v>
          </cell>
          <cell r="C3" t="str">
            <v>Riesgo de Equipamiento Secundario</v>
          </cell>
          <cell r="D3" t="str">
            <v>Fallos en sistemas de apoyo no esenciales como iluminación secundaria o sistemas auxiliares de oficina.</v>
          </cell>
          <cell r="E3">
            <v>1</v>
          </cell>
        </row>
        <row r="4">
          <cell r="A4">
            <v>2</v>
          </cell>
          <cell r="B4">
            <v>1</v>
          </cell>
          <cell r="C4" t="str">
            <v>Riesgo de Error en Reportes No Críticos</v>
          </cell>
          <cell r="D4" t="str">
            <v>Retrasos o errores en reportes internos de baja sensibilidad operacional.</v>
          </cell>
          <cell r="E4">
            <v>1</v>
          </cell>
        </row>
        <row r="5">
          <cell r="A5">
            <v>3</v>
          </cell>
          <cell r="B5">
            <v>2</v>
          </cell>
          <cell r="C5" t="str">
            <v>Riesgo Administrativo Menor</v>
          </cell>
          <cell r="D5" t="str">
            <v>Errores menores en documentación o gestión administrativa interna.</v>
          </cell>
          <cell r="E5">
            <v>2</v>
          </cell>
        </row>
        <row r="6">
          <cell r="A6">
            <v>4</v>
          </cell>
          <cell r="B6">
            <v>2</v>
          </cell>
          <cell r="C6" t="str">
            <v>Riesgo de Capacitación Insuficiente</v>
          </cell>
          <cell r="D6" t="str">
            <v>Formación inadecuada en procesos no críticos (ej. áreas de apoyo, no esenciales).</v>
          </cell>
          <cell r="E6">
            <v>2</v>
          </cell>
        </row>
        <row r="7">
          <cell r="A7">
            <v>5</v>
          </cell>
          <cell r="B7">
            <v>3</v>
          </cell>
          <cell r="C7" t="str">
            <v>Riesgo Logístico y de Cadena de Suministro</v>
          </cell>
          <cell r="D7" t="str">
            <v>Fallas en la coordinación intermodal (barco-tren-camión), pérdida o daño de contenedores.</v>
          </cell>
          <cell r="E7">
            <v>3</v>
          </cell>
        </row>
        <row r="8">
          <cell r="A8">
            <v>6</v>
          </cell>
          <cell r="B8">
            <v>3</v>
          </cell>
          <cell r="C8" t="str">
            <v>Riesgo Regulatorio</v>
          </cell>
          <cell r="D8" t="str">
            <v>Cambios abruptos en regulaciones ambientales o aduaneras que afectan las operaciones internacionales.</v>
          </cell>
          <cell r="E8">
            <v>3</v>
          </cell>
        </row>
        <row r="9">
          <cell r="A9">
            <v>7</v>
          </cell>
          <cell r="B9">
            <v>3</v>
          </cell>
          <cell r="C9" t="str">
            <v>Riesgo Laboral</v>
          </cell>
          <cell r="D9" t="str">
            <v>Huelgas de trabajadores, accidentes laborales en puerto o a bordo de buques.</v>
          </cell>
          <cell r="E9">
            <v>3</v>
          </cell>
        </row>
        <row r="10">
          <cell r="A10">
            <v>8</v>
          </cell>
          <cell r="B10">
            <v>3</v>
          </cell>
          <cell r="C10" t="str">
            <v>Riesgo Financiero Operativo</v>
          </cell>
          <cell r="D10" t="str">
            <v>Incremento abrupto en costos de combustible, mantenimiento o seguros marítimos.</v>
          </cell>
          <cell r="E10">
            <v>3</v>
          </cell>
        </row>
        <row r="11">
          <cell r="A11">
            <v>9</v>
          </cell>
          <cell r="B11">
            <v>4</v>
          </cell>
          <cell r="C11" t="str">
            <v>Riesgo Portuario</v>
          </cell>
          <cell r="D11" t="str">
            <v>Congestiones, daños en infraestructura portuaria, retrasos en desembarque de carga.</v>
          </cell>
          <cell r="E11">
            <v>4</v>
          </cell>
        </row>
        <row r="12">
          <cell r="A12">
            <v>10</v>
          </cell>
          <cell r="B12">
            <v>4</v>
          </cell>
          <cell r="C12" t="str">
            <v>Riesgo Tecnológico</v>
          </cell>
          <cell r="D12" t="str">
            <v>Fallas en sistemas de gestión de carga, ciberataques a plataformas de logística y comunicación.</v>
          </cell>
          <cell r="E12">
            <v>4</v>
          </cell>
        </row>
        <row r="13">
          <cell r="A13">
            <v>11</v>
          </cell>
          <cell r="B13">
            <v>4</v>
          </cell>
          <cell r="C13" t="str">
            <v>Riesgo de Seguridad</v>
          </cell>
          <cell r="D13" t="str">
            <v>Piratería, robos de carga o secuestro de buques en rutas críticas.</v>
          </cell>
          <cell r="E13">
            <v>4</v>
          </cell>
        </row>
        <row r="14">
          <cell r="A14">
            <v>12</v>
          </cell>
          <cell r="B14">
            <v>4</v>
          </cell>
          <cell r="C14" t="str">
            <v>Riesgo de Imagen Corporativa</v>
          </cell>
          <cell r="D14" t="str">
            <v>Impactos reputacionales por accidentes, demoras prolongadas o prácticas poco sostenibles.</v>
          </cell>
          <cell r="E14">
            <v>4</v>
          </cell>
        </row>
        <row r="15">
          <cell r="A15">
            <v>13</v>
          </cell>
          <cell r="B15">
            <v>5</v>
          </cell>
          <cell r="C15" t="str">
            <v>Riesgo de Navegación</v>
          </cell>
          <cell r="D15" t="str">
            <v>Accidentes de buques por error humano, condiciones climáticas adversas o fallos técnicos.</v>
          </cell>
          <cell r="E15">
            <v>5</v>
          </cell>
        </row>
        <row r="16">
          <cell r="A16">
            <v>14</v>
          </cell>
          <cell r="B16">
            <v>5</v>
          </cell>
          <cell r="C16" t="str">
            <v>Riesgo Ambiental</v>
          </cell>
          <cell r="D16" t="str">
            <v>Vertimiento de sustancias peligrosas, colisiones que afecten ecosistemas marinos.</v>
          </cell>
          <cell r="E16">
            <v>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05"/>
  <sheetViews>
    <sheetView tabSelected="1" workbookViewId="0"/>
  </sheetViews>
  <sheetFormatPr baseColWidth="10" defaultColWidth="14.44140625" defaultRowHeight="15" customHeight="1" x14ac:dyDescent="0.3"/>
  <cols>
    <col min="1" max="1" width="11.44140625" customWidth="1"/>
    <col min="2" max="2" width="12.33203125" customWidth="1"/>
    <col min="3" max="5" width="11.44140625" customWidth="1"/>
    <col min="6" max="6" width="36.21875" bestFit="1" customWidth="1"/>
    <col min="7" max="26" width="11.44140625" customWidth="1"/>
  </cols>
  <sheetData>
    <row r="1" spans="1:6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" x14ac:dyDescent="0.3">
      <c r="A2" s="3">
        <v>1</v>
      </c>
      <c r="B2" s="3">
        <v>44</v>
      </c>
      <c r="C2" s="3">
        <v>27.145500970814354</v>
      </c>
      <c r="D2" s="3">
        <v>4</v>
      </c>
      <c r="E2" s="3">
        <v>2.8671405881404501</v>
      </c>
      <c r="F2" s="4" t="str">
        <f>+VLOOKUP(E2,'[1]Nivel Impacto'!$A$3:$E$16,3)</f>
        <v>Riesgo de Error en Reportes No Críticos</v>
      </c>
    </row>
    <row r="3" spans="1:6" ht="14.4" x14ac:dyDescent="0.3">
      <c r="A3" s="3">
        <v>2</v>
      </c>
      <c r="B3" s="3">
        <v>194</v>
      </c>
      <c r="C3" s="3">
        <v>68.447341703852558</v>
      </c>
      <c r="D3" s="3">
        <v>20</v>
      </c>
      <c r="E3" s="3">
        <v>6.4209413727178513</v>
      </c>
      <c r="F3" s="4" t="str">
        <f>+VLOOKUP(E3,'[1]Nivel Impacto'!$A$3:$E$16,3)</f>
        <v>Riesgo Regulatorio</v>
      </c>
    </row>
    <row r="4" spans="1:6" ht="14.4" x14ac:dyDescent="0.3">
      <c r="A4" s="3">
        <v>3</v>
      </c>
      <c r="B4" s="3">
        <v>217</v>
      </c>
      <c r="C4" s="3">
        <v>20.111927922027675</v>
      </c>
      <c r="D4" s="3">
        <v>22</v>
      </c>
      <c r="E4" s="3">
        <v>2.174180926287125</v>
      </c>
      <c r="F4" s="4" t="str">
        <f>+VLOOKUP(E4,'[1]Nivel Impacto'!$A$3:$E$16,3)</f>
        <v>Riesgo de Error en Reportes No Críticos</v>
      </c>
    </row>
    <row r="5" spans="1:6" ht="14.4" x14ac:dyDescent="0.3">
      <c r="A5" s="3">
        <v>4</v>
      </c>
      <c r="B5" s="3">
        <v>278</v>
      </c>
      <c r="C5" s="3">
        <v>60.008094108933051</v>
      </c>
      <c r="D5" s="3">
        <v>28</v>
      </c>
      <c r="E5" s="3">
        <v>5.8166891611620297</v>
      </c>
      <c r="F5" s="4" t="str">
        <f>+VLOOKUP(E5,'[1]Nivel Impacto'!$A$3:$E$16,3)</f>
        <v>Riesgo Logístico y de Cadena de Suministro</v>
      </c>
    </row>
    <row r="6" spans="1:6" ht="14.4" x14ac:dyDescent="0.3">
      <c r="A6" s="3">
        <v>5</v>
      </c>
      <c r="B6" s="3">
        <v>286</v>
      </c>
      <c r="C6" s="3">
        <v>63.007003853008257</v>
      </c>
      <c r="D6" s="3">
        <v>31</v>
      </c>
      <c r="E6" s="3">
        <v>6.3757855878121283</v>
      </c>
      <c r="F6" s="4" t="str">
        <f>+VLOOKUP(E6,'[1]Nivel Impacto'!$A$3:$E$16,3)</f>
        <v>Riesgo Regulatorio</v>
      </c>
    </row>
    <row r="7" spans="1:6" ht="14.4" x14ac:dyDescent="0.3">
      <c r="A7" s="3">
        <v>6</v>
      </c>
      <c r="B7" s="3">
        <v>164</v>
      </c>
      <c r="C7" s="3">
        <v>11.047361548390246</v>
      </c>
      <c r="D7" s="3">
        <v>15</v>
      </c>
      <c r="E7" s="3">
        <v>1.1510316051220095</v>
      </c>
      <c r="F7" s="4" t="str">
        <f>+VLOOKUP(E7,'[1]Nivel Impacto'!$A$3:$E$16,3)</f>
        <v>Riesgo de Equipamiento Secundario</v>
      </c>
    </row>
    <row r="8" spans="1:6" ht="14.4" x14ac:dyDescent="0.3">
      <c r="A8" s="3">
        <v>7</v>
      </c>
      <c r="B8" s="3">
        <v>47</v>
      </c>
      <c r="C8" s="3">
        <v>11.79471506273824</v>
      </c>
      <c r="D8" s="3">
        <v>5</v>
      </c>
      <c r="E8" s="3">
        <v>1.2930128590397332</v>
      </c>
      <c r="F8" s="4" t="str">
        <f>+VLOOKUP(E8,'[1]Nivel Impacto'!$A$3:$E$16,3)</f>
        <v>Riesgo de Equipamiento Secundario</v>
      </c>
    </row>
    <row r="9" spans="1:6" ht="14.4" x14ac:dyDescent="0.3">
      <c r="A9" s="3">
        <v>8</v>
      </c>
      <c r="B9" s="3">
        <v>366</v>
      </c>
      <c r="C9" s="3">
        <v>697.72925269451014</v>
      </c>
      <c r="D9" s="3">
        <v>36</v>
      </c>
      <c r="E9" s="3">
        <v>65.072470980618448</v>
      </c>
      <c r="F9" s="4" t="str">
        <f>+VLOOKUP(E9,'[1]Nivel Impacto'!$A$3:$E$16,3)</f>
        <v>Riesgo Ambiental</v>
      </c>
    </row>
    <row r="10" spans="1:6" ht="14.4" x14ac:dyDescent="0.3">
      <c r="A10" s="3">
        <v>9</v>
      </c>
      <c r="B10" s="3">
        <v>39</v>
      </c>
      <c r="C10" s="3">
        <v>117.07519923730351</v>
      </c>
      <c r="D10" s="3">
        <v>4</v>
      </c>
      <c r="E10" s="3">
        <v>12.138388945504195</v>
      </c>
      <c r="F10" s="4" t="str">
        <f>+VLOOKUP(E10,'[1]Nivel Impacto'!$A$3:$E$16,3)</f>
        <v>Riesgo de Imagen Corporativa</v>
      </c>
    </row>
    <row r="11" spans="1:6" ht="14.4" x14ac:dyDescent="0.3">
      <c r="A11" s="3">
        <v>10</v>
      </c>
      <c r="B11" s="3">
        <v>301</v>
      </c>
      <c r="C11" s="3">
        <v>16.822844277423314</v>
      </c>
      <c r="D11" s="3">
        <v>32</v>
      </c>
      <c r="E11" s="3">
        <v>1.6458836667166774</v>
      </c>
      <c r="F11" s="4" t="str">
        <f>+VLOOKUP(E11,'[1]Nivel Impacto'!$A$3:$E$16,3)</f>
        <v>Riesgo de Equipamiento Secundario</v>
      </c>
    </row>
    <row r="12" spans="1:6" ht="14.4" x14ac:dyDescent="0.3">
      <c r="A12" s="3">
        <v>11</v>
      </c>
      <c r="B12" s="3">
        <v>245</v>
      </c>
      <c r="C12" s="3">
        <v>108.05883807036187</v>
      </c>
      <c r="D12" s="3">
        <v>27</v>
      </c>
      <c r="E12" s="3">
        <v>10.989111311682061</v>
      </c>
      <c r="F12" s="4" t="str">
        <f>+VLOOKUP(E12,'[1]Nivel Impacto'!$A$3:$E$16,3)</f>
        <v>Riesgo Tecnológico</v>
      </c>
    </row>
    <row r="13" spans="1:6" ht="14.4" x14ac:dyDescent="0.3">
      <c r="A13" s="3">
        <v>12</v>
      </c>
      <c r="B13" s="3">
        <v>642</v>
      </c>
      <c r="C13" s="3">
        <v>90.453616176657746</v>
      </c>
      <c r="D13" s="3">
        <v>59</v>
      </c>
      <c r="E13" s="3">
        <v>8.3378388351580579</v>
      </c>
      <c r="F13" s="4" t="str">
        <f>+VLOOKUP(E13,'[1]Nivel Impacto'!$A$3:$E$16,3)</f>
        <v>Riesgo Financiero Operativo</v>
      </c>
    </row>
    <row r="14" spans="1:6" ht="14.4" x14ac:dyDescent="0.3">
      <c r="A14" s="3">
        <v>13</v>
      </c>
      <c r="B14" s="3">
        <v>179</v>
      </c>
      <c r="C14" s="3">
        <v>25.545089839284493</v>
      </c>
      <c r="D14" s="3">
        <v>19</v>
      </c>
      <c r="E14" s="3">
        <v>2.5754837631226266</v>
      </c>
      <c r="F14" s="4" t="str">
        <f>+VLOOKUP(E14,'[1]Nivel Impacto'!$A$3:$E$16,3)</f>
        <v>Riesgo de Error en Reportes No Críticos</v>
      </c>
    </row>
    <row r="15" spans="1:6" ht="14.4" x14ac:dyDescent="0.3">
      <c r="A15" s="3">
        <v>14</v>
      </c>
      <c r="B15" s="3">
        <v>39</v>
      </c>
      <c r="C15" s="3">
        <v>25.344472187825588</v>
      </c>
      <c r="D15" s="3">
        <v>4</v>
      </c>
      <c r="E15" s="3">
        <v>2.7533440633885831</v>
      </c>
      <c r="F15" s="4" t="str">
        <f>+VLOOKUP(E15,'[1]Nivel Impacto'!$A$3:$E$16,3)</f>
        <v>Riesgo de Error en Reportes No Críticos</v>
      </c>
    </row>
    <row r="16" spans="1:6" ht="14.4" x14ac:dyDescent="0.3">
      <c r="A16" s="3">
        <v>15</v>
      </c>
      <c r="B16" s="3">
        <v>48</v>
      </c>
      <c r="C16" s="3">
        <v>107.24899155223765</v>
      </c>
      <c r="D16" s="3">
        <v>5</v>
      </c>
      <c r="E16" s="3">
        <v>11.24148558064139</v>
      </c>
      <c r="F16" s="4" t="str">
        <f>+VLOOKUP(E16,'[1]Nivel Impacto'!$A$3:$E$16,3)</f>
        <v>Riesgo de Seguridad</v>
      </c>
    </row>
    <row r="17" spans="1:6" ht="14.4" x14ac:dyDescent="0.3">
      <c r="A17" s="3">
        <v>16</v>
      </c>
      <c r="B17" s="3">
        <v>145</v>
      </c>
      <c r="C17" s="3">
        <v>23.911897661473368</v>
      </c>
      <c r="D17" s="3">
        <v>14</v>
      </c>
      <c r="E17" s="3">
        <v>2.2129013678344354</v>
      </c>
      <c r="F17" s="4" t="str">
        <f>+VLOOKUP(E17,'[1]Nivel Impacto'!$A$3:$E$16,3)</f>
        <v>Riesgo de Error en Reportes No Críticos</v>
      </c>
    </row>
    <row r="18" spans="1:6" ht="14.4" x14ac:dyDescent="0.3">
      <c r="A18" s="3">
        <v>17</v>
      </c>
      <c r="B18" s="3">
        <v>459</v>
      </c>
      <c r="C18" s="3">
        <v>180.73430977356008</v>
      </c>
      <c r="D18" s="3">
        <v>44</v>
      </c>
      <c r="E18" s="3">
        <v>17.769073380623283</v>
      </c>
      <c r="F18" s="4" t="str">
        <f>+VLOOKUP(E18,'[1]Nivel Impacto'!$A$3:$E$16,3)</f>
        <v>Riesgo Ambiental</v>
      </c>
    </row>
    <row r="19" spans="1:6" ht="14.4" x14ac:dyDescent="0.3">
      <c r="A19" s="3">
        <v>18</v>
      </c>
      <c r="B19" s="3">
        <v>314</v>
      </c>
      <c r="C19" s="3">
        <v>431.82174042973537</v>
      </c>
      <c r="D19" s="3">
        <v>30</v>
      </c>
      <c r="E19" s="3">
        <v>41.58045265349373</v>
      </c>
      <c r="F19" s="4" t="str">
        <f>+VLOOKUP(E19,'[1]Nivel Impacto'!$A$3:$E$16,3)</f>
        <v>Riesgo Ambiental</v>
      </c>
    </row>
    <row r="20" spans="1:6" ht="14.4" x14ac:dyDescent="0.3">
      <c r="A20" s="3">
        <v>19</v>
      </c>
      <c r="B20" s="3">
        <v>480</v>
      </c>
      <c r="C20" s="3">
        <v>44.008340460689332</v>
      </c>
      <c r="D20" s="3">
        <v>48</v>
      </c>
      <c r="E20" s="3">
        <v>4.7149610810361722</v>
      </c>
      <c r="F20" s="4" t="str">
        <f>+VLOOKUP(E20,'[1]Nivel Impacto'!$A$3:$E$16,3)</f>
        <v>Riesgo de Capacitación Insuficiente</v>
      </c>
    </row>
    <row r="21" spans="1:6" ht="15.75" customHeight="1" x14ac:dyDescent="0.3">
      <c r="A21" s="3">
        <v>20</v>
      </c>
      <c r="B21" s="3">
        <v>375</v>
      </c>
      <c r="C21" s="3">
        <v>125.56465346340164</v>
      </c>
      <c r="D21" s="3">
        <v>37</v>
      </c>
      <c r="E21" s="3">
        <v>12.606200448562594</v>
      </c>
      <c r="F21" s="4" t="str">
        <f>+VLOOKUP(E21,'[1]Nivel Impacto'!$A$3:$E$16,3)</f>
        <v>Riesgo de Imagen Corporativa</v>
      </c>
    </row>
    <row r="22" spans="1:6" ht="15.75" customHeight="1" x14ac:dyDescent="0.3">
      <c r="A22" s="3">
        <v>21</v>
      </c>
      <c r="B22" s="3">
        <v>551</v>
      </c>
      <c r="C22" s="3">
        <v>71.417753014446745</v>
      </c>
      <c r="D22" s="3">
        <v>52</v>
      </c>
      <c r="E22" s="3">
        <v>7.1946292635232956</v>
      </c>
      <c r="F22" s="4" t="str">
        <f>+VLOOKUP(E22,'[1]Nivel Impacto'!$A$3:$E$16,3)</f>
        <v>Riesgo Laboral</v>
      </c>
    </row>
    <row r="23" spans="1:6" ht="15.75" customHeight="1" x14ac:dyDescent="0.3">
      <c r="A23" s="3">
        <v>22</v>
      </c>
      <c r="B23" s="3">
        <v>359</v>
      </c>
      <c r="C23" s="3">
        <v>38.736970061684396</v>
      </c>
      <c r="D23" s="3">
        <v>38</v>
      </c>
      <c r="E23" s="3">
        <v>3.5805791195012326</v>
      </c>
      <c r="F23" s="4" t="str">
        <f>+VLOOKUP(E23,'[1]Nivel Impacto'!$A$3:$E$16,3)</f>
        <v>Riesgo Administrativo Menor</v>
      </c>
    </row>
    <row r="24" spans="1:6" ht="15.75" customHeight="1" x14ac:dyDescent="0.3">
      <c r="A24" s="3">
        <v>23</v>
      </c>
      <c r="B24" s="3">
        <v>50</v>
      </c>
      <c r="C24" s="3">
        <v>269.68033783922169</v>
      </c>
      <c r="D24" s="3">
        <v>5</v>
      </c>
      <c r="E24" s="3">
        <v>25.994193422023759</v>
      </c>
      <c r="F24" s="4" t="str">
        <f>+VLOOKUP(E24,'[1]Nivel Impacto'!$A$3:$E$16,3)</f>
        <v>Riesgo Ambiental</v>
      </c>
    </row>
    <row r="25" spans="1:6" ht="15.75" customHeight="1" x14ac:dyDescent="0.3">
      <c r="A25" s="3">
        <v>24</v>
      </c>
      <c r="B25" s="3">
        <v>273</v>
      </c>
      <c r="C25" s="3">
        <v>70.361751512682631</v>
      </c>
      <c r="D25" s="3">
        <v>25</v>
      </c>
      <c r="E25" s="3">
        <v>7.1881662925926211</v>
      </c>
      <c r="F25" s="4" t="str">
        <f>+VLOOKUP(E25,'[1]Nivel Impacto'!$A$3:$E$16,3)</f>
        <v>Riesgo Laboral</v>
      </c>
    </row>
    <row r="26" spans="1:6" ht="15.75" customHeight="1" x14ac:dyDescent="0.3">
      <c r="A26" s="3">
        <v>25</v>
      </c>
      <c r="B26" s="3">
        <v>187</v>
      </c>
      <c r="C26" s="3">
        <v>162.44382083772217</v>
      </c>
      <c r="D26" s="3">
        <v>20</v>
      </c>
      <c r="E26" s="3">
        <v>16.098726134908105</v>
      </c>
      <c r="F26" s="4" t="str">
        <f>+VLOOKUP(E26,'[1]Nivel Impacto'!$A$3:$E$16,3)</f>
        <v>Riesgo Ambiental</v>
      </c>
    </row>
    <row r="27" spans="1:6" ht="15.75" customHeight="1" x14ac:dyDescent="0.3">
      <c r="A27" s="3">
        <v>26</v>
      </c>
      <c r="B27" s="3">
        <v>486</v>
      </c>
      <c r="C27" s="3">
        <v>62.048331532098373</v>
      </c>
      <c r="D27" s="3">
        <v>49</v>
      </c>
      <c r="E27" s="3">
        <v>5.714501767455257</v>
      </c>
      <c r="F27" s="4" t="str">
        <f>+VLOOKUP(E27,'[1]Nivel Impacto'!$A$3:$E$16,3)</f>
        <v>Riesgo Logístico y de Cadena de Suministro</v>
      </c>
    </row>
    <row r="28" spans="1:6" ht="15.75" customHeight="1" x14ac:dyDescent="0.3">
      <c r="A28" s="3">
        <v>27</v>
      </c>
      <c r="B28" s="3">
        <v>209</v>
      </c>
      <c r="C28" s="3">
        <v>57.910386198633802</v>
      </c>
      <c r="D28" s="3">
        <v>23</v>
      </c>
      <c r="E28" s="3">
        <v>5.296332602572221</v>
      </c>
      <c r="F28" s="4" t="str">
        <f>+VLOOKUP(E28,'[1]Nivel Impacto'!$A$3:$E$16,3)</f>
        <v>Riesgo Logístico y de Cadena de Suministro</v>
      </c>
    </row>
    <row r="29" spans="1:6" ht="15.75" customHeight="1" x14ac:dyDescent="0.3">
      <c r="A29" s="3">
        <v>28</v>
      </c>
      <c r="B29" s="3">
        <v>228</v>
      </c>
      <c r="C29" s="3">
        <v>42.417594458778439</v>
      </c>
      <c r="D29" s="3">
        <v>23</v>
      </c>
      <c r="E29" s="3">
        <v>4.1683391053630521</v>
      </c>
      <c r="F29" s="4" t="str">
        <f>+VLOOKUP(E29,'[1]Nivel Impacto'!$A$3:$E$16,3)</f>
        <v>Riesgo de Capacitación Insuficiente</v>
      </c>
    </row>
    <row r="30" spans="1:6" ht="15.75" customHeight="1" x14ac:dyDescent="0.3">
      <c r="A30" s="3">
        <v>29</v>
      </c>
      <c r="B30" s="3">
        <v>170</v>
      </c>
      <c r="C30" s="3">
        <v>37.194819434052071</v>
      </c>
      <c r="D30" s="3">
        <v>18</v>
      </c>
      <c r="E30" s="3">
        <v>3.9912233974277029</v>
      </c>
      <c r="F30" s="4" t="str">
        <f>+VLOOKUP(E30,'[1]Nivel Impacto'!$A$3:$E$16,3)</f>
        <v>Riesgo Administrativo Menor</v>
      </c>
    </row>
    <row r="31" spans="1:6" ht="15.75" customHeight="1" x14ac:dyDescent="0.3">
      <c r="A31" s="3">
        <v>30</v>
      </c>
      <c r="B31" s="3">
        <v>425</v>
      </c>
      <c r="C31" s="3">
        <v>19.456523017561945</v>
      </c>
      <c r="D31" s="3">
        <v>39</v>
      </c>
      <c r="E31" s="3">
        <v>1.8390949877509235</v>
      </c>
      <c r="F31" s="4" t="str">
        <f>+VLOOKUP(E31,'[1]Nivel Impacto'!$A$3:$E$16,3)</f>
        <v>Riesgo de Equipamiento Secundario</v>
      </c>
    </row>
    <row r="32" spans="1:6" ht="15.75" customHeight="1" x14ac:dyDescent="0.3">
      <c r="A32" s="3">
        <v>31</v>
      </c>
      <c r="B32" s="3">
        <v>309</v>
      </c>
      <c r="C32" s="3">
        <v>9.2757736479749138</v>
      </c>
      <c r="D32" s="3">
        <v>29</v>
      </c>
      <c r="E32" s="3">
        <v>0.89543188724095124</v>
      </c>
      <c r="F32" s="4" t="e">
        <f>+VLOOKUP(E32,'[1]Nivel Impacto'!$A$3:$E$16,3)</f>
        <v>#N/A</v>
      </c>
    </row>
    <row r="33" spans="1:6" ht="15.75" customHeight="1" x14ac:dyDescent="0.3">
      <c r="A33" s="3">
        <v>32</v>
      </c>
      <c r="B33" s="3">
        <v>38</v>
      </c>
      <c r="C33" s="3">
        <v>38.184374137399715</v>
      </c>
      <c r="D33" s="3">
        <v>4</v>
      </c>
      <c r="E33" s="3">
        <v>3.9041779795454898</v>
      </c>
      <c r="F33" s="4" t="str">
        <f>+VLOOKUP(E33,'[1]Nivel Impacto'!$A$3:$E$16,3)</f>
        <v>Riesgo Administrativo Menor</v>
      </c>
    </row>
    <row r="34" spans="1:6" ht="15.75" customHeight="1" x14ac:dyDescent="0.3">
      <c r="A34" s="3">
        <v>33</v>
      </c>
      <c r="B34" s="3">
        <v>169</v>
      </c>
      <c r="C34" s="3">
        <v>55.982706694129874</v>
      </c>
      <c r="D34" s="3">
        <v>18</v>
      </c>
      <c r="E34" s="3">
        <v>5.5374212812929313</v>
      </c>
      <c r="F34" s="4" t="str">
        <f>+VLOOKUP(E34,'[1]Nivel Impacto'!$A$3:$E$16,3)</f>
        <v>Riesgo Logístico y de Cadena de Suministro</v>
      </c>
    </row>
    <row r="35" spans="1:6" ht="15.75" customHeight="1" x14ac:dyDescent="0.3">
      <c r="A35" s="3">
        <v>34</v>
      </c>
      <c r="B35" s="3">
        <v>391</v>
      </c>
      <c r="C35" s="3">
        <v>23.671245643986556</v>
      </c>
      <c r="D35" s="3">
        <v>43</v>
      </c>
      <c r="E35" s="3">
        <v>2.4768492875212829</v>
      </c>
      <c r="F35" s="4" t="str">
        <f>+VLOOKUP(E35,'[1]Nivel Impacto'!$A$3:$E$16,3)</f>
        <v>Riesgo de Error en Reportes No Críticos</v>
      </c>
    </row>
    <row r="36" spans="1:6" ht="15.75" customHeight="1" x14ac:dyDescent="0.3">
      <c r="A36" s="3">
        <v>35</v>
      </c>
      <c r="B36" s="3">
        <v>39</v>
      </c>
      <c r="C36" s="3">
        <v>120.37292535863692</v>
      </c>
      <c r="D36" s="3">
        <v>4</v>
      </c>
      <c r="E36" s="3">
        <v>11.433841376803368</v>
      </c>
      <c r="F36" s="4" t="str">
        <f>+VLOOKUP(E36,'[1]Nivel Impacto'!$A$3:$E$16,3)</f>
        <v>Riesgo de Seguridad</v>
      </c>
    </row>
    <row r="37" spans="1:6" ht="15.75" customHeight="1" x14ac:dyDescent="0.3">
      <c r="A37" s="3">
        <v>36</v>
      </c>
      <c r="B37" s="3">
        <v>217</v>
      </c>
      <c r="C37" s="3">
        <v>120.40724866393366</v>
      </c>
      <c r="D37" s="3">
        <v>20</v>
      </c>
      <c r="E37" s="3">
        <v>13.060487529548826</v>
      </c>
      <c r="F37" s="4" t="str">
        <f>+VLOOKUP(E37,'[1]Nivel Impacto'!$A$3:$E$16,3)</f>
        <v>Riesgo de Navegación</v>
      </c>
    </row>
    <row r="38" spans="1:6" ht="15.75" customHeight="1" x14ac:dyDescent="0.3">
      <c r="A38" s="3">
        <v>37</v>
      </c>
      <c r="B38" s="3">
        <v>324</v>
      </c>
      <c r="C38" s="3">
        <v>12.959108468851824</v>
      </c>
      <c r="D38" s="3">
        <v>32</v>
      </c>
      <c r="E38" s="3">
        <v>1.3128809707373135</v>
      </c>
      <c r="F38" s="4" t="str">
        <f>+VLOOKUP(E38,'[1]Nivel Impacto'!$A$3:$E$16,3)</f>
        <v>Riesgo de Equipamiento Secundario</v>
      </c>
    </row>
    <row r="39" spans="1:6" ht="15.75" customHeight="1" x14ac:dyDescent="0.3">
      <c r="A39" s="3">
        <v>38</v>
      </c>
      <c r="B39" s="3">
        <v>467</v>
      </c>
      <c r="C39" s="3">
        <v>40.539303742559575</v>
      </c>
      <c r="D39" s="3">
        <v>48</v>
      </c>
      <c r="E39" s="3">
        <v>4.1020453936945076</v>
      </c>
      <c r="F39" s="4" t="str">
        <f>+VLOOKUP(E39,'[1]Nivel Impacto'!$A$3:$E$16,3)</f>
        <v>Riesgo de Capacitación Insuficiente</v>
      </c>
    </row>
    <row r="40" spans="1:6" ht="15.75" customHeight="1" x14ac:dyDescent="0.3">
      <c r="A40" s="3">
        <v>39</v>
      </c>
      <c r="B40" s="3">
        <v>101</v>
      </c>
      <c r="C40" s="3">
        <v>361.45412498844627</v>
      </c>
      <c r="D40" s="3">
        <v>10</v>
      </c>
      <c r="E40" s="3">
        <v>39.175999418939668</v>
      </c>
      <c r="F40" s="4" t="str">
        <f>+VLOOKUP(E40,'[1]Nivel Impacto'!$A$3:$E$16,3)</f>
        <v>Riesgo Ambiental</v>
      </c>
    </row>
    <row r="41" spans="1:6" ht="15.75" customHeight="1" x14ac:dyDescent="0.3">
      <c r="A41" s="3">
        <v>40</v>
      </c>
      <c r="B41" s="3">
        <v>149</v>
      </c>
      <c r="C41" s="3">
        <v>32.490033938795953</v>
      </c>
      <c r="D41" s="3">
        <v>15</v>
      </c>
      <c r="E41" s="3">
        <v>3.2196909330992174</v>
      </c>
      <c r="F41" s="4" t="str">
        <f>+VLOOKUP(E41,'[1]Nivel Impacto'!$A$3:$E$16,3)</f>
        <v>Riesgo Administrativo Menor</v>
      </c>
    </row>
    <row r="42" spans="1:6" ht="15.75" customHeight="1" x14ac:dyDescent="0.3">
      <c r="A42" s="3">
        <v>41</v>
      </c>
      <c r="B42" s="3">
        <v>94</v>
      </c>
      <c r="C42" s="3">
        <v>38.863027131624875</v>
      </c>
      <c r="D42" s="3">
        <v>10</v>
      </c>
      <c r="E42" s="3">
        <v>4.1798817911634965</v>
      </c>
      <c r="F42" s="4" t="str">
        <f>+VLOOKUP(E42,'[1]Nivel Impacto'!$A$3:$E$16,3)</f>
        <v>Riesgo de Capacitación Insuficiente</v>
      </c>
    </row>
    <row r="43" spans="1:6" ht="15.75" customHeight="1" x14ac:dyDescent="0.3">
      <c r="A43" s="3">
        <v>42</v>
      </c>
      <c r="B43" s="3">
        <v>371</v>
      </c>
      <c r="C43" s="3">
        <v>60.798098299677591</v>
      </c>
      <c r="D43" s="3">
        <v>37</v>
      </c>
      <c r="E43" s="3">
        <v>6.6865729408410779</v>
      </c>
      <c r="F43" s="4" t="str">
        <f>+VLOOKUP(E43,'[1]Nivel Impacto'!$A$3:$E$16,3)</f>
        <v>Riesgo Regulatorio</v>
      </c>
    </row>
    <row r="44" spans="1:6" ht="15.75" customHeight="1" x14ac:dyDescent="0.3">
      <c r="A44" s="3">
        <v>43</v>
      </c>
      <c r="B44" s="3">
        <v>45</v>
      </c>
      <c r="C44" s="3">
        <v>20.32716870214627</v>
      </c>
      <c r="D44" s="3">
        <v>5</v>
      </c>
      <c r="E44" s="3">
        <v>1.8639529035212823</v>
      </c>
      <c r="F44" s="4" t="str">
        <f>+VLOOKUP(E44,'[1]Nivel Impacto'!$A$3:$E$16,3)</f>
        <v>Riesgo de Equipamiento Secundario</v>
      </c>
    </row>
    <row r="45" spans="1:6" ht="15.75" customHeight="1" x14ac:dyDescent="0.3">
      <c r="A45" s="3">
        <v>44</v>
      </c>
      <c r="B45" s="3">
        <v>484</v>
      </c>
      <c r="C45" s="3">
        <v>27.597633718910611</v>
      </c>
      <c r="D45" s="3">
        <v>49</v>
      </c>
      <c r="E45" s="3">
        <v>2.6947510976391968</v>
      </c>
      <c r="F45" s="4" t="str">
        <f>+VLOOKUP(E45,'[1]Nivel Impacto'!$A$3:$E$16,3)</f>
        <v>Riesgo de Error en Reportes No Críticos</v>
      </c>
    </row>
    <row r="46" spans="1:6" ht="15.75" customHeight="1" x14ac:dyDescent="0.3">
      <c r="A46" s="3">
        <v>45</v>
      </c>
      <c r="B46" s="3">
        <v>301</v>
      </c>
      <c r="C46" s="3">
        <v>58.940872674369245</v>
      </c>
      <c r="D46" s="3">
        <v>31</v>
      </c>
      <c r="E46" s="3">
        <v>6.3949634970560503</v>
      </c>
      <c r="F46" s="4" t="str">
        <f>+VLOOKUP(E46,'[1]Nivel Impacto'!$A$3:$E$16,3)</f>
        <v>Riesgo Regulatorio</v>
      </c>
    </row>
    <row r="47" spans="1:6" ht="15.75" customHeight="1" x14ac:dyDescent="0.3">
      <c r="A47" s="3">
        <v>46</v>
      </c>
      <c r="B47" s="3">
        <v>310</v>
      </c>
      <c r="C47" s="3">
        <v>45.216527618089621</v>
      </c>
      <c r="D47" s="3">
        <v>34</v>
      </c>
      <c r="E47" s="3">
        <v>4.1631692970917058</v>
      </c>
      <c r="F47" s="4" t="str">
        <f>+VLOOKUP(E47,'[1]Nivel Impacto'!$A$3:$E$16,3)</f>
        <v>Riesgo de Capacitación Insuficiente</v>
      </c>
    </row>
    <row r="48" spans="1:6" ht="15.75" customHeight="1" x14ac:dyDescent="0.3">
      <c r="A48" s="3">
        <v>47</v>
      </c>
      <c r="B48" s="3">
        <v>386</v>
      </c>
      <c r="C48" s="3">
        <v>90.439037561328831</v>
      </c>
      <c r="D48" s="3">
        <v>42</v>
      </c>
      <c r="E48" s="3">
        <v>8.7970905057791686</v>
      </c>
      <c r="F48" s="4" t="str">
        <f>+VLOOKUP(E48,'[1]Nivel Impacto'!$A$3:$E$16,3)</f>
        <v>Riesgo Financiero Operativo</v>
      </c>
    </row>
    <row r="49" spans="1:6" ht="15.75" customHeight="1" x14ac:dyDescent="0.3">
      <c r="A49" s="3">
        <v>48</v>
      </c>
      <c r="B49" s="3">
        <v>576</v>
      </c>
      <c r="C49" s="3">
        <v>39.043621674500073</v>
      </c>
      <c r="D49" s="3">
        <v>56</v>
      </c>
      <c r="E49" s="3">
        <v>3.699474841528239</v>
      </c>
      <c r="F49" s="4" t="str">
        <f>+VLOOKUP(E49,'[1]Nivel Impacto'!$A$3:$E$16,3)</f>
        <v>Riesgo Administrativo Menor</v>
      </c>
    </row>
    <row r="50" spans="1:6" ht="15.75" customHeight="1" x14ac:dyDescent="0.3">
      <c r="A50" s="3">
        <v>49</v>
      </c>
      <c r="B50" s="3">
        <v>341</v>
      </c>
      <c r="C50" s="3">
        <v>61.634568230224524</v>
      </c>
      <c r="D50" s="3">
        <v>34</v>
      </c>
      <c r="E50" s="3">
        <v>6.2622990835197081</v>
      </c>
      <c r="F50" s="4" t="str">
        <f>+VLOOKUP(E50,'[1]Nivel Impacto'!$A$3:$E$16,3)</f>
        <v>Riesgo Regulatorio</v>
      </c>
    </row>
    <row r="51" spans="1:6" ht="15.75" customHeight="1" x14ac:dyDescent="0.3">
      <c r="A51" s="3">
        <v>50</v>
      </c>
      <c r="B51" s="3">
        <v>350</v>
      </c>
      <c r="C51" s="3">
        <v>9.4655243202161632</v>
      </c>
      <c r="D51" s="3">
        <v>38</v>
      </c>
      <c r="E51" s="3">
        <v>0.96161535289998068</v>
      </c>
      <c r="F51" s="4" t="e">
        <f>+VLOOKUP(E51,'[1]Nivel Impacto'!$A$3:$E$16,3)</f>
        <v>#N/A</v>
      </c>
    </row>
    <row r="52" spans="1:6" ht="15.75" customHeight="1" x14ac:dyDescent="0.3">
      <c r="A52" s="3">
        <v>51</v>
      </c>
      <c r="B52" s="3">
        <v>50</v>
      </c>
      <c r="C52" s="3">
        <v>169.45449971991823</v>
      </c>
      <c r="D52" s="3">
        <v>5</v>
      </c>
      <c r="E52" s="3">
        <v>17.070369519041382</v>
      </c>
      <c r="F52" s="4" t="str">
        <f>+VLOOKUP(E52,'[1]Nivel Impacto'!$A$3:$E$16,3)</f>
        <v>Riesgo Ambiental</v>
      </c>
    </row>
    <row r="53" spans="1:6" ht="15.75" customHeight="1" x14ac:dyDescent="0.3">
      <c r="A53" s="3">
        <v>52</v>
      </c>
      <c r="B53" s="3">
        <v>38</v>
      </c>
      <c r="C53" s="3">
        <v>8.1204216629908874</v>
      </c>
      <c r="D53" s="3">
        <v>4</v>
      </c>
      <c r="E53" s="3">
        <v>0.86628067960992339</v>
      </c>
      <c r="F53" s="4" t="e">
        <f>+VLOOKUP(E53,'[1]Nivel Impacto'!$A$3:$E$16,3)</f>
        <v>#N/A</v>
      </c>
    </row>
    <row r="54" spans="1:6" ht="15.75" customHeight="1" x14ac:dyDescent="0.3">
      <c r="A54" s="3">
        <v>53</v>
      </c>
      <c r="B54" s="3">
        <v>150</v>
      </c>
      <c r="C54" s="3">
        <v>76.368974670253934</v>
      </c>
      <c r="D54" s="3">
        <v>16</v>
      </c>
      <c r="E54" s="3">
        <v>8.0469337861822527</v>
      </c>
      <c r="F54" s="4" t="str">
        <f>+VLOOKUP(E54,'[1]Nivel Impacto'!$A$3:$E$16,3)</f>
        <v>Riesgo Financiero Operativo</v>
      </c>
    </row>
    <row r="55" spans="1:6" ht="15.75" customHeight="1" x14ac:dyDescent="0.3">
      <c r="A55" s="3">
        <v>54</v>
      </c>
      <c r="B55" s="3">
        <v>49</v>
      </c>
      <c r="C55" s="3">
        <v>33.561241308285325</v>
      </c>
      <c r="D55" s="3">
        <v>5</v>
      </c>
      <c r="E55" s="3">
        <v>3.2024006893085493</v>
      </c>
      <c r="F55" s="4" t="str">
        <f>+VLOOKUP(E55,'[1]Nivel Impacto'!$A$3:$E$16,3)</f>
        <v>Riesgo Administrativo Menor</v>
      </c>
    </row>
    <row r="56" spans="1:6" ht="15.75" customHeight="1" x14ac:dyDescent="0.3">
      <c r="A56" s="3">
        <v>55</v>
      </c>
      <c r="B56" s="3">
        <v>41</v>
      </c>
      <c r="C56" s="3">
        <v>50.341606952619642</v>
      </c>
      <c r="D56" s="3">
        <v>4</v>
      </c>
      <c r="E56" s="3">
        <v>5.2936265963731186</v>
      </c>
      <c r="F56" s="4" t="str">
        <f>+VLOOKUP(E56,'[1]Nivel Impacto'!$A$3:$E$16,3)</f>
        <v>Riesgo Logístico y de Cadena de Suministro</v>
      </c>
    </row>
    <row r="57" spans="1:6" ht="15.75" customHeight="1" x14ac:dyDescent="0.3">
      <c r="A57" s="3">
        <v>56</v>
      </c>
      <c r="B57" s="3">
        <v>272</v>
      </c>
      <c r="C57" s="3">
        <v>190.51167510525087</v>
      </c>
      <c r="D57" s="3">
        <v>27</v>
      </c>
      <c r="E57" s="3">
        <v>19.696355499659568</v>
      </c>
      <c r="F57" s="4" t="str">
        <f>+VLOOKUP(E57,'[1]Nivel Impacto'!$A$3:$E$16,3)</f>
        <v>Riesgo Ambiental</v>
      </c>
    </row>
    <row r="58" spans="1:6" ht="15.75" customHeight="1" x14ac:dyDescent="0.3">
      <c r="A58" s="3">
        <v>57</v>
      </c>
      <c r="B58" s="3">
        <v>328</v>
      </c>
      <c r="C58" s="3">
        <v>75.112971067180879</v>
      </c>
      <c r="D58" s="3">
        <v>35</v>
      </c>
      <c r="E58" s="3">
        <v>8.2623612353514773</v>
      </c>
      <c r="F58" s="4" t="str">
        <f>+VLOOKUP(E58,'[1]Nivel Impacto'!$A$3:$E$16,3)</f>
        <v>Riesgo Financiero Operativo</v>
      </c>
    </row>
    <row r="59" spans="1:6" ht="15.75" customHeight="1" x14ac:dyDescent="0.3">
      <c r="A59" s="3">
        <v>58</v>
      </c>
      <c r="B59" s="3">
        <v>339</v>
      </c>
      <c r="C59" s="3">
        <v>51.143397742730897</v>
      </c>
      <c r="D59" s="3">
        <v>34</v>
      </c>
      <c r="E59" s="3">
        <v>4.8041552308757725</v>
      </c>
      <c r="F59" s="4" t="str">
        <f>+VLOOKUP(E59,'[1]Nivel Impacto'!$A$3:$E$16,3)</f>
        <v>Riesgo de Capacitación Insuficiente</v>
      </c>
    </row>
    <row r="60" spans="1:6" ht="15.75" customHeight="1" x14ac:dyDescent="0.3">
      <c r="A60" s="3">
        <v>59</v>
      </c>
      <c r="B60" s="3">
        <v>219</v>
      </c>
      <c r="C60" s="3">
        <v>10.298589107024611</v>
      </c>
      <c r="D60" s="3">
        <v>22</v>
      </c>
      <c r="E60" s="3">
        <v>1.0597404404401538</v>
      </c>
      <c r="F60" s="4" t="str">
        <f>+VLOOKUP(E60,'[1]Nivel Impacto'!$A$3:$E$16,3)</f>
        <v>Riesgo de Equipamiento Secundario</v>
      </c>
    </row>
    <row r="61" spans="1:6" ht="15.75" customHeight="1" x14ac:dyDescent="0.3">
      <c r="A61" s="3">
        <v>60</v>
      </c>
      <c r="B61" s="3">
        <v>143</v>
      </c>
      <c r="C61" s="3">
        <v>15.80264206457135</v>
      </c>
      <c r="D61" s="3">
        <v>14</v>
      </c>
      <c r="E61" s="3">
        <v>1.5495821657567985</v>
      </c>
      <c r="F61" s="4" t="str">
        <f>+VLOOKUP(E61,'[1]Nivel Impacto'!$A$3:$E$16,3)</f>
        <v>Riesgo de Equipamiento Secundario</v>
      </c>
    </row>
    <row r="62" spans="1:6" ht="15.75" customHeight="1" x14ac:dyDescent="0.3">
      <c r="A62" s="3">
        <v>61</v>
      </c>
      <c r="B62" s="3">
        <v>85</v>
      </c>
      <c r="C62" s="3">
        <v>25.204742053178343</v>
      </c>
      <c r="D62" s="3">
        <v>9</v>
      </c>
      <c r="E62" s="3">
        <v>2.3281586250299751</v>
      </c>
      <c r="F62" s="4" t="str">
        <f>+VLOOKUP(E62,'[1]Nivel Impacto'!$A$3:$E$16,3)</f>
        <v>Riesgo de Error en Reportes No Críticos</v>
      </c>
    </row>
    <row r="63" spans="1:6" ht="15.75" customHeight="1" x14ac:dyDescent="0.3">
      <c r="A63" s="3">
        <v>62</v>
      </c>
      <c r="B63" s="3">
        <v>364</v>
      </c>
      <c r="C63" s="3">
        <v>160.65839356344821</v>
      </c>
      <c r="D63" s="3">
        <v>36</v>
      </c>
      <c r="E63" s="3">
        <v>14.756801975578389</v>
      </c>
      <c r="F63" s="4" t="str">
        <f>+VLOOKUP(E63,'[1]Nivel Impacto'!$A$3:$E$16,3)</f>
        <v>Riesgo Ambiental</v>
      </c>
    </row>
    <row r="64" spans="1:6" ht="15.75" customHeight="1" x14ac:dyDescent="0.3">
      <c r="A64" s="3">
        <v>63</v>
      </c>
      <c r="B64" s="3">
        <v>142</v>
      </c>
      <c r="C64" s="3">
        <v>15.311940791684286</v>
      </c>
      <c r="D64" s="3">
        <v>15</v>
      </c>
      <c r="E64" s="3">
        <v>1.5397300252364896</v>
      </c>
      <c r="F64" s="4" t="str">
        <f>+VLOOKUP(E64,'[1]Nivel Impacto'!$A$3:$E$16,3)</f>
        <v>Riesgo de Equipamiento Secundario</v>
      </c>
    </row>
    <row r="65" spans="1:6" ht="15.75" customHeight="1" x14ac:dyDescent="0.3">
      <c r="A65" s="3">
        <v>64</v>
      </c>
      <c r="B65" s="3">
        <v>434</v>
      </c>
      <c r="C65" s="3">
        <v>46.891965527776478</v>
      </c>
      <c r="D65" s="3">
        <v>41</v>
      </c>
      <c r="E65" s="3">
        <v>4.8501335955216236</v>
      </c>
      <c r="F65" s="4" t="str">
        <f>+VLOOKUP(E65,'[1]Nivel Impacto'!$A$3:$E$16,3)</f>
        <v>Riesgo de Capacitación Insuficiente</v>
      </c>
    </row>
    <row r="66" spans="1:6" ht="15.75" customHeight="1" x14ac:dyDescent="0.3">
      <c r="A66" s="3">
        <v>65</v>
      </c>
      <c r="B66" s="3">
        <v>384</v>
      </c>
      <c r="C66" s="3">
        <v>323.64986646940423</v>
      </c>
      <c r="D66" s="3">
        <v>41</v>
      </c>
      <c r="E66" s="3">
        <v>31.235259083058338</v>
      </c>
      <c r="F66" s="4" t="str">
        <f>+VLOOKUP(E66,'[1]Nivel Impacto'!$A$3:$E$16,3)</f>
        <v>Riesgo Ambiental</v>
      </c>
    </row>
    <row r="67" spans="1:6" ht="15.75" customHeight="1" x14ac:dyDescent="0.3">
      <c r="A67" s="3">
        <v>66</v>
      </c>
      <c r="B67" s="3">
        <v>36</v>
      </c>
      <c r="C67" s="3">
        <v>123.09984504756422</v>
      </c>
      <c r="D67" s="3">
        <v>4</v>
      </c>
      <c r="E67" s="3">
        <v>11.40119161650331</v>
      </c>
      <c r="F67" s="4" t="str">
        <f>+VLOOKUP(E67,'[1]Nivel Impacto'!$A$3:$E$16,3)</f>
        <v>Riesgo de Seguridad</v>
      </c>
    </row>
    <row r="68" spans="1:6" ht="15.75" customHeight="1" x14ac:dyDescent="0.3">
      <c r="A68" s="3">
        <v>67</v>
      </c>
      <c r="B68" s="3">
        <v>330</v>
      </c>
      <c r="C68" s="3">
        <v>72.39838139992024</v>
      </c>
      <c r="D68" s="3">
        <v>31</v>
      </c>
      <c r="E68" s="3">
        <v>6.8914461004758509</v>
      </c>
      <c r="F68" s="4" t="str">
        <f>+VLOOKUP(E68,'[1]Nivel Impacto'!$A$3:$E$16,3)</f>
        <v>Riesgo Regulatorio</v>
      </c>
    </row>
    <row r="69" spans="1:6" ht="15.75" customHeight="1" x14ac:dyDescent="0.3">
      <c r="A69" s="3">
        <v>68</v>
      </c>
      <c r="B69" s="3">
        <v>277</v>
      </c>
      <c r="C69" s="3">
        <v>88.423363759885433</v>
      </c>
      <c r="D69" s="3">
        <v>26</v>
      </c>
      <c r="E69" s="3">
        <v>8.9813103495404452</v>
      </c>
      <c r="F69" s="4" t="str">
        <f>+VLOOKUP(E69,'[1]Nivel Impacto'!$A$3:$E$16,3)</f>
        <v>Riesgo Financiero Operativo</v>
      </c>
    </row>
    <row r="70" spans="1:6" ht="15.75" customHeight="1" x14ac:dyDescent="0.3">
      <c r="A70" s="3">
        <v>69</v>
      </c>
      <c r="B70" s="3">
        <v>211</v>
      </c>
      <c r="C70" s="3">
        <v>19.569959225215378</v>
      </c>
      <c r="D70" s="3">
        <v>20</v>
      </c>
      <c r="E70" s="3">
        <v>2.0499466934281187</v>
      </c>
      <c r="F70" s="4" t="str">
        <f>+VLOOKUP(E70,'[1]Nivel Impacto'!$A$3:$E$16,3)</f>
        <v>Riesgo de Error en Reportes No Críticos</v>
      </c>
    </row>
    <row r="71" spans="1:6" ht="15.75" customHeight="1" x14ac:dyDescent="0.3">
      <c r="A71" s="3">
        <v>70</v>
      </c>
      <c r="B71" s="3">
        <v>149</v>
      </c>
      <c r="C71" s="3">
        <v>155.49447623469052</v>
      </c>
      <c r="D71" s="3">
        <v>15</v>
      </c>
      <c r="E71" s="3">
        <v>15.792608737179016</v>
      </c>
      <c r="F71" s="4" t="str">
        <f>+VLOOKUP(E71,'[1]Nivel Impacto'!$A$3:$E$16,3)</f>
        <v>Riesgo Ambiental</v>
      </c>
    </row>
    <row r="72" spans="1:6" ht="15.75" customHeight="1" x14ac:dyDescent="0.3">
      <c r="A72" s="3">
        <v>71</v>
      </c>
      <c r="B72" s="3">
        <v>435</v>
      </c>
      <c r="C72" s="3">
        <v>42.150406533632363</v>
      </c>
      <c r="D72" s="3">
        <v>43</v>
      </c>
      <c r="E72" s="3">
        <v>4.4672592283782215</v>
      </c>
      <c r="F72" s="4" t="str">
        <f>+VLOOKUP(E72,'[1]Nivel Impacto'!$A$3:$E$16,3)</f>
        <v>Riesgo de Capacitación Insuficiente</v>
      </c>
    </row>
    <row r="73" spans="1:6" ht="15.75" customHeight="1" x14ac:dyDescent="0.3">
      <c r="A73" s="3">
        <v>72</v>
      </c>
      <c r="B73" s="3">
        <v>385</v>
      </c>
      <c r="C73" s="3">
        <v>38.516683273850475</v>
      </c>
      <c r="D73" s="3">
        <v>37</v>
      </c>
      <c r="E73" s="3">
        <v>3.9364754760050049</v>
      </c>
      <c r="F73" s="4" t="str">
        <f>+VLOOKUP(E73,'[1]Nivel Impacto'!$A$3:$E$16,3)</f>
        <v>Riesgo Administrativo Menor</v>
      </c>
    </row>
    <row r="74" spans="1:6" ht="15.75" customHeight="1" x14ac:dyDescent="0.3">
      <c r="A74" s="3">
        <v>73</v>
      </c>
      <c r="B74" s="3">
        <v>252</v>
      </c>
      <c r="C74" s="3">
        <v>23.677996730902017</v>
      </c>
      <c r="D74" s="3">
        <v>25</v>
      </c>
      <c r="E74" s="3">
        <v>2.43034143921775</v>
      </c>
      <c r="F74" s="4" t="str">
        <f>+VLOOKUP(E74,'[1]Nivel Impacto'!$A$3:$E$16,3)</f>
        <v>Riesgo de Error en Reportes No Críticos</v>
      </c>
    </row>
    <row r="75" spans="1:6" ht="15.75" customHeight="1" x14ac:dyDescent="0.3">
      <c r="A75" s="3">
        <v>74</v>
      </c>
      <c r="B75" s="3">
        <v>41</v>
      </c>
      <c r="C75" s="3">
        <v>27.59704451537932</v>
      </c>
      <c r="D75" s="3">
        <v>4</v>
      </c>
      <c r="E75" s="3">
        <v>2.9020059067827582</v>
      </c>
      <c r="F75" s="4" t="str">
        <f>+VLOOKUP(E75,'[1]Nivel Impacto'!$A$3:$E$16,3)</f>
        <v>Riesgo de Error en Reportes No Críticos</v>
      </c>
    </row>
    <row r="76" spans="1:6" ht="15.75" customHeight="1" x14ac:dyDescent="0.3">
      <c r="A76" s="3">
        <v>75</v>
      </c>
      <c r="B76" s="3">
        <v>91</v>
      </c>
      <c r="C76" s="3">
        <v>162.92985068714708</v>
      </c>
      <c r="D76" s="3">
        <v>10</v>
      </c>
      <c r="E76" s="3">
        <v>15.873768896858802</v>
      </c>
      <c r="F76" s="4" t="str">
        <f>+VLOOKUP(E76,'[1]Nivel Impacto'!$A$3:$E$16,3)</f>
        <v>Riesgo Ambiental</v>
      </c>
    </row>
    <row r="77" spans="1:6" ht="15.75" customHeight="1" x14ac:dyDescent="0.3">
      <c r="A77" s="3">
        <v>76</v>
      </c>
      <c r="B77" s="3">
        <v>90</v>
      </c>
      <c r="C77" s="3">
        <v>98.547179058869574</v>
      </c>
      <c r="D77" s="3">
        <v>9</v>
      </c>
      <c r="E77" s="3">
        <v>10.610085052697958</v>
      </c>
      <c r="F77" s="4" t="str">
        <f>+VLOOKUP(E77,'[1]Nivel Impacto'!$A$3:$E$16,3)</f>
        <v>Riesgo Tecnológico</v>
      </c>
    </row>
    <row r="78" spans="1:6" ht="15.75" customHeight="1" x14ac:dyDescent="0.3">
      <c r="A78" s="3">
        <v>77</v>
      </c>
      <c r="B78" s="3">
        <v>83</v>
      </c>
      <c r="C78" s="3">
        <v>128.90484770172029</v>
      </c>
      <c r="D78" s="3">
        <v>9</v>
      </c>
      <c r="E78" s="3">
        <v>13.675614892205578</v>
      </c>
      <c r="F78" s="4" t="str">
        <f>+VLOOKUP(E78,'[1]Nivel Impacto'!$A$3:$E$16,3)</f>
        <v>Riesgo de Navegación</v>
      </c>
    </row>
    <row r="79" spans="1:6" ht="15.75" customHeight="1" x14ac:dyDescent="0.3">
      <c r="A79" s="3">
        <v>78</v>
      </c>
      <c r="B79" s="3">
        <v>659</v>
      </c>
      <c r="C79" s="3">
        <v>34.972809977168708</v>
      </c>
      <c r="D79" s="3">
        <v>60</v>
      </c>
      <c r="E79" s="3">
        <v>3.5955291524493598</v>
      </c>
      <c r="F79" s="4" t="str">
        <f>+VLOOKUP(E79,'[1]Nivel Impacto'!$A$3:$E$16,3)</f>
        <v>Riesgo Administrativo Menor</v>
      </c>
    </row>
    <row r="80" spans="1:6" ht="15.75" customHeight="1" x14ac:dyDescent="0.3">
      <c r="A80" s="3">
        <v>79</v>
      </c>
      <c r="B80" s="3">
        <v>229</v>
      </c>
      <c r="C80" s="3">
        <v>53.865074885522894</v>
      </c>
      <c r="D80" s="3">
        <v>22</v>
      </c>
      <c r="E80" s="3">
        <v>5.9068771336994867</v>
      </c>
      <c r="F80" s="4" t="str">
        <f>+VLOOKUP(E80,'[1]Nivel Impacto'!$A$3:$E$16,3)</f>
        <v>Riesgo Logístico y de Cadena de Suministro</v>
      </c>
    </row>
    <row r="81" spans="1:6" ht="15.75" customHeight="1" x14ac:dyDescent="0.3">
      <c r="A81" s="3">
        <v>80</v>
      </c>
      <c r="B81" s="3">
        <v>46</v>
      </c>
      <c r="C81" s="3">
        <v>26.533716689468282</v>
      </c>
      <c r="D81" s="3">
        <v>5</v>
      </c>
      <c r="E81" s="3">
        <v>2.4770715383445481</v>
      </c>
      <c r="F81" s="4" t="str">
        <f>+VLOOKUP(E81,'[1]Nivel Impacto'!$A$3:$E$16,3)</f>
        <v>Riesgo de Error en Reportes No Críticos</v>
      </c>
    </row>
    <row r="82" spans="1:6" ht="15.75" customHeight="1" x14ac:dyDescent="0.3">
      <c r="A82" s="3">
        <v>81</v>
      </c>
      <c r="B82" s="3">
        <v>46</v>
      </c>
      <c r="C82" s="3">
        <v>92.936106581702731</v>
      </c>
      <c r="D82" s="3">
        <v>5</v>
      </c>
      <c r="E82" s="3">
        <v>8.5785617781675665</v>
      </c>
      <c r="F82" s="4" t="str">
        <f>+VLOOKUP(E82,'[1]Nivel Impacto'!$A$3:$E$16,3)</f>
        <v>Riesgo Financiero Operativo</v>
      </c>
    </row>
    <row r="83" spans="1:6" ht="15.75" customHeight="1" x14ac:dyDescent="0.3">
      <c r="A83" s="3">
        <v>82</v>
      </c>
      <c r="B83" s="3">
        <v>641</v>
      </c>
      <c r="C83" s="3">
        <v>18.676522671929376</v>
      </c>
      <c r="D83" s="3">
        <v>68</v>
      </c>
      <c r="E83" s="3">
        <v>1.8978776653015215</v>
      </c>
      <c r="F83" s="4" t="str">
        <f>+VLOOKUP(E83,'[1]Nivel Impacto'!$A$3:$E$16,3)</f>
        <v>Riesgo de Equipamiento Secundario</v>
      </c>
    </row>
    <row r="84" spans="1:6" ht="15.75" customHeight="1" x14ac:dyDescent="0.3">
      <c r="A84" s="3">
        <v>83</v>
      </c>
      <c r="B84" s="3">
        <v>232</v>
      </c>
      <c r="C84" s="3">
        <v>77.676000416076107</v>
      </c>
      <c r="D84" s="3">
        <v>23</v>
      </c>
      <c r="E84" s="3">
        <v>7.9186104984262551</v>
      </c>
      <c r="F84" s="4" t="str">
        <f>+VLOOKUP(E84,'[1]Nivel Impacto'!$A$3:$E$16,3)</f>
        <v>Riesgo Laboral</v>
      </c>
    </row>
    <row r="85" spans="1:6" ht="15.75" customHeight="1" x14ac:dyDescent="0.3">
      <c r="A85" s="3">
        <v>84</v>
      </c>
      <c r="B85" s="3">
        <v>165</v>
      </c>
      <c r="C85" s="3">
        <v>37.891590052571054</v>
      </c>
      <c r="D85" s="3">
        <v>15</v>
      </c>
      <c r="E85" s="3">
        <v>3.690870330275132</v>
      </c>
      <c r="F85" s="4" t="str">
        <f>+VLOOKUP(E85,'[1]Nivel Impacto'!$A$3:$E$16,3)</f>
        <v>Riesgo Administrativo Menor</v>
      </c>
    </row>
    <row r="86" spans="1:6" ht="15.75" customHeight="1" x14ac:dyDescent="0.3">
      <c r="A86" s="3">
        <v>85</v>
      </c>
      <c r="B86" s="3">
        <v>217</v>
      </c>
      <c r="C86" s="3">
        <v>22.071417817476231</v>
      </c>
      <c r="D86" s="3">
        <v>20</v>
      </c>
      <c r="E86" s="3">
        <v>1.9969089970400229</v>
      </c>
      <c r="F86" s="4" t="str">
        <f>+VLOOKUP(E86,'[1]Nivel Impacto'!$A$3:$E$16,3)</f>
        <v>Riesgo de Equipamiento Secundario</v>
      </c>
    </row>
    <row r="87" spans="1:6" ht="15.75" customHeight="1" x14ac:dyDescent="0.3">
      <c r="A87" s="3">
        <v>86</v>
      </c>
      <c r="B87" s="3">
        <v>402</v>
      </c>
      <c r="C87" s="3">
        <v>7.5651891392747315</v>
      </c>
      <c r="D87" s="3">
        <v>37</v>
      </c>
      <c r="E87" s="3">
        <v>0.77840080640665599</v>
      </c>
      <c r="F87" s="4" t="e">
        <f>+VLOOKUP(E87,'[1]Nivel Impacto'!$A$3:$E$16,3)</f>
        <v>#N/A</v>
      </c>
    </row>
    <row r="88" spans="1:6" ht="15.75" customHeight="1" x14ac:dyDescent="0.3">
      <c r="A88" s="3">
        <v>87</v>
      </c>
      <c r="B88" s="3">
        <v>288</v>
      </c>
      <c r="C88" s="3">
        <v>444.4980493561788</v>
      </c>
      <c r="D88" s="3">
        <v>31</v>
      </c>
      <c r="E88" s="3">
        <v>46.121348463547719</v>
      </c>
      <c r="F88" s="4" t="str">
        <f>+VLOOKUP(E88,'[1]Nivel Impacto'!$A$3:$E$16,3)</f>
        <v>Riesgo Ambiental</v>
      </c>
    </row>
    <row r="89" spans="1:6" ht="15.75" customHeight="1" x14ac:dyDescent="0.3">
      <c r="A89" s="3">
        <v>88</v>
      </c>
      <c r="B89" s="3">
        <v>390</v>
      </c>
      <c r="C89" s="3">
        <v>34.942568490521261</v>
      </c>
      <c r="D89" s="3">
        <v>39</v>
      </c>
      <c r="E89" s="3">
        <v>3.7667773697511375</v>
      </c>
      <c r="F89" s="4" t="str">
        <f>+VLOOKUP(E89,'[1]Nivel Impacto'!$A$3:$E$16,3)</f>
        <v>Riesgo Administrativo Menor</v>
      </c>
    </row>
    <row r="90" spans="1:6" ht="15.75" customHeight="1" x14ac:dyDescent="0.3">
      <c r="A90" s="3">
        <v>89</v>
      </c>
      <c r="B90" s="3">
        <v>357</v>
      </c>
      <c r="C90" s="3">
        <v>59.457574818084439</v>
      </c>
      <c r="D90" s="3">
        <v>34</v>
      </c>
      <c r="E90" s="3">
        <v>6.4018213849640446</v>
      </c>
      <c r="F90" s="4" t="str">
        <f>+VLOOKUP(E90,'[1]Nivel Impacto'!$A$3:$E$16,3)</f>
        <v>Riesgo Regulatorio</v>
      </c>
    </row>
    <row r="91" spans="1:6" ht="15.75" customHeight="1" x14ac:dyDescent="0.3">
      <c r="A91" s="3">
        <v>90</v>
      </c>
      <c r="B91" s="3">
        <v>438</v>
      </c>
      <c r="C91" s="3">
        <v>208.88045525613401</v>
      </c>
      <c r="D91" s="3">
        <v>45</v>
      </c>
      <c r="E91" s="3">
        <v>22.196889562156763</v>
      </c>
      <c r="F91" s="4" t="str">
        <f>+VLOOKUP(E91,'[1]Nivel Impacto'!$A$3:$E$16,3)</f>
        <v>Riesgo Ambiental</v>
      </c>
    </row>
    <row r="92" spans="1:6" ht="15.75" customHeight="1" x14ac:dyDescent="0.3">
      <c r="A92" s="3">
        <v>91</v>
      </c>
      <c r="B92" s="3">
        <v>38</v>
      </c>
      <c r="C92" s="3">
        <v>139.89343688490433</v>
      </c>
      <c r="D92" s="3">
        <v>4</v>
      </c>
      <c r="E92" s="3">
        <v>15.069732972614096</v>
      </c>
      <c r="F92" s="4" t="str">
        <f>+VLOOKUP(E92,'[1]Nivel Impacto'!$A$3:$E$16,3)</f>
        <v>Riesgo Ambiental</v>
      </c>
    </row>
    <row r="93" spans="1:6" ht="15.75" customHeight="1" x14ac:dyDescent="0.3">
      <c r="A93" s="3">
        <v>92</v>
      </c>
      <c r="B93" s="3">
        <v>140</v>
      </c>
      <c r="C93" s="3">
        <v>160.91851985629114</v>
      </c>
      <c r="D93" s="3">
        <v>13</v>
      </c>
      <c r="E93" s="3">
        <v>16.23793988773383</v>
      </c>
      <c r="F93" s="4" t="str">
        <f>+VLOOKUP(E93,'[1]Nivel Impacto'!$A$3:$E$16,3)</f>
        <v>Riesgo Ambiental</v>
      </c>
    </row>
    <row r="94" spans="1:6" ht="15.75" customHeight="1" x14ac:dyDescent="0.3">
      <c r="A94" s="3">
        <v>93</v>
      </c>
      <c r="B94" s="3">
        <v>166</v>
      </c>
      <c r="C94" s="3">
        <v>69.342456501014837</v>
      </c>
      <c r="D94" s="3">
        <v>15</v>
      </c>
      <c r="E94" s="3">
        <v>6.7875842647288387</v>
      </c>
      <c r="F94" s="4" t="str">
        <f>+VLOOKUP(E94,'[1]Nivel Impacto'!$A$3:$E$16,3)</f>
        <v>Riesgo Regulatorio</v>
      </c>
    </row>
    <row r="95" spans="1:6" ht="15.75" customHeight="1" x14ac:dyDescent="0.3">
      <c r="A95" s="3">
        <v>94</v>
      </c>
      <c r="B95" s="3">
        <v>98</v>
      </c>
      <c r="C95" s="3">
        <v>117.58316701820165</v>
      </c>
      <c r="D95" s="3">
        <v>9</v>
      </c>
      <c r="E95" s="3">
        <v>12.866056072553251</v>
      </c>
      <c r="F95" s="4" t="str">
        <f>+VLOOKUP(E95,'[1]Nivel Impacto'!$A$3:$E$16,3)</f>
        <v>Riesgo de Imagen Corporativa</v>
      </c>
    </row>
    <row r="96" spans="1:6" ht="15.75" customHeight="1" x14ac:dyDescent="0.3">
      <c r="A96" s="3">
        <v>95</v>
      </c>
      <c r="B96" s="3">
        <v>43</v>
      </c>
      <c r="C96" s="3">
        <v>116.20602774921767</v>
      </c>
      <c r="D96" s="3">
        <v>4</v>
      </c>
      <c r="E96" s="3">
        <v>11.122159878370059</v>
      </c>
      <c r="F96" s="4" t="str">
        <f>+VLOOKUP(E96,'[1]Nivel Impacto'!$A$3:$E$16,3)</f>
        <v>Riesgo de Seguridad</v>
      </c>
    </row>
    <row r="97" spans="1:6" ht="15.75" customHeight="1" x14ac:dyDescent="0.3">
      <c r="A97" s="3">
        <v>96</v>
      </c>
      <c r="B97" s="3">
        <v>45</v>
      </c>
      <c r="C97" s="3">
        <v>73.620512894996594</v>
      </c>
      <c r="D97" s="3">
        <v>5</v>
      </c>
      <c r="E97" s="3">
        <v>6.9184136734458104</v>
      </c>
      <c r="F97" s="4" t="str">
        <f>+VLOOKUP(E97,'[1]Nivel Impacto'!$A$3:$E$16,3)</f>
        <v>Riesgo Regulatorio</v>
      </c>
    </row>
    <row r="98" spans="1:6" ht="15.75" customHeight="1" x14ac:dyDescent="0.3">
      <c r="A98" s="3">
        <v>97</v>
      </c>
      <c r="B98" s="3">
        <v>299</v>
      </c>
      <c r="C98" s="3">
        <v>65.048534453618757</v>
      </c>
      <c r="D98" s="3">
        <v>28</v>
      </c>
      <c r="E98" s="3">
        <v>6.2686283125681994</v>
      </c>
      <c r="F98" s="4" t="str">
        <f>+VLOOKUP(E98,'[1]Nivel Impacto'!$A$3:$E$16,3)</f>
        <v>Riesgo Regulatorio</v>
      </c>
    </row>
    <row r="99" spans="1:6" ht="15.75" customHeight="1" x14ac:dyDescent="0.3">
      <c r="A99" s="3">
        <v>98</v>
      </c>
      <c r="B99" s="3">
        <v>40</v>
      </c>
      <c r="C99" s="3">
        <v>39.099493771644916</v>
      </c>
      <c r="D99" s="3">
        <v>4</v>
      </c>
      <c r="E99" s="3">
        <v>3.6313689702897323</v>
      </c>
      <c r="F99" s="4" t="str">
        <f>+VLOOKUP(E99,'[1]Nivel Impacto'!$A$3:$E$16,3)</f>
        <v>Riesgo Administrativo Menor</v>
      </c>
    </row>
    <row r="100" spans="1:6" ht="15.75" customHeight="1" x14ac:dyDescent="0.3">
      <c r="A100" s="3">
        <v>99</v>
      </c>
      <c r="B100" s="3">
        <v>147</v>
      </c>
      <c r="C100" s="3">
        <v>737.34698583219654</v>
      </c>
      <c r="D100" s="3">
        <v>16</v>
      </c>
      <c r="E100" s="3">
        <v>71.654098780910545</v>
      </c>
      <c r="F100" s="4" t="str">
        <f>+VLOOKUP(E100,'[1]Nivel Impacto'!$A$3:$E$16,3)</f>
        <v>Riesgo Ambiental</v>
      </c>
    </row>
    <row r="101" spans="1:6" ht="15.75" customHeight="1" x14ac:dyDescent="0.3">
      <c r="A101" s="3">
        <v>100</v>
      </c>
      <c r="B101" s="3">
        <v>93</v>
      </c>
      <c r="C101" s="3">
        <v>125.74260997117561</v>
      </c>
      <c r="D101" s="3">
        <v>10</v>
      </c>
      <c r="E101" s="3">
        <v>12.646069013238833</v>
      </c>
      <c r="F101" s="4" t="str">
        <f>+VLOOKUP(E101,'[1]Nivel Impacto'!$A$3:$E$16,3)</f>
        <v>Riesgo de Imagen Corporativa</v>
      </c>
    </row>
    <row r="102" spans="1:6" ht="15.75" customHeight="1" x14ac:dyDescent="0.3">
      <c r="A102" s="3">
        <v>101</v>
      </c>
      <c r="B102" s="3">
        <v>415</v>
      </c>
      <c r="C102" s="3">
        <v>41.179153655516714</v>
      </c>
      <c r="D102" s="3">
        <v>42</v>
      </c>
      <c r="E102" s="3">
        <v>4.1989395194154184</v>
      </c>
      <c r="F102" s="4" t="str">
        <f>+VLOOKUP(E102,'[1]Nivel Impacto'!$A$3:$E$16,3)</f>
        <v>Riesgo de Capacitación Insuficiente</v>
      </c>
    </row>
    <row r="103" spans="1:6" ht="15.75" customHeight="1" x14ac:dyDescent="0.3">
      <c r="A103" s="3">
        <v>102</v>
      </c>
      <c r="B103" s="3">
        <v>52</v>
      </c>
      <c r="C103" s="3">
        <v>35.469931829192859</v>
      </c>
      <c r="D103" s="3">
        <v>5</v>
      </c>
      <c r="E103" s="3">
        <v>3.3200264084231375</v>
      </c>
      <c r="F103" s="4" t="str">
        <f>+VLOOKUP(E103,'[1]Nivel Impacto'!$A$3:$E$16,3)</f>
        <v>Riesgo Administrativo Menor</v>
      </c>
    </row>
    <row r="104" spans="1:6" ht="15.75" customHeight="1" x14ac:dyDescent="0.3">
      <c r="A104" s="3">
        <v>103</v>
      </c>
      <c r="B104" s="3">
        <v>323</v>
      </c>
      <c r="C104" s="3">
        <v>89.647127635099253</v>
      </c>
      <c r="D104" s="3">
        <v>33</v>
      </c>
      <c r="E104" s="3">
        <v>8.3033884820973984</v>
      </c>
      <c r="F104" s="4" t="str">
        <f>+VLOOKUP(E104,'[1]Nivel Impacto'!$A$3:$E$16,3)</f>
        <v>Riesgo Financiero Operativo</v>
      </c>
    </row>
    <row r="105" spans="1:6" ht="15.75" customHeight="1" x14ac:dyDescent="0.3">
      <c r="A105" s="3">
        <v>104</v>
      </c>
      <c r="B105" s="3">
        <v>38</v>
      </c>
      <c r="C105" s="3">
        <v>18.60532603767604</v>
      </c>
      <c r="D105" s="3">
        <v>4</v>
      </c>
      <c r="E105" s="3">
        <v>1.7625323223084208</v>
      </c>
      <c r="F105" s="4" t="str">
        <f>+VLOOKUP(E105,'[1]Nivel Impacto'!$A$3:$E$16,3)</f>
        <v>Riesgo de Equipamiento Secundario</v>
      </c>
    </row>
    <row r="106" spans="1:6" ht="15.75" customHeight="1" x14ac:dyDescent="0.3">
      <c r="A106" s="3">
        <v>105</v>
      </c>
      <c r="B106" s="3">
        <v>174</v>
      </c>
      <c r="C106" s="3">
        <v>93.968924802868116</v>
      </c>
      <c r="D106" s="3">
        <v>18</v>
      </c>
      <c r="E106" s="3">
        <v>10.06913747579037</v>
      </c>
      <c r="F106" s="4" t="str">
        <f>+VLOOKUP(E106,'[1]Nivel Impacto'!$A$3:$E$16,3)</f>
        <v>Riesgo Tecnológico</v>
      </c>
    </row>
    <row r="107" spans="1:6" ht="15.75" customHeight="1" x14ac:dyDescent="0.3">
      <c r="A107" s="3">
        <v>106</v>
      </c>
      <c r="B107" s="3">
        <v>180</v>
      </c>
      <c r="C107" s="3">
        <v>9.167577770298319</v>
      </c>
      <c r="D107" s="3">
        <v>19</v>
      </c>
      <c r="E107" s="3">
        <v>0.9673924896693602</v>
      </c>
      <c r="F107" s="4" t="e">
        <f>+VLOOKUP(E107,'[1]Nivel Impacto'!$A$3:$E$16,3)</f>
        <v>#N/A</v>
      </c>
    </row>
    <row r="108" spans="1:6" ht="15.75" customHeight="1" x14ac:dyDescent="0.3">
      <c r="A108" s="3">
        <v>107</v>
      </c>
      <c r="B108" s="3">
        <v>248</v>
      </c>
      <c r="C108" s="3">
        <v>17.580414665666304</v>
      </c>
      <c r="D108" s="3">
        <v>27</v>
      </c>
      <c r="E108" s="3">
        <v>1.6932653612779622</v>
      </c>
      <c r="F108" s="4" t="str">
        <f>+VLOOKUP(E108,'[1]Nivel Impacto'!$A$3:$E$16,3)</f>
        <v>Riesgo de Equipamiento Secundario</v>
      </c>
    </row>
    <row r="109" spans="1:6" ht="15.75" customHeight="1" x14ac:dyDescent="0.3">
      <c r="A109" s="3">
        <v>108</v>
      </c>
      <c r="B109" s="3">
        <v>443</v>
      </c>
      <c r="C109" s="3">
        <v>38.088404754271977</v>
      </c>
      <c r="D109" s="3">
        <v>48</v>
      </c>
      <c r="E109" s="3">
        <v>4.0595677726099533</v>
      </c>
      <c r="F109" s="4" t="str">
        <f>+VLOOKUP(E109,'[1]Nivel Impacto'!$A$3:$E$16,3)</f>
        <v>Riesgo de Capacitación Insuficiente</v>
      </c>
    </row>
    <row r="110" spans="1:6" ht="15.75" customHeight="1" x14ac:dyDescent="0.3">
      <c r="A110" s="3">
        <v>109</v>
      </c>
      <c r="B110" s="3">
        <v>253</v>
      </c>
      <c r="C110" s="3">
        <v>273.03223453724252</v>
      </c>
      <c r="D110" s="3">
        <v>23</v>
      </c>
      <c r="E110" s="3">
        <v>25.563937101533991</v>
      </c>
      <c r="F110" s="4" t="str">
        <f>+VLOOKUP(E110,'[1]Nivel Impacto'!$A$3:$E$16,3)</f>
        <v>Riesgo Ambiental</v>
      </c>
    </row>
    <row r="111" spans="1:6" ht="15.75" customHeight="1" x14ac:dyDescent="0.3">
      <c r="A111" s="3">
        <v>110</v>
      </c>
      <c r="B111" s="3">
        <v>102</v>
      </c>
      <c r="C111" s="3">
        <v>62.201661146159005</v>
      </c>
      <c r="D111" s="3">
        <v>10</v>
      </c>
      <c r="E111" s="3">
        <v>5.6512580419170586</v>
      </c>
      <c r="F111" s="4" t="str">
        <f>+VLOOKUP(E111,'[1]Nivel Impacto'!$A$3:$E$16,3)</f>
        <v>Riesgo Logístico y de Cadena de Suministro</v>
      </c>
    </row>
    <row r="112" spans="1:6" ht="15.75" customHeight="1" x14ac:dyDescent="0.3">
      <c r="A112" s="3">
        <v>111</v>
      </c>
      <c r="B112" s="3">
        <v>321</v>
      </c>
      <c r="C112" s="3">
        <v>84.853003536098299</v>
      </c>
      <c r="D112" s="3">
        <v>29</v>
      </c>
      <c r="E112" s="3">
        <v>8.9083607647699328</v>
      </c>
      <c r="F112" s="4" t="str">
        <f>+VLOOKUP(E112,'[1]Nivel Impacto'!$A$3:$E$16,3)</f>
        <v>Riesgo Financiero Operativo</v>
      </c>
    </row>
    <row r="113" spans="1:6" ht="15.75" customHeight="1" x14ac:dyDescent="0.3">
      <c r="A113" s="3">
        <v>112</v>
      </c>
      <c r="B113" s="3">
        <v>376</v>
      </c>
      <c r="C113" s="3">
        <v>35.262072043290061</v>
      </c>
      <c r="D113" s="3">
        <v>38</v>
      </c>
      <c r="E113" s="3">
        <v>3.1876795894320149</v>
      </c>
      <c r="F113" s="4" t="str">
        <f>+VLOOKUP(E113,'[1]Nivel Impacto'!$A$3:$E$16,3)</f>
        <v>Riesgo Administrativo Menor</v>
      </c>
    </row>
    <row r="114" spans="1:6" ht="15.75" customHeight="1" x14ac:dyDescent="0.3">
      <c r="A114" s="3">
        <v>113</v>
      </c>
      <c r="B114" s="3">
        <v>52</v>
      </c>
      <c r="C114" s="3">
        <v>102.44252124387876</v>
      </c>
      <c r="D114" s="3">
        <v>5</v>
      </c>
      <c r="E114" s="3">
        <v>10.964572430541882</v>
      </c>
      <c r="F114" s="4" t="str">
        <f>+VLOOKUP(E114,'[1]Nivel Impacto'!$A$3:$E$16,3)</f>
        <v>Riesgo Tecnológico</v>
      </c>
    </row>
    <row r="115" spans="1:6" ht="15.75" customHeight="1" x14ac:dyDescent="0.3">
      <c r="A115" s="3">
        <v>114</v>
      </c>
      <c r="B115" s="3">
        <v>295</v>
      </c>
      <c r="C115" s="3">
        <v>314.27091148081217</v>
      </c>
      <c r="D115" s="3">
        <v>27</v>
      </c>
      <c r="E115" s="3">
        <v>30.227839606159968</v>
      </c>
      <c r="F115" s="4" t="str">
        <f>+VLOOKUP(E115,'[1]Nivel Impacto'!$A$3:$E$16,3)</f>
        <v>Riesgo Ambiental</v>
      </c>
    </row>
    <row r="116" spans="1:6" ht="15.75" customHeight="1" x14ac:dyDescent="0.3">
      <c r="A116" s="3">
        <v>115</v>
      </c>
      <c r="B116" s="3">
        <v>50</v>
      </c>
      <c r="C116" s="3">
        <v>241.60690560690287</v>
      </c>
      <c r="D116" s="3">
        <v>5</v>
      </c>
      <c r="E116" s="3">
        <v>26.542755339019898</v>
      </c>
      <c r="F116" s="4" t="str">
        <f>+VLOOKUP(E116,'[1]Nivel Impacto'!$A$3:$E$16,3)</f>
        <v>Riesgo Ambiental</v>
      </c>
    </row>
    <row r="117" spans="1:6" ht="15.75" customHeight="1" x14ac:dyDescent="0.3">
      <c r="A117" s="3">
        <v>116</v>
      </c>
      <c r="B117" s="3">
        <v>214</v>
      </c>
      <c r="C117" s="3">
        <v>84.741418454743695</v>
      </c>
      <c r="D117" s="3">
        <v>23</v>
      </c>
      <c r="E117" s="3">
        <v>9.2443175247861724</v>
      </c>
      <c r="F117" s="4" t="str">
        <f>+VLOOKUP(E117,'[1]Nivel Impacto'!$A$3:$E$16,3)</f>
        <v>Riesgo Portuario</v>
      </c>
    </row>
    <row r="118" spans="1:6" ht="15.75" customHeight="1" x14ac:dyDescent="0.3">
      <c r="A118" s="3">
        <v>117</v>
      </c>
      <c r="B118" s="3">
        <v>408</v>
      </c>
      <c r="C118" s="3">
        <v>84.860805167775041</v>
      </c>
      <c r="D118" s="3">
        <v>37</v>
      </c>
      <c r="E118" s="3">
        <v>8.71728251156288</v>
      </c>
      <c r="F118" s="4" t="str">
        <f>+VLOOKUP(E118,'[1]Nivel Impacto'!$A$3:$E$16,3)</f>
        <v>Riesgo Financiero Operativo</v>
      </c>
    </row>
    <row r="119" spans="1:6" ht="15.75" customHeight="1" x14ac:dyDescent="0.3">
      <c r="A119" s="3">
        <v>118</v>
      </c>
      <c r="B119" s="3">
        <v>176</v>
      </c>
      <c r="C119" s="3">
        <v>61.631233865109522</v>
      </c>
      <c r="D119" s="3">
        <v>18</v>
      </c>
      <c r="E119" s="3">
        <v>5.6278463568781332</v>
      </c>
      <c r="F119" s="4" t="str">
        <f>+VLOOKUP(E119,'[1]Nivel Impacto'!$A$3:$E$16,3)</f>
        <v>Riesgo Logístico y de Cadena de Suministro</v>
      </c>
    </row>
    <row r="120" spans="1:6" ht="15.75" customHeight="1" x14ac:dyDescent="0.3">
      <c r="A120" s="3">
        <v>119</v>
      </c>
      <c r="B120" s="3">
        <v>416</v>
      </c>
      <c r="C120" s="3">
        <v>172.69243158354499</v>
      </c>
      <c r="D120" s="3">
        <v>40</v>
      </c>
      <c r="E120" s="3">
        <v>17.908236947931016</v>
      </c>
      <c r="F120" s="4" t="str">
        <f>+VLOOKUP(E120,'[1]Nivel Impacto'!$A$3:$E$16,3)</f>
        <v>Riesgo Ambiental</v>
      </c>
    </row>
    <row r="121" spans="1:6" ht="15.75" customHeight="1" x14ac:dyDescent="0.3">
      <c r="A121" s="3">
        <v>120</v>
      </c>
      <c r="B121" s="3">
        <v>441</v>
      </c>
      <c r="C121" s="3">
        <v>37.249505870113111</v>
      </c>
      <c r="D121" s="3">
        <v>42</v>
      </c>
      <c r="E121" s="3">
        <v>3.5937525275166311</v>
      </c>
      <c r="F121" s="4" t="str">
        <f>+VLOOKUP(E121,'[1]Nivel Impacto'!$A$3:$E$16,3)</f>
        <v>Riesgo Administrativo Menor</v>
      </c>
    </row>
    <row r="122" spans="1:6" ht="15.75" customHeight="1" x14ac:dyDescent="0.3">
      <c r="A122" s="3">
        <v>121</v>
      </c>
      <c r="B122" s="3">
        <v>338</v>
      </c>
      <c r="C122" s="3">
        <v>8.4147855406424892</v>
      </c>
      <c r="D122" s="3">
        <v>36</v>
      </c>
      <c r="E122" s="3">
        <v>0.84385126053380621</v>
      </c>
      <c r="F122" s="4" t="e">
        <f>+VLOOKUP(E122,'[1]Nivel Impacto'!$A$3:$E$16,3)</f>
        <v>#N/A</v>
      </c>
    </row>
    <row r="123" spans="1:6" ht="15.75" customHeight="1" x14ac:dyDescent="0.3">
      <c r="A123" s="3">
        <v>122</v>
      </c>
      <c r="B123" s="3">
        <v>205</v>
      </c>
      <c r="C123" s="3">
        <v>40.956669580231924</v>
      </c>
      <c r="D123" s="3">
        <v>21</v>
      </c>
      <c r="E123" s="3">
        <v>4.1417095465149592</v>
      </c>
      <c r="F123" s="4" t="str">
        <f>+VLOOKUP(E123,'[1]Nivel Impacto'!$A$3:$E$16,3)</f>
        <v>Riesgo de Capacitación Insuficiente</v>
      </c>
    </row>
    <row r="124" spans="1:6" ht="15.75" customHeight="1" x14ac:dyDescent="0.3">
      <c r="A124" s="3">
        <v>123</v>
      </c>
      <c r="B124" s="3">
        <v>140</v>
      </c>
      <c r="C124" s="3">
        <v>180.00856666816918</v>
      </c>
      <c r="D124" s="3">
        <v>14</v>
      </c>
      <c r="E124" s="3">
        <v>18.709472955698242</v>
      </c>
      <c r="F124" s="4" t="str">
        <f>+VLOOKUP(E124,'[1]Nivel Impacto'!$A$3:$E$16,3)</f>
        <v>Riesgo Ambiental</v>
      </c>
    </row>
    <row r="125" spans="1:6" ht="15.75" customHeight="1" x14ac:dyDescent="0.3">
      <c r="A125" s="3">
        <v>124</v>
      </c>
      <c r="B125" s="3">
        <v>50</v>
      </c>
      <c r="C125" s="3">
        <v>151.88383411295848</v>
      </c>
      <c r="D125" s="3">
        <v>5</v>
      </c>
      <c r="E125" s="3">
        <v>15.125270248092926</v>
      </c>
      <c r="F125" s="4" t="str">
        <f>+VLOOKUP(E125,'[1]Nivel Impacto'!$A$3:$E$16,3)</f>
        <v>Riesgo Ambiental</v>
      </c>
    </row>
    <row r="126" spans="1:6" ht="15.75" customHeight="1" x14ac:dyDescent="0.3">
      <c r="A126" s="3">
        <v>125</v>
      </c>
      <c r="B126" s="3">
        <v>503</v>
      </c>
      <c r="C126" s="3">
        <v>35.511473893446563</v>
      </c>
      <c r="D126" s="3">
        <v>50</v>
      </c>
      <c r="E126" s="3">
        <v>3.3060351476084735</v>
      </c>
      <c r="F126" s="4" t="str">
        <f>+VLOOKUP(E126,'[1]Nivel Impacto'!$A$3:$E$16,3)</f>
        <v>Riesgo Administrativo Menor</v>
      </c>
    </row>
    <row r="127" spans="1:6" ht="15.75" customHeight="1" x14ac:dyDescent="0.3">
      <c r="A127" s="3">
        <v>126</v>
      </c>
      <c r="B127" s="3">
        <v>368</v>
      </c>
      <c r="C127" s="3">
        <v>102.44351326798113</v>
      </c>
      <c r="D127" s="3">
        <v>36</v>
      </c>
      <c r="E127" s="3">
        <v>9.5088769822569645</v>
      </c>
      <c r="F127" s="4" t="str">
        <f>+VLOOKUP(E127,'[1]Nivel Impacto'!$A$3:$E$16,3)</f>
        <v>Riesgo Portuario</v>
      </c>
    </row>
    <row r="128" spans="1:6" ht="15.75" customHeight="1" x14ac:dyDescent="0.3">
      <c r="A128" s="3">
        <v>127</v>
      </c>
      <c r="B128" s="3">
        <v>159</v>
      </c>
      <c r="C128" s="3">
        <v>162.10231683695656</v>
      </c>
      <c r="D128" s="3">
        <v>15</v>
      </c>
      <c r="E128" s="3">
        <v>16.452625341435308</v>
      </c>
      <c r="F128" s="4" t="str">
        <f>+VLOOKUP(E128,'[1]Nivel Impacto'!$A$3:$E$16,3)</f>
        <v>Riesgo Ambiental</v>
      </c>
    </row>
    <row r="129" spans="1:6" ht="15.75" customHeight="1" x14ac:dyDescent="0.3">
      <c r="A129" s="3">
        <v>128</v>
      </c>
      <c r="B129" s="3">
        <v>91</v>
      </c>
      <c r="C129" s="3">
        <v>90.579972797896446</v>
      </c>
      <c r="D129" s="3">
        <v>10</v>
      </c>
      <c r="E129" s="3">
        <v>8.5823066106567527</v>
      </c>
      <c r="F129" s="4" t="str">
        <f>+VLOOKUP(E129,'[1]Nivel Impacto'!$A$3:$E$16,3)</f>
        <v>Riesgo Financiero Operativo</v>
      </c>
    </row>
    <row r="130" spans="1:6" ht="15.75" customHeight="1" x14ac:dyDescent="0.3">
      <c r="A130" s="3">
        <v>129</v>
      </c>
      <c r="B130" s="3">
        <v>95</v>
      </c>
      <c r="C130" s="3">
        <v>23.862374254689556</v>
      </c>
      <c r="D130" s="3">
        <v>9</v>
      </c>
      <c r="E130" s="3">
        <v>2.2643867156078721</v>
      </c>
      <c r="F130" s="4" t="str">
        <f>+VLOOKUP(E130,'[1]Nivel Impacto'!$A$3:$E$16,3)</f>
        <v>Riesgo de Error en Reportes No Críticos</v>
      </c>
    </row>
    <row r="131" spans="1:6" ht="15.75" customHeight="1" x14ac:dyDescent="0.3">
      <c r="A131" s="3">
        <v>130</v>
      </c>
      <c r="B131" s="3">
        <v>203</v>
      </c>
      <c r="C131" s="3">
        <v>26.204444442541774</v>
      </c>
      <c r="D131" s="3">
        <v>22</v>
      </c>
      <c r="E131" s="3">
        <v>2.6910283663788137</v>
      </c>
      <c r="F131" s="4" t="str">
        <f>+VLOOKUP(E131,'[1]Nivel Impacto'!$A$3:$E$16,3)</f>
        <v>Riesgo de Error en Reportes No Críticos</v>
      </c>
    </row>
    <row r="132" spans="1:6" ht="15.75" customHeight="1" x14ac:dyDescent="0.3">
      <c r="A132" s="3">
        <v>131</v>
      </c>
      <c r="B132" s="3">
        <v>301</v>
      </c>
      <c r="C132" s="3">
        <v>55.090162192219559</v>
      </c>
      <c r="D132" s="3">
        <v>31</v>
      </c>
      <c r="E132" s="3">
        <v>5.6902504704078796</v>
      </c>
      <c r="F132" s="4" t="str">
        <f>+VLOOKUP(E132,'[1]Nivel Impacto'!$A$3:$E$16,3)</f>
        <v>Riesgo Logístico y de Cadena de Suministro</v>
      </c>
    </row>
    <row r="133" spans="1:6" ht="15.75" customHeight="1" x14ac:dyDescent="0.3">
      <c r="A133" s="3">
        <v>132</v>
      </c>
      <c r="B133" s="3">
        <v>312</v>
      </c>
      <c r="C133" s="3">
        <v>46.623608195079342</v>
      </c>
      <c r="D133" s="3">
        <v>32</v>
      </c>
      <c r="E133" s="3">
        <v>5.0781853118733524</v>
      </c>
      <c r="F133" s="4" t="str">
        <f>+VLOOKUP(E133,'[1]Nivel Impacto'!$A$3:$E$16,3)</f>
        <v>Riesgo Logístico y de Cadena de Suministro</v>
      </c>
    </row>
    <row r="134" spans="1:6" ht="15.75" customHeight="1" x14ac:dyDescent="0.3">
      <c r="A134" s="3">
        <v>133</v>
      </c>
      <c r="B134" s="3">
        <v>146</v>
      </c>
      <c r="C134" s="3">
        <v>282.8476231574881</v>
      </c>
      <c r="D134" s="3">
        <v>14</v>
      </c>
      <c r="E134" s="3">
        <v>29.239113412403505</v>
      </c>
      <c r="F134" s="4" t="str">
        <f>+VLOOKUP(E134,'[1]Nivel Impacto'!$A$3:$E$16,3)</f>
        <v>Riesgo Ambiental</v>
      </c>
    </row>
    <row r="135" spans="1:6" ht="15.75" customHeight="1" x14ac:dyDescent="0.3">
      <c r="A135" s="3">
        <v>134</v>
      </c>
      <c r="B135" s="3">
        <v>199</v>
      </c>
      <c r="C135" s="3">
        <v>581.61768970413755</v>
      </c>
      <c r="D135" s="3">
        <v>20</v>
      </c>
      <c r="E135" s="3">
        <v>54.004408116344266</v>
      </c>
      <c r="F135" s="4" t="str">
        <f>+VLOOKUP(E135,'[1]Nivel Impacto'!$A$3:$E$16,3)</f>
        <v>Riesgo Ambiental</v>
      </c>
    </row>
    <row r="136" spans="1:6" ht="15.75" customHeight="1" x14ac:dyDescent="0.3">
      <c r="A136" s="3">
        <v>135</v>
      </c>
      <c r="B136" s="3">
        <v>211</v>
      </c>
      <c r="C136" s="3">
        <v>53.073646569137935</v>
      </c>
      <c r="D136" s="3">
        <v>22</v>
      </c>
      <c r="E136" s="3">
        <v>4.9729469880361696</v>
      </c>
      <c r="F136" s="4" t="str">
        <f>+VLOOKUP(E136,'[1]Nivel Impacto'!$A$3:$E$16,3)</f>
        <v>Riesgo de Capacitación Insuficiente</v>
      </c>
    </row>
    <row r="137" spans="1:6" ht="15.75" customHeight="1" x14ac:dyDescent="0.3">
      <c r="A137" s="3">
        <v>136</v>
      </c>
      <c r="B137" s="3">
        <v>94</v>
      </c>
      <c r="C137" s="3">
        <v>33.156160788840481</v>
      </c>
      <c r="D137" s="3">
        <v>9</v>
      </c>
      <c r="E137" s="3">
        <v>3.6332743948420463</v>
      </c>
      <c r="F137" s="4" t="str">
        <f>+VLOOKUP(E137,'[1]Nivel Impacto'!$A$3:$E$16,3)</f>
        <v>Riesgo Administrativo Menor</v>
      </c>
    </row>
    <row r="138" spans="1:6" ht="15.75" customHeight="1" x14ac:dyDescent="0.3">
      <c r="A138" s="3">
        <v>137</v>
      </c>
      <c r="B138" s="3">
        <v>282</v>
      </c>
      <c r="C138" s="3">
        <v>25.503961489928809</v>
      </c>
      <c r="D138" s="3">
        <v>28</v>
      </c>
      <c r="E138" s="3">
        <v>2.4733742721484013</v>
      </c>
      <c r="F138" s="4" t="str">
        <f>+VLOOKUP(E138,'[1]Nivel Impacto'!$A$3:$E$16,3)</f>
        <v>Riesgo de Error en Reportes No Críticos</v>
      </c>
    </row>
    <row r="139" spans="1:6" ht="15.75" customHeight="1" x14ac:dyDescent="0.3">
      <c r="A139" s="3">
        <v>138</v>
      </c>
      <c r="B139" s="3">
        <v>430</v>
      </c>
      <c r="C139" s="3">
        <v>83.782411583585329</v>
      </c>
      <c r="D139" s="3">
        <v>42</v>
      </c>
      <c r="E139" s="3">
        <v>8.4836426038280965</v>
      </c>
      <c r="F139" s="4" t="str">
        <f>+VLOOKUP(E139,'[1]Nivel Impacto'!$A$3:$E$16,3)</f>
        <v>Riesgo Financiero Operativo</v>
      </c>
    </row>
    <row r="140" spans="1:6" ht="15.75" customHeight="1" x14ac:dyDescent="0.3">
      <c r="A140" s="3">
        <v>139</v>
      </c>
      <c r="B140" s="3">
        <v>313</v>
      </c>
      <c r="C140" s="3">
        <v>61.105968046069641</v>
      </c>
      <c r="D140" s="3">
        <v>31</v>
      </c>
      <c r="E140" s="3">
        <v>6.400710272255079</v>
      </c>
      <c r="F140" s="4" t="str">
        <f>+VLOOKUP(E140,'[1]Nivel Impacto'!$A$3:$E$16,3)</f>
        <v>Riesgo Regulatorio</v>
      </c>
    </row>
    <row r="141" spans="1:6" ht="15.75" customHeight="1" x14ac:dyDescent="0.3">
      <c r="A141" s="3">
        <v>140</v>
      </c>
      <c r="B141" s="3">
        <v>148</v>
      </c>
      <c r="C141" s="3">
        <v>25.458685467470811</v>
      </c>
      <c r="D141" s="3">
        <v>16</v>
      </c>
      <c r="E141" s="3">
        <v>2.3324143379583</v>
      </c>
      <c r="F141" s="4" t="str">
        <f>+VLOOKUP(E141,'[1]Nivel Impacto'!$A$3:$E$16,3)</f>
        <v>Riesgo de Error en Reportes No Críticos</v>
      </c>
    </row>
    <row r="142" spans="1:6" ht="15.75" customHeight="1" x14ac:dyDescent="0.3">
      <c r="A142" s="3">
        <v>141</v>
      </c>
      <c r="B142" s="3">
        <v>91</v>
      </c>
      <c r="C142" s="3">
        <v>13.930293140872203</v>
      </c>
      <c r="D142" s="3">
        <v>10</v>
      </c>
      <c r="E142" s="3">
        <v>1.4334757968656713</v>
      </c>
      <c r="F142" s="4" t="str">
        <f>+VLOOKUP(E142,'[1]Nivel Impacto'!$A$3:$E$16,3)</f>
        <v>Riesgo de Equipamiento Secundario</v>
      </c>
    </row>
    <row r="143" spans="1:6" ht="15.75" customHeight="1" x14ac:dyDescent="0.3">
      <c r="A143" s="3">
        <v>142</v>
      </c>
      <c r="B143" s="3">
        <v>94</v>
      </c>
      <c r="C143" s="3">
        <v>40.012159580213812</v>
      </c>
      <c r="D143" s="3">
        <v>10</v>
      </c>
      <c r="E143" s="3">
        <v>4.293302562913702</v>
      </c>
      <c r="F143" s="4" t="str">
        <f>+VLOOKUP(E143,'[1]Nivel Impacto'!$A$3:$E$16,3)</f>
        <v>Riesgo de Capacitación Insuficiente</v>
      </c>
    </row>
    <row r="144" spans="1:6" ht="15.75" customHeight="1" x14ac:dyDescent="0.3">
      <c r="A144" s="3">
        <v>143</v>
      </c>
      <c r="B144" s="3">
        <v>414</v>
      </c>
      <c r="C144" s="3">
        <v>8.5787160992421505</v>
      </c>
      <c r="D144" s="3">
        <v>41</v>
      </c>
      <c r="E144" s="3">
        <v>0.8004161219405882</v>
      </c>
      <c r="F144" s="4" t="e">
        <f>+VLOOKUP(E144,'[1]Nivel Impacto'!$A$3:$E$16,3)</f>
        <v>#N/A</v>
      </c>
    </row>
    <row r="145" spans="1:6" ht="15.75" customHeight="1" x14ac:dyDescent="0.3">
      <c r="A145" s="3">
        <v>144</v>
      </c>
      <c r="B145" s="3">
        <v>283</v>
      </c>
      <c r="C145" s="3">
        <v>118.01403267477565</v>
      </c>
      <c r="D145" s="3">
        <v>29</v>
      </c>
      <c r="E145" s="3">
        <v>11.46796834710897</v>
      </c>
      <c r="F145" s="4" t="str">
        <f>+VLOOKUP(E145,'[1]Nivel Impacto'!$A$3:$E$16,3)</f>
        <v>Riesgo de Seguridad</v>
      </c>
    </row>
    <row r="146" spans="1:6" ht="15.75" customHeight="1" x14ac:dyDescent="0.3">
      <c r="A146" s="3">
        <v>145</v>
      </c>
      <c r="B146" s="3">
        <v>97</v>
      </c>
      <c r="C146" s="3">
        <v>112.49801649159362</v>
      </c>
      <c r="D146" s="3">
        <v>10</v>
      </c>
      <c r="E146" s="3">
        <v>10.695428170221117</v>
      </c>
      <c r="F146" s="4" t="str">
        <f>+VLOOKUP(E146,'[1]Nivel Impacto'!$A$3:$E$16,3)</f>
        <v>Riesgo Tecnológico</v>
      </c>
    </row>
    <row r="147" spans="1:6" ht="15.75" customHeight="1" x14ac:dyDescent="0.3">
      <c r="A147" s="3">
        <v>146</v>
      </c>
      <c r="B147" s="3">
        <v>489</v>
      </c>
      <c r="C147" s="3">
        <v>65.725032212129321</v>
      </c>
      <c r="D147" s="3">
        <v>48</v>
      </c>
      <c r="E147" s="3">
        <v>6.3751971654127493</v>
      </c>
      <c r="F147" s="4" t="str">
        <f>+VLOOKUP(E147,'[1]Nivel Impacto'!$A$3:$E$16,3)</f>
        <v>Riesgo Regulatorio</v>
      </c>
    </row>
    <row r="148" spans="1:6" ht="15.75" customHeight="1" x14ac:dyDescent="0.3">
      <c r="A148" s="3">
        <v>147</v>
      </c>
      <c r="B148" s="3">
        <v>104</v>
      </c>
      <c r="C148" s="3">
        <v>79.029837262233883</v>
      </c>
      <c r="D148" s="3">
        <v>10</v>
      </c>
      <c r="E148" s="3">
        <v>8.3710290602392803</v>
      </c>
      <c r="F148" s="4" t="str">
        <f>+VLOOKUP(E148,'[1]Nivel Impacto'!$A$3:$E$16,3)</f>
        <v>Riesgo Financiero Operativo</v>
      </c>
    </row>
    <row r="149" spans="1:6" ht="15.75" customHeight="1" x14ac:dyDescent="0.3">
      <c r="A149" s="3">
        <v>148</v>
      </c>
      <c r="B149" s="3">
        <v>531</v>
      </c>
      <c r="C149" s="3">
        <v>122.93246253563744</v>
      </c>
      <c r="D149" s="3">
        <v>55</v>
      </c>
      <c r="E149" s="3">
        <v>11.955702249582673</v>
      </c>
      <c r="F149" s="4" t="str">
        <f>+VLOOKUP(E149,'[1]Nivel Impacto'!$A$3:$E$16,3)</f>
        <v>Riesgo de Seguridad</v>
      </c>
    </row>
    <row r="150" spans="1:6" ht="15.75" customHeight="1" x14ac:dyDescent="0.3">
      <c r="A150" s="3">
        <v>149</v>
      </c>
      <c r="B150" s="3">
        <v>91</v>
      </c>
      <c r="C150" s="3">
        <v>7.8198091990024672</v>
      </c>
      <c r="D150" s="3">
        <v>9</v>
      </c>
      <c r="E150" s="3">
        <v>0.84858645633085872</v>
      </c>
      <c r="F150" s="4" t="e">
        <f>+VLOOKUP(E150,'[1]Nivel Impacto'!$A$3:$E$16,3)</f>
        <v>#N/A</v>
      </c>
    </row>
    <row r="151" spans="1:6" ht="15.75" customHeight="1" x14ac:dyDescent="0.3">
      <c r="A151" s="3">
        <v>150</v>
      </c>
      <c r="B151" s="3">
        <v>443</v>
      </c>
      <c r="C151" s="3">
        <v>35.609028665863818</v>
      </c>
      <c r="D151" s="3">
        <v>41</v>
      </c>
      <c r="E151" s="3">
        <v>3.8825447183790001</v>
      </c>
      <c r="F151" s="4" t="str">
        <f>+VLOOKUP(E151,'[1]Nivel Impacto'!$A$3:$E$16,3)</f>
        <v>Riesgo Administrativo Menor</v>
      </c>
    </row>
    <row r="152" spans="1:6" ht="15.75" customHeight="1" x14ac:dyDescent="0.3">
      <c r="A152" s="3">
        <v>151</v>
      </c>
      <c r="B152" s="3">
        <v>36</v>
      </c>
      <c r="C152" s="3">
        <v>13.571789060392881</v>
      </c>
      <c r="D152" s="3">
        <v>4</v>
      </c>
      <c r="E152" s="3">
        <v>1.3859076717759282</v>
      </c>
      <c r="F152" s="4" t="str">
        <f>+VLOOKUP(E152,'[1]Nivel Impacto'!$A$3:$E$16,3)</f>
        <v>Riesgo de Equipamiento Secundario</v>
      </c>
    </row>
    <row r="153" spans="1:6" ht="15.75" customHeight="1" x14ac:dyDescent="0.3">
      <c r="A153" s="3">
        <v>152</v>
      </c>
      <c r="B153" s="3">
        <v>576</v>
      </c>
      <c r="C153" s="3">
        <v>276.11525122457419</v>
      </c>
      <c r="D153" s="3">
        <v>58</v>
      </c>
      <c r="E153" s="3">
        <v>26.599516010391508</v>
      </c>
      <c r="F153" s="4" t="str">
        <f>+VLOOKUP(E153,'[1]Nivel Impacto'!$A$3:$E$16,3)</f>
        <v>Riesgo Ambiental</v>
      </c>
    </row>
    <row r="154" spans="1:6" ht="15.75" customHeight="1" x14ac:dyDescent="0.3">
      <c r="A154" s="3">
        <v>153</v>
      </c>
      <c r="B154" s="3">
        <v>286</v>
      </c>
      <c r="C154" s="3">
        <v>45.024467571827728</v>
      </c>
      <c r="D154" s="3">
        <v>27</v>
      </c>
      <c r="E154" s="3">
        <v>4.5185573640420102</v>
      </c>
      <c r="F154" s="4" t="str">
        <f>+VLOOKUP(E154,'[1]Nivel Impacto'!$A$3:$E$16,3)</f>
        <v>Riesgo de Capacitación Insuficiente</v>
      </c>
    </row>
    <row r="155" spans="1:6" ht="15.75" customHeight="1" x14ac:dyDescent="0.3">
      <c r="A155" s="3">
        <v>154</v>
      </c>
      <c r="B155" s="3">
        <v>85</v>
      </c>
      <c r="C155" s="3">
        <v>26.104191807461092</v>
      </c>
      <c r="D155" s="3">
        <v>9</v>
      </c>
      <c r="E155" s="3">
        <v>2.5758609660541887</v>
      </c>
      <c r="F155" s="4" t="str">
        <f>+VLOOKUP(E155,'[1]Nivel Impacto'!$A$3:$E$16,3)</f>
        <v>Riesgo de Error en Reportes No Críticos</v>
      </c>
    </row>
    <row r="156" spans="1:6" ht="15.75" customHeight="1" x14ac:dyDescent="0.3">
      <c r="A156" s="3">
        <v>155</v>
      </c>
      <c r="B156" s="3">
        <v>202</v>
      </c>
      <c r="C156" s="3">
        <v>103.29774884306902</v>
      </c>
      <c r="D156" s="3">
        <v>20</v>
      </c>
      <c r="E156" s="3">
        <v>9.5703761559959908</v>
      </c>
      <c r="F156" s="4" t="str">
        <f>+VLOOKUP(E156,'[1]Nivel Impacto'!$A$3:$E$16,3)</f>
        <v>Riesgo Portuario</v>
      </c>
    </row>
    <row r="157" spans="1:6" ht="15.75" customHeight="1" x14ac:dyDescent="0.3">
      <c r="A157" s="3">
        <v>156</v>
      </c>
      <c r="B157" s="3">
        <v>491</v>
      </c>
      <c r="C157" s="3">
        <v>117.38609266904598</v>
      </c>
      <c r="D157" s="3">
        <v>48</v>
      </c>
      <c r="E157" s="3">
        <v>11.224846350766203</v>
      </c>
      <c r="F157" s="4" t="str">
        <f>+VLOOKUP(E157,'[1]Nivel Impacto'!$A$3:$E$16,3)</f>
        <v>Riesgo de Seguridad</v>
      </c>
    </row>
    <row r="158" spans="1:6" ht="15.75" customHeight="1" x14ac:dyDescent="0.3">
      <c r="A158" s="3">
        <v>157</v>
      </c>
      <c r="B158" s="3">
        <v>50</v>
      </c>
      <c r="C158" s="3">
        <v>156.00829617106348</v>
      </c>
      <c r="D158" s="3">
        <v>5</v>
      </c>
      <c r="E158" s="3">
        <v>15.154927729627023</v>
      </c>
      <c r="F158" s="4" t="str">
        <f>+VLOOKUP(E158,'[1]Nivel Impacto'!$A$3:$E$16,3)</f>
        <v>Riesgo Ambiental</v>
      </c>
    </row>
    <row r="159" spans="1:6" ht="15.75" customHeight="1" x14ac:dyDescent="0.3">
      <c r="A159" s="3">
        <v>158</v>
      </c>
      <c r="B159" s="3">
        <v>314</v>
      </c>
      <c r="C159" s="3">
        <v>130.0241580389839</v>
      </c>
      <c r="D159" s="3">
        <v>31</v>
      </c>
      <c r="E159" s="3">
        <v>12.489693505820316</v>
      </c>
      <c r="F159" s="4" t="str">
        <f>+VLOOKUP(E159,'[1]Nivel Impacto'!$A$3:$E$16,3)</f>
        <v>Riesgo de Imagen Corporativa</v>
      </c>
    </row>
    <row r="160" spans="1:6" ht="15.75" customHeight="1" x14ac:dyDescent="0.3">
      <c r="A160" s="3">
        <v>159</v>
      </c>
      <c r="B160" s="3">
        <v>192</v>
      </c>
      <c r="C160" s="3">
        <v>118.79743838917938</v>
      </c>
      <c r="D160" s="3">
        <v>19</v>
      </c>
      <c r="E160" s="3">
        <v>11.172571492647316</v>
      </c>
      <c r="F160" s="4" t="str">
        <f>+VLOOKUP(E160,'[1]Nivel Impacto'!$A$3:$E$16,3)</f>
        <v>Riesgo de Seguridad</v>
      </c>
    </row>
    <row r="161" spans="1:6" ht="15.75" customHeight="1" x14ac:dyDescent="0.3">
      <c r="A161" s="3">
        <v>160</v>
      </c>
      <c r="B161" s="3">
        <v>633</v>
      </c>
      <c r="C161" s="3">
        <v>44.995472360279962</v>
      </c>
      <c r="D161" s="3">
        <v>66</v>
      </c>
      <c r="E161" s="3">
        <v>4.4252469167036796</v>
      </c>
      <c r="F161" s="4" t="str">
        <f>+VLOOKUP(E161,'[1]Nivel Impacto'!$A$3:$E$16,3)</f>
        <v>Riesgo de Capacitación Insuficiente</v>
      </c>
    </row>
    <row r="162" spans="1:6" ht="15.75" customHeight="1" x14ac:dyDescent="0.3">
      <c r="A162" s="3">
        <v>161</v>
      </c>
      <c r="B162" s="3">
        <v>299</v>
      </c>
      <c r="C162" s="3">
        <v>39.261423612114839</v>
      </c>
      <c r="D162" s="3">
        <v>27</v>
      </c>
      <c r="E162" s="3">
        <v>4.2553794273146375</v>
      </c>
      <c r="F162" s="4" t="str">
        <f>+VLOOKUP(E162,'[1]Nivel Impacto'!$A$3:$E$16,3)</f>
        <v>Riesgo de Capacitación Insuficiente</v>
      </c>
    </row>
    <row r="163" spans="1:6" ht="15.75" customHeight="1" x14ac:dyDescent="0.3">
      <c r="A163" s="3">
        <v>162</v>
      </c>
      <c r="B163" s="3">
        <v>53</v>
      </c>
      <c r="C163" s="3">
        <v>18.640291383994782</v>
      </c>
      <c r="D163" s="3">
        <v>5</v>
      </c>
      <c r="E163" s="3">
        <v>1.7323354168824201</v>
      </c>
      <c r="F163" s="4" t="str">
        <f>+VLOOKUP(E163,'[1]Nivel Impacto'!$A$3:$E$16,3)</f>
        <v>Riesgo de Equipamiento Secundario</v>
      </c>
    </row>
    <row r="164" spans="1:6" ht="15.75" customHeight="1" x14ac:dyDescent="0.3">
      <c r="A164" s="3">
        <v>163</v>
      </c>
      <c r="B164" s="3">
        <v>269</v>
      </c>
      <c r="C164" s="3">
        <v>67.705081637531435</v>
      </c>
      <c r="D164" s="3">
        <v>25</v>
      </c>
      <c r="E164" s="3">
        <v>6.2347284164656003</v>
      </c>
      <c r="F164" s="4" t="str">
        <f>+VLOOKUP(E164,'[1]Nivel Impacto'!$A$3:$E$16,3)</f>
        <v>Riesgo Regulatorio</v>
      </c>
    </row>
    <row r="165" spans="1:6" ht="15.75" customHeight="1" x14ac:dyDescent="0.3">
      <c r="A165" s="3">
        <v>164</v>
      </c>
      <c r="B165" s="3">
        <v>211</v>
      </c>
      <c r="C165" s="3">
        <v>52.566592561159808</v>
      </c>
      <c r="D165" s="3">
        <v>19</v>
      </c>
      <c r="E165" s="3">
        <v>5.0229629260745776</v>
      </c>
      <c r="F165" s="4" t="str">
        <f>+VLOOKUP(E165,'[1]Nivel Impacto'!$A$3:$E$16,3)</f>
        <v>Riesgo Logístico y de Cadena de Suministro</v>
      </c>
    </row>
    <row r="166" spans="1:6" ht="15.75" customHeight="1" x14ac:dyDescent="0.3">
      <c r="A166" s="3">
        <v>165</v>
      </c>
      <c r="B166" s="3">
        <v>354</v>
      </c>
      <c r="C166" s="3">
        <v>198.0818452254984</v>
      </c>
      <c r="D166" s="3">
        <v>34</v>
      </c>
      <c r="E166" s="3">
        <v>19.9909670142805</v>
      </c>
      <c r="F166" s="4" t="str">
        <f>+VLOOKUP(E166,'[1]Nivel Impacto'!$A$3:$E$16,3)</f>
        <v>Riesgo Ambiental</v>
      </c>
    </row>
    <row r="167" spans="1:6" ht="15.75" customHeight="1" x14ac:dyDescent="0.3">
      <c r="A167" s="3">
        <v>166</v>
      </c>
      <c r="B167" s="3">
        <v>46</v>
      </c>
      <c r="C167" s="3">
        <v>46.838971923449975</v>
      </c>
      <c r="D167" s="3">
        <v>5</v>
      </c>
      <c r="E167" s="3">
        <v>4.2391280195559329</v>
      </c>
      <c r="F167" s="4" t="str">
        <f>+VLOOKUP(E167,'[1]Nivel Impacto'!$A$3:$E$16,3)</f>
        <v>Riesgo de Capacitación Insuficiente</v>
      </c>
    </row>
    <row r="168" spans="1:6" ht="15.75" customHeight="1" x14ac:dyDescent="0.3">
      <c r="A168" s="3">
        <v>167</v>
      </c>
      <c r="B168" s="3">
        <v>138</v>
      </c>
      <c r="C168" s="3">
        <v>21.24680913780346</v>
      </c>
      <c r="D168" s="3">
        <v>13</v>
      </c>
      <c r="E168" s="3">
        <v>2.1468803139420007</v>
      </c>
      <c r="F168" s="4" t="str">
        <f>+VLOOKUP(E168,'[1]Nivel Impacto'!$A$3:$E$16,3)</f>
        <v>Riesgo de Error en Reportes No Críticos</v>
      </c>
    </row>
    <row r="169" spans="1:6" ht="15.75" customHeight="1" x14ac:dyDescent="0.3">
      <c r="A169" s="3">
        <v>168</v>
      </c>
      <c r="B169" s="3">
        <v>210</v>
      </c>
      <c r="C169" s="3">
        <v>21.620018441449261</v>
      </c>
      <c r="D169" s="3">
        <v>23</v>
      </c>
      <c r="E169" s="3">
        <v>2.1626876457671846</v>
      </c>
      <c r="F169" s="4" t="str">
        <f>+VLOOKUP(E169,'[1]Nivel Impacto'!$A$3:$E$16,3)</f>
        <v>Riesgo de Error en Reportes No Críticos</v>
      </c>
    </row>
    <row r="170" spans="1:6" ht="15.75" customHeight="1" x14ac:dyDescent="0.3">
      <c r="A170" s="3">
        <v>169</v>
      </c>
      <c r="B170" s="3">
        <v>459</v>
      </c>
      <c r="C170" s="3">
        <v>163.42926423167501</v>
      </c>
      <c r="D170" s="3">
        <v>42</v>
      </c>
      <c r="E170" s="3">
        <v>16.342039946464794</v>
      </c>
      <c r="F170" s="4" t="str">
        <f>+VLOOKUP(E170,'[1]Nivel Impacto'!$A$3:$E$16,3)</f>
        <v>Riesgo Ambiental</v>
      </c>
    </row>
    <row r="171" spans="1:6" ht="15.75" customHeight="1" x14ac:dyDescent="0.3">
      <c r="A171" s="3">
        <v>170</v>
      </c>
      <c r="B171" s="3">
        <v>109</v>
      </c>
      <c r="C171" s="3">
        <v>78.080905463971817</v>
      </c>
      <c r="D171" s="3">
        <v>10</v>
      </c>
      <c r="E171" s="3">
        <v>7.3512748441553182</v>
      </c>
      <c r="F171" s="4" t="str">
        <f>+VLOOKUP(E171,'[1]Nivel Impacto'!$A$3:$E$16,3)</f>
        <v>Riesgo Laboral</v>
      </c>
    </row>
    <row r="172" spans="1:6" ht="15.75" customHeight="1" x14ac:dyDescent="0.3">
      <c r="A172" s="3">
        <v>171</v>
      </c>
      <c r="B172" s="3">
        <v>178</v>
      </c>
      <c r="C172" s="3">
        <v>201.10982746260652</v>
      </c>
      <c r="D172" s="3">
        <v>18</v>
      </c>
      <c r="E172" s="3">
        <v>19.457438584398734</v>
      </c>
      <c r="F172" s="4" t="str">
        <f>+VLOOKUP(E172,'[1]Nivel Impacto'!$A$3:$E$16,3)</f>
        <v>Riesgo Ambiental</v>
      </c>
    </row>
    <row r="173" spans="1:6" ht="15.75" customHeight="1" x14ac:dyDescent="0.3">
      <c r="A173" s="3">
        <v>172</v>
      </c>
      <c r="B173" s="3">
        <v>93</v>
      </c>
      <c r="C173" s="3">
        <v>79.007374486560167</v>
      </c>
      <c r="D173" s="3">
        <v>9</v>
      </c>
      <c r="E173" s="3">
        <v>7.5679463696683786</v>
      </c>
      <c r="F173" s="4" t="str">
        <f>+VLOOKUP(E173,'[1]Nivel Impacto'!$A$3:$E$16,3)</f>
        <v>Riesgo Laboral</v>
      </c>
    </row>
    <row r="174" spans="1:6" ht="15.75" customHeight="1" x14ac:dyDescent="0.3">
      <c r="A174" s="3">
        <v>173</v>
      </c>
      <c r="B174" s="3">
        <v>83</v>
      </c>
      <c r="C174" s="3">
        <v>105.15471787004651</v>
      </c>
      <c r="D174" s="3">
        <v>9</v>
      </c>
      <c r="E174" s="3">
        <v>11.513586248074077</v>
      </c>
      <c r="F174" s="4" t="str">
        <f>+VLOOKUP(E174,'[1]Nivel Impacto'!$A$3:$E$16,3)</f>
        <v>Riesgo de Seguridad</v>
      </c>
    </row>
    <row r="175" spans="1:6" ht="15.75" customHeight="1" x14ac:dyDescent="0.3">
      <c r="A175" s="3">
        <v>174</v>
      </c>
      <c r="B175" s="3">
        <v>516</v>
      </c>
      <c r="C175" s="3">
        <v>118.61228741167596</v>
      </c>
      <c r="D175" s="3">
        <v>47</v>
      </c>
      <c r="E175" s="3">
        <v>12.125569074435003</v>
      </c>
      <c r="F175" s="4" t="str">
        <f>+VLOOKUP(E175,'[1]Nivel Impacto'!$A$3:$E$16,3)</f>
        <v>Riesgo de Imagen Corporativa</v>
      </c>
    </row>
    <row r="176" spans="1:6" ht="15.75" customHeight="1" x14ac:dyDescent="0.3">
      <c r="A176" s="3">
        <v>175</v>
      </c>
      <c r="B176" s="3">
        <v>304</v>
      </c>
      <c r="C176" s="3">
        <v>13.257492702387333</v>
      </c>
      <c r="D176" s="3">
        <v>32</v>
      </c>
      <c r="E176" s="3">
        <v>1.4558291430541277</v>
      </c>
      <c r="F176" s="4" t="str">
        <f>+VLOOKUP(E176,'[1]Nivel Impacto'!$A$3:$E$16,3)</f>
        <v>Riesgo de Equipamiento Secundario</v>
      </c>
    </row>
    <row r="177" spans="1:6" ht="15.75" customHeight="1" x14ac:dyDescent="0.3">
      <c r="A177" s="3">
        <v>176</v>
      </c>
      <c r="B177" s="3">
        <v>213</v>
      </c>
      <c r="C177" s="3">
        <v>80.453883315900399</v>
      </c>
      <c r="D177" s="3">
        <v>21</v>
      </c>
      <c r="E177" s="3">
        <v>7.9638515292768597</v>
      </c>
      <c r="F177" s="4" t="str">
        <f>+VLOOKUP(E177,'[1]Nivel Impacto'!$A$3:$E$16,3)</f>
        <v>Riesgo Laboral</v>
      </c>
    </row>
    <row r="178" spans="1:6" ht="15.75" customHeight="1" x14ac:dyDescent="0.3">
      <c r="A178" s="3">
        <v>177</v>
      </c>
      <c r="B178" s="3">
        <v>147</v>
      </c>
      <c r="C178" s="3">
        <v>73.726629214701376</v>
      </c>
      <c r="D178" s="3">
        <v>14</v>
      </c>
      <c r="E178" s="3">
        <v>7.894816788071739</v>
      </c>
      <c r="F178" s="4" t="str">
        <f>+VLOOKUP(E178,'[1]Nivel Impacto'!$A$3:$E$16,3)</f>
        <v>Riesgo Laboral</v>
      </c>
    </row>
    <row r="179" spans="1:6" ht="15.75" customHeight="1" x14ac:dyDescent="0.3">
      <c r="A179" s="3">
        <v>178</v>
      </c>
      <c r="B179" s="3">
        <v>46</v>
      </c>
      <c r="C179" s="3">
        <v>81.311816925595437</v>
      </c>
      <c r="D179" s="3">
        <v>5</v>
      </c>
      <c r="E179" s="3">
        <v>8.6151170502079228</v>
      </c>
      <c r="F179" s="4" t="str">
        <f>+VLOOKUP(E179,'[1]Nivel Impacto'!$A$3:$E$16,3)</f>
        <v>Riesgo Financiero Operativo</v>
      </c>
    </row>
    <row r="180" spans="1:6" ht="15.75" customHeight="1" x14ac:dyDescent="0.3">
      <c r="A180" s="3">
        <v>179</v>
      </c>
      <c r="B180" s="3">
        <v>96</v>
      </c>
      <c r="C180" s="3">
        <v>56.920232942479494</v>
      </c>
      <c r="D180" s="3">
        <v>10</v>
      </c>
      <c r="E180" s="3">
        <v>6.1372752747012713</v>
      </c>
      <c r="F180" s="4" t="str">
        <f>+VLOOKUP(E180,'[1]Nivel Impacto'!$A$3:$E$16,3)</f>
        <v>Riesgo Regulatorio</v>
      </c>
    </row>
    <row r="181" spans="1:6" ht="15.75" customHeight="1" x14ac:dyDescent="0.3">
      <c r="A181" s="3">
        <v>180</v>
      </c>
      <c r="B181" s="3">
        <v>202</v>
      </c>
      <c r="C181" s="3">
        <v>55.552177419638198</v>
      </c>
      <c r="D181" s="3">
        <v>20</v>
      </c>
      <c r="E181" s="3">
        <v>5.3093187274170557</v>
      </c>
      <c r="F181" s="4" t="str">
        <f>+VLOOKUP(E181,'[1]Nivel Impacto'!$A$3:$E$16,3)</f>
        <v>Riesgo Logístico y de Cadena de Suministro</v>
      </c>
    </row>
    <row r="182" spans="1:6" ht="15.75" customHeight="1" x14ac:dyDescent="0.3">
      <c r="A182" s="3">
        <v>181</v>
      </c>
      <c r="B182" s="3">
        <v>293</v>
      </c>
      <c r="C182" s="3">
        <v>13.00078295781741</v>
      </c>
      <c r="D182" s="3">
        <v>29</v>
      </c>
      <c r="E182" s="3">
        <v>1.3201565457412956</v>
      </c>
      <c r="F182" s="4" t="str">
        <f>+VLOOKUP(E182,'[1]Nivel Impacto'!$A$3:$E$16,3)</f>
        <v>Riesgo de Equipamiento Secundario</v>
      </c>
    </row>
    <row r="183" spans="1:6" ht="15.75" customHeight="1" x14ac:dyDescent="0.3">
      <c r="A183" s="3">
        <v>182</v>
      </c>
      <c r="B183" s="3">
        <v>41</v>
      </c>
      <c r="C183" s="3">
        <v>55.01875478038955</v>
      </c>
      <c r="D183" s="3">
        <v>4</v>
      </c>
      <c r="E183" s="3">
        <v>5.3330103742682766</v>
      </c>
      <c r="F183" s="4" t="str">
        <f>+VLOOKUP(E183,'[1]Nivel Impacto'!$A$3:$E$16,3)</f>
        <v>Riesgo Logístico y de Cadena de Suministro</v>
      </c>
    </row>
    <row r="184" spans="1:6" ht="15.75" customHeight="1" x14ac:dyDescent="0.3">
      <c r="A184" s="3">
        <v>183</v>
      </c>
      <c r="B184" s="3">
        <v>95</v>
      </c>
      <c r="C184" s="3">
        <v>54.358354302875298</v>
      </c>
      <c r="D184" s="3">
        <v>10</v>
      </c>
      <c r="E184" s="3">
        <v>5.0894279706875691</v>
      </c>
      <c r="F184" s="4" t="str">
        <f>+VLOOKUP(E184,'[1]Nivel Impacto'!$A$3:$E$16,3)</f>
        <v>Riesgo Logístico y de Cadena de Suministro</v>
      </c>
    </row>
    <row r="185" spans="1:6" ht="15.75" customHeight="1" x14ac:dyDescent="0.3">
      <c r="A185" s="3">
        <v>184</v>
      </c>
      <c r="B185" s="3">
        <v>53</v>
      </c>
      <c r="C185" s="3">
        <v>188.03592838869093</v>
      </c>
      <c r="D185" s="3">
        <v>5</v>
      </c>
      <c r="E185" s="3">
        <v>20.145021183087671</v>
      </c>
      <c r="F185" s="4" t="str">
        <f>+VLOOKUP(E185,'[1]Nivel Impacto'!$A$3:$E$16,3)</f>
        <v>Riesgo Ambiental</v>
      </c>
    </row>
    <row r="186" spans="1:6" ht="15.75" customHeight="1" x14ac:dyDescent="0.3">
      <c r="A186" s="3">
        <v>185</v>
      </c>
      <c r="B186" s="3">
        <v>50</v>
      </c>
      <c r="C186" s="3">
        <v>39.908443464492251</v>
      </c>
      <c r="D186" s="3">
        <v>5</v>
      </c>
      <c r="E186" s="3">
        <v>3.7651305009474401</v>
      </c>
      <c r="F186" s="4" t="str">
        <f>+VLOOKUP(E186,'[1]Nivel Impacto'!$A$3:$E$16,3)</f>
        <v>Riesgo Administrativo Menor</v>
      </c>
    </row>
    <row r="187" spans="1:6" ht="15.75" customHeight="1" x14ac:dyDescent="0.3">
      <c r="A187" s="3">
        <v>186</v>
      </c>
      <c r="B187" s="3">
        <v>384</v>
      </c>
      <c r="C187" s="3">
        <v>31.489533890709385</v>
      </c>
      <c r="D187" s="3">
        <v>37</v>
      </c>
      <c r="E187" s="3">
        <v>3.1956559486481178</v>
      </c>
      <c r="F187" s="4" t="str">
        <f>+VLOOKUP(E187,'[1]Nivel Impacto'!$A$3:$E$16,3)</f>
        <v>Riesgo Administrativo Menor</v>
      </c>
    </row>
    <row r="188" spans="1:6" ht="15.75" customHeight="1" x14ac:dyDescent="0.3">
      <c r="A188" s="3">
        <v>187</v>
      </c>
      <c r="B188" s="3">
        <v>203</v>
      </c>
      <c r="C188" s="3">
        <v>32.446400897678636</v>
      </c>
      <c r="D188" s="3">
        <v>21</v>
      </c>
      <c r="E188" s="3">
        <v>3.2692715281371809</v>
      </c>
      <c r="F188" s="4" t="str">
        <f>+VLOOKUP(E188,'[1]Nivel Impacto'!$A$3:$E$16,3)</f>
        <v>Riesgo Administrativo Menor</v>
      </c>
    </row>
    <row r="189" spans="1:6" ht="15.75" customHeight="1" x14ac:dyDescent="0.3">
      <c r="A189" s="3">
        <v>188</v>
      </c>
      <c r="B189" s="3">
        <v>37</v>
      </c>
      <c r="C189" s="3">
        <v>81.620827503783204</v>
      </c>
      <c r="D189" s="3">
        <v>4</v>
      </c>
      <c r="E189" s="3">
        <v>8.0517877953611112</v>
      </c>
      <c r="F189" s="4" t="str">
        <f>+VLOOKUP(E189,'[1]Nivel Impacto'!$A$3:$E$16,3)</f>
        <v>Riesgo Financiero Operativo</v>
      </c>
    </row>
    <row r="190" spans="1:6" ht="15.75" customHeight="1" x14ac:dyDescent="0.3">
      <c r="A190" s="3">
        <v>189</v>
      </c>
      <c r="B190" s="3">
        <v>213</v>
      </c>
      <c r="C190" s="3">
        <v>16.375797888696894</v>
      </c>
      <c r="D190" s="3">
        <v>20</v>
      </c>
      <c r="E190" s="3">
        <v>1.6728086109860993</v>
      </c>
      <c r="F190" s="4" t="str">
        <f>+VLOOKUP(E190,'[1]Nivel Impacto'!$A$3:$E$16,3)</f>
        <v>Riesgo de Equipamiento Secundario</v>
      </c>
    </row>
    <row r="191" spans="1:6" ht="15.75" customHeight="1" x14ac:dyDescent="0.3">
      <c r="A191" s="3">
        <v>190</v>
      </c>
      <c r="B191" s="3">
        <v>130</v>
      </c>
      <c r="C191" s="3">
        <v>430.45226079077617</v>
      </c>
      <c r="D191" s="3">
        <v>14</v>
      </c>
      <c r="E191" s="3">
        <v>43.665883538352858</v>
      </c>
      <c r="F191" s="4" t="str">
        <f>+VLOOKUP(E191,'[1]Nivel Impacto'!$A$3:$E$16,3)</f>
        <v>Riesgo Ambiental</v>
      </c>
    </row>
    <row r="192" spans="1:6" ht="15.75" customHeight="1" x14ac:dyDescent="0.3">
      <c r="A192" s="3">
        <v>191</v>
      </c>
      <c r="B192" s="3">
        <v>330</v>
      </c>
      <c r="C192" s="3">
        <v>37.468576142340197</v>
      </c>
      <c r="D192" s="3">
        <v>36</v>
      </c>
      <c r="E192" s="3">
        <v>3.5778938533183551</v>
      </c>
      <c r="F192" s="4" t="str">
        <f>+VLOOKUP(E192,'[1]Nivel Impacto'!$A$3:$E$16,3)</f>
        <v>Riesgo Administrativo Menor</v>
      </c>
    </row>
    <row r="193" spans="1:6" ht="15.75" customHeight="1" x14ac:dyDescent="0.3">
      <c r="A193" s="3">
        <v>192</v>
      </c>
      <c r="B193" s="3">
        <v>220</v>
      </c>
      <c r="C193" s="3">
        <v>106.60359242276283</v>
      </c>
      <c r="D193" s="3">
        <v>24</v>
      </c>
      <c r="E193" s="3">
        <v>11.008642654736446</v>
      </c>
      <c r="F193" s="4" t="str">
        <f>+VLOOKUP(E193,'[1]Nivel Impacto'!$A$3:$E$16,3)</f>
        <v>Riesgo de Seguridad</v>
      </c>
    </row>
    <row r="194" spans="1:6" ht="15.75" customHeight="1" x14ac:dyDescent="0.3">
      <c r="A194" s="3">
        <v>193</v>
      </c>
      <c r="B194" s="3">
        <v>144</v>
      </c>
      <c r="C194" s="3">
        <v>408.12592088261067</v>
      </c>
      <c r="D194" s="3">
        <v>14</v>
      </c>
      <c r="E194" s="3">
        <v>38.620541544748377</v>
      </c>
      <c r="F194" s="4" t="str">
        <f>+VLOOKUP(E194,'[1]Nivel Impacto'!$A$3:$E$16,3)</f>
        <v>Riesgo Ambiental</v>
      </c>
    </row>
    <row r="195" spans="1:6" ht="15.75" customHeight="1" x14ac:dyDescent="0.3">
      <c r="A195" s="3">
        <v>194</v>
      </c>
      <c r="B195" s="3">
        <v>352</v>
      </c>
      <c r="C195" s="3">
        <v>53.305536901933763</v>
      </c>
      <c r="D195" s="3">
        <v>35</v>
      </c>
      <c r="E195" s="3">
        <v>4.9025652920205882</v>
      </c>
      <c r="F195" s="4" t="str">
        <f>+VLOOKUP(E195,'[1]Nivel Impacto'!$A$3:$E$16,3)</f>
        <v>Riesgo de Capacitación Insuficiente</v>
      </c>
    </row>
    <row r="196" spans="1:6" ht="15.75" customHeight="1" x14ac:dyDescent="0.3">
      <c r="A196" s="3">
        <v>195</v>
      </c>
      <c r="B196" s="3">
        <v>46</v>
      </c>
      <c r="C196" s="3">
        <v>123.58056099993287</v>
      </c>
      <c r="D196" s="3">
        <v>5</v>
      </c>
      <c r="E196" s="3">
        <v>13.394213877183258</v>
      </c>
      <c r="F196" s="4" t="str">
        <f>+VLOOKUP(E196,'[1]Nivel Impacto'!$A$3:$E$16,3)</f>
        <v>Riesgo de Navegación</v>
      </c>
    </row>
    <row r="197" spans="1:6" ht="15.75" customHeight="1" x14ac:dyDescent="0.3">
      <c r="A197" s="3">
        <v>196</v>
      </c>
      <c r="B197" s="3">
        <v>50</v>
      </c>
      <c r="C197" s="3">
        <v>120.63539706203744</v>
      </c>
      <c r="D197" s="3">
        <v>5</v>
      </c>
      <c r="E197" s="3">
        <v>11.114445863636755</v>
      </c>
      <c r="F197" s="4" t="str">
        <f>+VLOOKUP(E197,'[1]Nivel Impacto'!$A$3:$E$16,3)</f>
        <v>Riesgo de Seguridad</v>
      </c>
    </row>
    <row r="198" spans="1:6" ht="15.75" customHeight="1" x14ac:dyDescent="0.3">
      <c r="A198" s="3">
        <v>197</v>
      </c>
      <c r="B198" s="3">
        <v>309</v>
      </c>
      <c r="C198" s="3">
        <v>86.343599146838443</v>
      </c>
      <c r="D198" s="3">
        <v>29</v>
      </c>
      <c r="E198" s="3">
        <v>8.9681636242931901</v>
      </c>
      <c r="F198" s="4" t="str">
        <f>+VLOOKUP(E198,'[1]Nivel Impacto'!$A$3:$E$16,3)</f>
        <v>Riesgo Financiero Operativo</v>
      </c>
    </row>
    <row r="199" spans="1:6" ht="15.75" customHeight="1" x14ac:dyDescent="0.3">
      <c r="A199" s="3">
        <v>198</v>
      </c>
      <c r="B199" s="3">
        <v>52</v>
      </c>
      <c r="C199" s="3">
        <v>53.81793598048079</v>
      </c>
      <c r="D199" s="3">
        <v>5</v>
      </c>
      <c r="E199" s="3">
        <v>5.1489180599605868</v>
      </c>
      <c r="F199" s="4" t="str">
        <f>+VLOOKUP(E199,'[1]Nivel Impacto'!$A$3:$E$16,3)</f>
        <v>Riesgo Logístico y de Cadena de Suministro</v>
      </c>
    </row>
    <row r="200" spans="1:6" ht="15.75" customHeight="1" x14ac:dyDescent="0.3">
      <c r="A200" s="3">
        <v>199</v>
      </c>
      <c r="B200" s="3">
        <v>775</v>
      </c>
      <c r="C200" s="3">
        <v>159.81084319480263</v>
      </c>
      <c r="D200" s="3">
        <v>76</v>
      </c>
      <c r="E200" s="3">
        <v>14.896320198916243</v>
      </c>
      <c r="F200" s="4" t="str">
        <f>+VLOOKUP(E200,'[1]Nivel Impacto'!$A$3:$E$16,3)</f>
        <v>Riesgo Ambiental</v>
      </c>
    </row>
    <row r="201" spans="1:6" ht="15.75" customHeight="1" x14ac:dyDescent="0.3">
      <c r="A201" s="3">
        <v>200</v>
      </c>
      <c r="B201" s="3">
        <v>82</v>
      </c>
      <c r="C201" s="3">
        <v>102.62546843080752</v>
      </c>
      <c r="D201" s="3">
        <v>9</v>
      </c>
      <c r="E201" s="3">
        <v>10.974675635275071</v>
      </c>
      <c r="F201" s="4" t="str">
        <f>+VLOOKUP(E201,'[1]Nivel Impacto'!$A$3:$E$16,3)</f>
        <v>Riesgo Tecnológico</v>
      </c>
    </row>
    <row r="202" spans="1:6" ht="15.75" customHeight="1" x14ac:dyDescent="0.3">
      <c r="A202" s="3">
        <v>201</v>
      </c>
      <c r="B202" s="3">
        <v>145</v>
      </c>
      <c r="C202" s="3">
        <v>5.7097118732361185</v>
      </c>
      <c r="D202" s="3">
        <v>16</v>
      </c>
      <c r="E202" s="3">
        <v>0.62284859280119176</v>
      </c>
      <c r="F202" s="4" t="e">
        <f>+VLOOKUP(E202,'[1]Nivel Impacto'!$A$3:$E$16,3)</f>
        <v>#N/A</v>
      </c>
    </row>
    <row r="203" spans="1:6" ht="15.75" customHeight="1" x14ac:dyDescent="0.3">
      <c r="A203" s="3">
        <v>202</v>
      </c>
      <c r="B203" s="3">
        <v>197</v>
      </c>
      <c r="C203" s="3">
        <v>33.971417688460441</v>
      </c>
      <c r="D203" s="3">
        <v>21</v>
      </c>
      <c r="E203" s="3">
        <v>3.5957481570048748</v>
      </c>
      <c r="F203" s="4" t="str">
        <f>+VLOOKUP(E203,'[1]Nivel Impacto'!$A$3:$E$16,3)</f>
        <v>Riesgo Administrativo Menor</v>
      </c>
    </row>
    <row r="204" spans="1:6" ht="15.75" customHeight="1" x14ac:dyDescent="0.3">
      <c r="A204" s="3">
        <v>203</v>
      </c>
      <c r="B204" s="3">
        <v>361</v>
      </c>
      <c r="C204" s="3">
        <v>534.10541946131593</v>
      </c>
      <c r="D204" s="3">
        <v>37</v>
      </c>
      <c r="E204" s="3">
        <v>56.586528642255431</v>
      </c>
      <c r="F204" s="4" t="str">
        <f>+VLOOKUP(E204,'[1]Nivel Impacto'!$A$3:$E$16,3)</f>
        <v>Riesgo Ambiental</v>
      </c>
    </row>
    <row r="205" spans="1:6" ht="15.75" customHeight="1" x14ac:dyDescent="0.3">
      <c r="A205" s="3">
        <v>204</v>
      </c>
      <c r="B205" s="3">
        <v>171</v>
      </c>
      <c r="C205" s="3">
        <v>118.96245827194029</v>
      </c>
      <c r="D205" s="3">
        <v>16</v>
      </c>
      <c r="E205" s="3">
        <v>11.033290827306361</v>
      </c>
      <c r="F205" s="4" t="str">
        <f>+VLOOKUP(E205,'[1]Nivel Impacto'!$A$3:$E$16,3)</f>
        <v>Riesgo de Seguridad</v>
      </c>
    </row>
    <row r="206" spans="1:6" ht="15.75" customHeight="1" x14ac:dyDescent="0.3">
      <c r="A206" s="3">
        <v>205</v>
      </c>
      <c r="B206" s="3">
        <v>335</v>
      </c>
      <c r="C206" s="3">
        <v>28.580823873465988</v>
      </c>
      <c r="D206" s="3">
        <v>31</v>
      </c>
      <c r="E206" s="3">
        <v>2.7075271884333985</v>
      </c>
      <c r="F206" s="4" t="str">
        <f>+VLOOKUP(E206,'[1]Nivel Impacto'!$A$3:$E$16,3)</f>
        <v>Riesgo de Error en Reportes No Críticos</v>
      </c>
    </row>
    <row r="207" spans="1:6" ht="15.75" customHeight="1" x14ac:dyDescent="0.3">
      <c r="A207" s="3">
        <v>206</v>
      </c>
      <c r="B207" s="3">
        <v>110</v>
      </c>
      <c r="C207" s="3">
        <v>31.9801801178468</v>
      </c>
      <c r="D207" s="3">
        <v>10</v>
      </c>
      <c r="E207" s="3">
        <v>3.3273091323920063</v>
      </c>
      <c r="F207" s="4" t="str">
        <f>+VLOOKUP(E207,'[1]Nivel Impacto'!$A$3:$E$16,3)</f>
        <v>Riesgo Administrativo Menor</v>
      </c>
    </row>
    <row r="208" spans="1:6" ht="15.75" customHeight="1" x14ac:dyDescent="0.3">
      <c r="A208" s="3">
        <v>207</v>
      </c>
      <c r="B208" s="3">
        <v>47</v>
      </c>
      <c r="C208" s="3">
        <v>134.55946942265555</v>
      </c>
      <c r="D208" s="3">
        <v>5</v>
      </c>
      <c r="E208" s="3">
        <v>14.017117749487022</v>
      </c>
      <c r="F208" s="4" t="str">
        <f>+VLOOKUP(E208,'[1]Nivel Impacto'!$A$3:$E$16,3)</f>
        <v>Riesgo Ambiental</v>
      </c>
    </row>
    <row r="209" spans="1:6" ht="15.75" customHeight="1" x14ac:dyDescent="0.3">
      <c r="A209" s="3">
        <v>208</v>
      </c>
      <c r="B209" s="3">
        <v>324</v>
      </c>
      <c r="C209" s="3">
        <v>45.530519275384528</v>
      </c>
      <c r="D209" s="3">
        <v>32</v>
      </c>
      <c r="E209" s="3">
        <v>4.5475584326730196</v>
      </c>
      <c r="F209" s="4" t="str">
        <f>+VLOOKUP(E209,'[1]Nivel Impacto'!$A$3:$E$16,3)</f>
        <v>Riesgo de Capacitación Insuficiente</v>
      </c>
    </row>
    <row r="210" spans="1:6" ht="15.75" customHeight="1" x14ac:dyDescent="0.3">
      <c r="A210" s="3">
        <v>209</v>
      </c>
      <c r="B210" s="3">
        <v>492</v>
      </c>
      <c r="C210" s="3">
        <v>104.36086460484762</v>
      </c>
      <c r="D210" s="3">
        <v>46</v>
      </c>
      <c r="E210" s="3">
        <v>9.669952580885754</v>
      </c>
      <c r="F210" s="4" t="str">
        <f>+VLOOKUP(E210,'[1]Nivel Impacto'!$A$3:$E$16,3)</f>
        <v>Riesgo Portuario</v>
      </c>
    </row>
    <row r="211" spans="1:6" ht="15.75" customHeight="1" x14ac:dyDescent="0.3">
      <c r="A211" s="3">
        <v>210</v>
      </c>
      <c r="B211" s="3">
        <v>39</v>
      </c>
      <c r="C211" s="3">
        <v>98.441873388678999</v>
      </c>
      <c r="D211" s="3">
        <v>4</v>
      </c>
      <c r="E211" s="3">
        <v>9.5576954796469078</v>
      </c>
      <c r="F211" s="4" t="str">
        <f>+VLOOKUP(E211,'[1]Nivel Impacto'!$A$3:$E$16,3)</f>
        <v>Riesgo Portuario</v>
      </c>
    </row>
    <row r="212" spans="1:6" ht="15.75" customHeight="1" x14ac:dyDescent="0.3">
      <c r="A212" s="3">
        <v>211</v>
      </c>
      <c r="B212" s="3">
        <v>298</v>
      </c>
      <c r="C212" s="3">
        <v>61.862548654908764</v>
      </c>
      <c r="D212" s="3">
        <v>28</v>
      </c>
      <c r="E212" s="3">
        <v>6.785640043394503</v>
      </c>
      <c r="F212" s="4" t="str">
        <f>+VLOOKUP(E212,'[1]Nivel Impacto'!$A$3:$E$16,3)</f>
        <v>Riesgo Regulatorio</v>
      </c>
    </row>
    <row r="213" spans="1:6" ht="15.75" customHeight="1" x14ac:dyDescent="0.3">
      <c r="A213" s="3">
        <v>212</v>
      </c>
      <c r="B213" s="3">
        <v>298</v>
      </c>
      <c r="C213" s="3">
        <v>31.27213913102063</v>
      </c>
      <c r="D213" s="3">
        <v>28</v>
      </c>
      <c r="E213" s="3">
        <v>2.8659676795992088</v>
      </c>
      <c r="F213" s="4" t="str">
        <f>+VLOOKUP(E213,'[1]Nivel Impacto'!$A$3:$E$16,3)</f>
        <v>Riesgo de Error en Reportes No Críticos</v>
      </c>
    </row>
    <row r="214" spans="1:6" ht="15.75" customHeight="1" x14ac:dyDescent="0.3">
      <c r="A214" s="3">
        <v>213</v>
      </c>
      <c r="B214" s="3">
        <v>174</v>
      </c>
      <c r="C214" s="3">
        <v>54.376347273843237</v>
      </c>
      <c r="D214" s="3">
        <v>18</v>
      </c>
      <c r="E214" s="3">
        <v>5.6695065376848088</v>
      </c>
      <c r="F214" s="4" t="str">
        <f>+VLOOKUP(E214,'[1]Nivel Impacto'!$A$3:$E$16,3)</f>
        <v>Riesgo Logístico y de Cadena de Suministro</v>
      </c>
    </row>
    <row r="215" spans="1:6" ht="15.75" customHeight="1" x14ac:dyDescent="0.3">
      <c r="A215" s="3">
        <v>214</v>
      </c>
      <c r="B215" s="3">
        <v>107</v>
      </c>
      <c r="C215" s="3">
        <v>172.95915040528436</v>
      </c>
      <c r="D215" s="3">
        <v>10</v>
      </c>
      <c r="E215" s="3">
        <v>17.818711249848416</v>
      </c>
      <c r="F215" s="4" t="str">
        <f>+VLOOKUP(E215,'[1]Nivel Impacto'!$A$3:$E$16,3)</f>
        <v>Riesgo Ambiental</v>
      </c>
    </row>
    <row r="216" spans="1:6" ht="15.75" customHeight="1" x14ac:dyDescent="0.3">
      <c r="A216" s="3">
        <v>215</v>
      </c>
      <c r="B216" s="3">
        <v>139</v>
      </c>
      <c r="C216" s="3">
        <v>117.7316383630336</v>
      </c>
      <c r="D216" s="3">
        <v>13</v>
      </c>
      <c r="E216" s="3">
        <v>12.699464447093785</v>
      </c>
      <c r="F216" s="4" t="str">
        <f>+VLOOKUP(E216,'[1]Nivel Impacto'!$A$3:$E$16,3)</f>
        <v>Riesgo de Imagen Corporativa</v>
      </c>
    </row>
    <row r="217" spans="1:6" ht="15.75" customHeight="1" x14ac:dyDescent="0.3">
      <c r="A217" s="3">
        <v>216</v>
      </c>
      <c r="B217" s="3">
        <v>45</v>
      </c>
      <c r="C217" s="3">
        <v>82.020191189994037</v>
      </c>
      <c r="D217" s="3">
        <v>5</v>
      </c>
      <c r="E217" s="3">
        <v>7.5836504484204594</v>
      </c>
      <c r="F217" s="4" t="str">
        <f>+VLOOKUP(E217,'[1]Nivel Impacto'!$A$3:$E$16,3)</f>
        <v>Riesgo Laboral</v>
      </c>
    </row>
    <row r="218" spans="1:6" ht="15.75" customHeight="1" x14ac:dyDescent="0.3">
      <c r="A218" s="3">
        <v>217</v>
      </c>
      <c r="B218" s="3">
        <v>469</v>
      </c>
      <c r="C218" s="3">
        <v>359.95027693589628</v>
      </c>
      <c r="D218" s="3">
        <v>50</v>
      </c>
      <c r="E218" s="3">
        <v>32.982200840193158</v>
      </c>
      <c r="F218" s="4" t="str">
        <f>+VLOOKUP(E218,'[1]Nivel Impacto'!$A$3:$E$16,3)</f>
        <v>Riesgo Ambiental</v>
      </c>
    </row>
    <row r="219" spans="1:6" ht="15.75" customHeight="1" x14ac:dyDescent="0.3">
      <c r="A219" s="3">
        <v>218</v>
      </c>
      <c r="B219" s="3">
        <v>145</v>
      </c>
      <c r="C219" s="3">
        <v>417.58269162519599</v>
      </c>
      <c r="D219" s="3">
        <v>15</v>
      </c>
      <c r="E219" s="3">
        <v>44.1552804475645</v>
      </c>
      <c r="F219" s="4" t="str">
        <f>+VLOOKUP(E219,'[1]Nivel Impacto'!$A$3:$E$16,3)</f>
        <v>Riesgo Ambiental</v>
      </c>
    </row>
    <row r="220" spans="1:6" ht="15.75" customHeight="1" x14ac:dyDescent="0.3">
      <c r="A220" s="3">
        <v>219</v>
      </c>
      <c r="B220" s="3">
        <v>484</v>
      </c>
      <c r="C220" s="3">
        <v>466.42573608894503</v>
      </c>
      <c r="D220" s="3">
        <v>44</v>
      </c>
      <c r="E220" s="3">
        <v>50.144199362285988</v>
      </c>
      <c r="F220" s="4" t="str">
        <f>+VLOOKUP(E220,'[1]Nivel Impacto'!$A$3:$E$16,3)</f>
        <v>Riesgo Ambiental</v>
      </c>
    </row>
    <row r="221" spans="1:6" ht="15.75" customHeight="1" x14ac:dyDescent="0.3">
      <c r="A221" s="3">
        <v>220</v>
      </c>
      <c r="B221" s="3">
        <v>101</v>
      </c>
      <c r="C221" s="3">
        <v>11.082998717168554</v>
      </c>
      <c r="D221" s="3">
        <v>10</v>
      </c>
      <c r="E221" s="3">
        <v>1.1319370675670493</v>
      </c>
      <c r="F221" s="4" t="str">
        <f>+VLOOKUP(E221,'[1]Nivel Impacto'!$A$3:$E$16,3)</f>
        <v>Riesgo de Equipamiento Secundario</v>
      </c>
    </row>
    <row r="222" spans="1:6" ht="15.75" customHeight="1" x14ac:dyDescent="0.3">
      <c r="A222" s="3">
        <v>221</v>
      </c>
      <c r="B222" s="3">
        <v>136</v>
      </c>
      <c r="C222" s="3">
        <v>223.92768521276361</v>
      </c>
      <c r="D222" s="3">
        <v>14</v>
      </c>
      <c r="E222" s="3">
        <v>23.401254654534476</v>
      </c>
      <c r="F222" s="4" t="str">
        <f>+VLOOKUP(E222,'[1]Nivel Impacto'!$A$3:$E$16,3)</f>
        <v>Riesgo Ambiental</v>
      </c>
    </row>
    <row r="223" spans="1:6" ht="15.75" customHeight="1" x14ac:dyDescent="0.3">
      <c r="A223" s="3">
        <v>222</v>
      </c>
      <c r="B223" s="3">
        <v>283</v>
      </c>
      <c r="C223" s="3">
        <v>159.94901550592525</v>
      </c>
      <c r="D223" s="3">
        <v>28</v>
      </c>
      <c r="E223" s="3">
        <v>14.711184619831544</v>
      </c>
      <c r="F223" s="4" t="str">
        <f>+VLOOKUP(E223,'[1]Nivel Impacto'!$A$3:$E$16,3)</f>
        <v>Riesgo Ambiental</v>
      </c>
    </row>
    <row r="224" spans="1:6" ht="15.75" customHeight="1" x14ac:dyDescent="0.3">
      <c r="A224" s="3">
        <v>223</v>
      </c>
      <c r="B224" s="3">
        <v>44</v>
      </c>
      <c r="C224" s="3">
        <v>26.188695804646009</v>
      </c>
      <c r="D224" s="3">
        <v>4</v>
      </c>
      <c r="E224" s="3">
        <v>2.8081905993850165</v>
      </c>
      <c r="F224" s="4" t="str">
        <f>+VLOOKUP(E224,'[1]Nivel Impacto'!$A$3:$E$16,3)</f>
        <v>Riesgo de Error en Reportes No Críticos</v>
      </c>
    </row>
    <row r="225" spans="1:6" ht="15.75" customHeight="1" x14ac:dyDescent="0.3">
      <c r="A225" s="3">
        <v>224</v>
      </c>
      <c r="B225" s="3">
        <v>200</v>
      </c>
      <c r="C225" s="3">
        <v>20.486267765699619</v>
      </c>
      <c r="D225" s="3">
        <v>20</v>
      </c>
      <c r="E225" s="3">
        <v>2.0457196023796538</v>
      </c>
      <c r="F225" s="4" t="str">
        <f>+VLOOKUP(E225,'[1]Nivel Impacto'!$A$3:$E$16,3)</f>
        <v>Riesgo de Error en Reportes No Críticos</v>
      </c>
    </row>
    <row r="226" spans="1:6" ht="15.75" customHeight="1" x14ac:dyDescent="0.3">
      <c r="A226" s="3">
        <v>225</v>
      </c>
      <c r="B226" s="3">
        <v>230</v>
      </c>
      <c r="C226" s="3">
        <v>29.535651796798337</v>
      </c>
      <c r="D226" s="3">
        <v>24</v>
      </c>
      <c r="E226" s="3">
        <v>2.7053762673101307</v>
      </c>
      <c r="F226" s="4" t="str">
        <f>+VLOOKUP(E226,'[1]Nivel Impacto'!$A$3:$E$16,3)</f>
        <v>Riesgo de Error en Reportes No Críticos</v>
      </c>
    </row>
    <row r="227" spans="1:6" ht="15.75" customHeight="1" x14ac:dyDescent="0.3">
      <c r="A227" s="3">
        <v>226</v>
      </c>
      <c r="B227" s="3">
        <v>282</v>
      </c>
      <c r="C227" s="3">
        <v>55.814128360658643</v>
      </c>
      <c r="D227" s="3">
        <v>29</v>
      </c>
      <c r="E227" s="3">
        <v>6.0565575282424629</v>
      </c>
      <c r="F227" s="4" t="str">
        <f>+VLOOKUP(E227,'[1]Nivel Impacto'!$A$3:$E$16,3)</f>
        <v>Riesgo Regulatorio</v>
      </c>
    </row>
    <row r="228" spans="1:6" ht="15.75" customHeight="1" x14ac:dyDescent="0.3">
      <c r="A228" s="3">
        <v>227</v>
      </c>
      <c r="B228" s="3">
        <v>93</v>
      </c>
      <c r="C228" s="3">
        <v>93.83003471355218</v>
      </c>
      <c r="D228" s="3">
        <v>10</v>
      </c>
      <c r="E228" s="3">
        <v>9.1908995119635826</v>
      </c>
      <c r="F228" s="4" t="str">
        <f>+VLOOKUP(E228,'[1]Nivel Impacto'!$A$3:$E$16,3)</f>
        <v>Riesgo Portuario</v>
      </c>
    </row>
    <row r="229" spans="1:6" ht="15.75" customHeight="1" x14ac:dyDescent="0.3">
      <c r="A229" s="3">
        <v>228</v>
      </c>
      <c r="B229" s="3">
        <v>42</v>
      </c>
      <c r="C229" s="3">
        <v>149.73685428162875</v>
      </c>
      <c r="D229" s="3">
        <v>4</v>
      </c>
      <c r="E229" s="3">
        <v>14.134123944718455</v>
      </c>
      <c r="F229" s="4" t="str">
        <f>+VLOOKUP(E229,'[1]Nivel Impacto'!$A$3:$E$16,3)</f>
        <v>Riesgo Ambiental</v>
      </c>
    </row>
    <row r="230" spans="1:6" ht="15.75" customHeight="1" x14ac:dyDescent="0.3">
      <c r="A230" s="3">
        <v>229</v>
      </c>
      <c r="B230" s="3">
        <v>372</v>
      </c>
      <c r="C230" s="3">
        <v>321.6658744288348</v>
      </c>
      <c r="D230" s="3">
        <v>37</v>
      </c>
      <c r="E230" s="3">
        <v>34.238886490430296</v>
      </c>
      <c r="F230" s="4" t="str">
        <f>+VLOOKUP(E230,'[1]Nivel Impacto'!$A$3:$E$16,3)</f>
        <v>Riesgo Ambiental</v>
      </c>
    </row>
    <row r="231" spans="1:6" ht="15.75" customHeight="1" x14ac:dyDescent="0.3">
      <c r="A231" s="3">
        <v>230</v>
      </c>
      <c r="B231" s="3">
        <v>42</v>
      </c>
      <c r="C231" s="3">
        <v>24.263869764912915</v>
      </c>
      <c r="D231" s="3">
        <v>4</v>
      </c>
      <c r="E231" s="3">
        <v>2.448385611575211</v>
      </c>
      <c r="F231" s="4" t="str">
        <f>+VLOOKUP(E231,'[1]Nivel Impacto'!$A$3:$E$16,3)</f>
        <v>Riesgo de Error en Reportes No Críticos</v>
      </c>
    </row>
    <row r="232" spans="1:6" ht="15.75" customHeight="1" x14ac:dyDescent="0.3">
      <c r="A232" s="3">
        <v>231</v>
      </c>
      <c r="B232" s="3">
        <v>199</v>
      </c>
      <c r="C232" s="3">
        <v>156.03633049633359</v>
      </c>
      <c r="D232" s="3">
        <v>18</v>
      </c>
      <c r="E232" s="3">
        <v>14.088625292685773</v>
      </c>
      <c r="F232" s="4" t="str">
        <f>+VLOOKUP(E232,'[1]Nivel Impacto'!$A$3:$E$16,3)</f>
        <v>Riesgo Ambiental</v>
      </c>
    </row>
    <row r="233" spans="1:6" ht="15.75" customHeight="1" x14ac:dyDescent="0.3">
      <c r="A233" s="3">
        <v>232</v>
      </c>
      <c r="B233" s="3">
        <v>104</v>
      </c>
      <c r="C233" s="3">
        <v>315.58277882111196</v>
      </c>
      <c r="D233" s="3">
        <v>10</v>
      </c>
      <c r="E233" s="3">
        <v>29.805002849590153</v>
      </c>
      <c r="F233" s="4" t="str">
        <f>+VLOOKUP(E233,'[1]Nivel Impacto'!$A$3:$E$16,3)</f>
        <v>Riesgo Ambiental</v>
      </c>
    </row>
    <row r="234" spans="1:6" ht="15.75" customHeight="1" x14ac:dyDescent="0.3">
      <c r="A234" s="3">
        <v>233</v>
      </c>
      <c r="B234" s="3">
        <v>138</v>
      </c>
      <c r="C234" s="3">
        <v>94.99745748203874</v>
      </c>
      <c r="D234" s="3">
        <v>13</v>
      </c>
      <c r="E234" s="3">
        <v>8.6612006997241711</v>
      </c>
      <c r="F234" s="4" t="str">
        <f>+VLOOKUP(E234,'[1]Nivel Impacto'!$A$3:$E$16,3)</f>
        <v>Riesgo Financiero Operativo</v>
      </c>
    </row>
    <row r="235" spans="1:6" ht="15.75" customHeight="1" x14ac:dyDescent="0.3">
      <c r="A235" s="3">
        <v>234</v>
      </c>
      <c r="B235" s="3">
        <v>145</v>
      </c>
      <c r="C235" s="3">
        <v>31.782553082130445</v>
      </c>
      <c r="D235" s="3">
        <v>16</v>
      </c>
      <c r="E235" s="3">
        <v>3.2569306992198128</v>
      </c>
      <c r="F235" s="4" t="str">
        <f>+VLOOKUP(E235,'[1]Nivel Impacto'!$A$3:$E$16,3)</f>
        <v>Riesgo Administrativo Menor</v>
      </c>
    </row>
    <row r="236" spans="1:6" ht="15.75" customHeight="1" x14ac:dyDescent="0.3">
      <c r="A236" s="3">
        <v>235</v>
      </c>
      <c r="B236" s="3">
        <v>43</v>
      </c>
      <c r="C236" s="3">
        <v>109.96189712140136</v>
      </c>
      <c r="D236" s="3">
        <v>4</v>
      </c>
      <c r="E236" s="3">
        <v>10.096822255937688</v>
      </c>
      <c r="F236" s="4" t="str">
        <f>+VLOOKUP(E236,'[1]Nivel Impacto'!$A$3:$E$16,3)</f>
        <v>Riesgo Tecnológico</v>
      </c>
    </row>
    <row r="237" spans="1:6" ht="15.75" customHeight="1" x14ac:dyDescent="0.3">
      <c r="A237" s="3">
        <v>236</v>
      </c>
      <c r="B237" s="3">
        <v>459</v>
      </c>
      <c r="C237" s="3">
        <v>98.293019462290573</v>
      </c>
      <c r="D237" s="3">
        <v>46</v>
      </c>
      <c r="E237" s="3">
        <v>10.557652728466895</v>
      </c>
      <c r="F237" s="4" t="str">
        <f>+VLOOKUP(E237,'[1]Nivel Impacto'!$A$3:$E$16,3)</f>
        <v>Riesgo Tecnológico</v>
      </c>
    </row>
    <row r="238" spans="1:6" ht="15.75" customHeight="1" x14ac:dyDescent="0.3">
      <c r="A238" s="3">
        <v>237</v>
      </c>
      <c r="B238" s="3">
        <v>229</v>
      </c>
      <c r="C238" s="3">
        <v>35.489340138964948</v>
      </c>
      <c r="D238" s="3">
        <v>21</v>
      </c>
      <c r="E238" s="3">
        <v>3.4813078637132695</v>
      </c>
      <c r="F238" s="4" t="str">
        <f>+VLOOKUP(E238,'[1]Nivel Impacto'!$A$3:$E$16,3)</f>
        <v>Riesgo Administrativo Menor</v>
      </c>
    </row>
    <row r="239" spans="1:6" ht="15.75" customHeight="1" x14ac:dyDescent="0.3">
      <c r="A239" s="3">
        <v>238</v>
      </c>
      <c r="B239" s="3">
        <v>139</v>
      </c>
      <c r="C239" s="3">
        <v>42.340885423748745</v>
      </c>
      <c r="D239" s="3">
        <v>15</v>
      </c>
      <c r="E239" s="3">
        <v>4.5835306049532649</v>
      </c>
      <c r="F239" s="4" t="str">
        <f>+VLOOKUP(E239,'[1]Nivel Impacto'!$A$3:$E$16,3)</f>
        <v>Riesgo de Capacitación Insuficiente</v>
      </c>
    </row>
    <row r="240" spans="1:6" ht="15.75" customHeight="1" x14ac:dyDescent="0.3">
      <c r="A240" s="3">
        <v>239</v>
      </c>
      <c r="B240" s="3">
        <v>305</v>
      </c>
      <c r="C240" s="3">
        <v>245.32852004291041</v>
      </c>
      <c r="D240" s="3">
        <v>31</v>
      </c>
      <c r="E240" s="3">
        <v>25.957714996372481</v>
      </c>
      <c r="F240" s="4" t="str">
        <f>+VLOOKUP(E240,'[1]Nivel Impacto'!$A$3:$E$16,3)</f>
        <v>Riesgo Ambiental</v>
      </c>
    </row>
    <row r="241" spans="1:6" ht="15.75" customHeight="1" x14ac:dyDescent="0.3">
      <c r="A241" s="3">
        <v>240</v>
      </c>
      <c r="B241" s="3">
        <v>54</v>
      </c>
      <c r="C241" s="3">
        <v>37.174245956363485</v>
      </c>
      <c r="D241" s="3">
        <v>5</v>
      </c>
      <c r="E241" s="3">
        <v>3.6608856448393752</v>
      </c>
      <c r="F241" s="4" t="str">
        <f>+VLOOKUP(E241,'[1]Nivel Impacto'!$A$3:$E$16,3)</f>
        <v>Riesgo Administrativo Menor</v>
      </c>
    </row>
    <row r="242" spans="1:6" ht="15.75" customHeight="1" x14ac:dyDescent="0.3">
      <c r="A242" s="3">
        <v>241</v>
      </c>
      <c r="B242" s="3">
        <v>233</v>
      </c>
      <c r="C242" s="3">
        <v>38.249738443520982</v>
      </c>
      <c r="D242" s="3">
        <v>22</v>
      </c>
      <c r="E242" s="3">
        <v>4.019604480487966</v>
      </c>
      <c r="F242" s="4" t="str">
        <f>+VLOOKUP(E242,'[1]Nivel Impacto'!$A$3:$E$16,3)</f>
        <v>Riesgo de Capacitación Insuficiente</v>
      </c>
    </row>
    <row r="243" spans="1:6" ht="15.75" customHeight="1" x14ac:dyDescent="0.3">
      <c r="A243" s="3">
        <v>242</v>
      </c>
      <c r="B243" s="3">
        <v>131</v>
      </c>
      <c r="C243" s="3">
        <v>25.176583551690896</v>
      </c>
      <c r="D243" s="3">
        <v>13</v>
      </c>
      <c r="E243" s="3">
        <v>2.6102236168526964</v>
      </c>
      <c r="F243" s="4" t="str">
        <f>+VLOOKUP(E243,'[1]Nivel Impacto'!$A$3:$E$16,3)</f>
        <v>Riesgo de Error en Reportes No Críticos</v>
      </c>
    </row>
    <row r="244" spans="1:6" ht="15.75" customHeight="1" x14ac:dyDescent="0.3">
      <c r="A244" s="3">
        <v>243</v>
      </c>
      <c r="B244" s="3">
        <v>40</v>
      </c>
      <c r="C244" s="3">
        <v>29.301051894994838</v>
      </c>
      <c r="D244" s="3">
        <v>4</v>
      </c>
      <c r="E244" s="3">
        <v>2.870844391270861</v>
      </c>
      <c r="F244" s="4" t="str">
        <f>+VLOOKUP(E244,'[1]Nivel Impacto'!$A$3:$E$16,3)</f>
        <v>Riesgo de Error en Reportes No Críticos</v>
      </c>
    </row>
    <row r="245" spans="1:6" ht="15.75" customHeight="1" x14ac:dyDescent="0.3">
      <c r="A245" s="3">
        <v>244</v>
      </c>
      <c r="B245" s="3">
        <v>92</v>
      </c>
      <c r="C245" s="3">
        <v>106.37843300561578</v>
      </c>
      <c r="D245" s="3">
        <v>9</v>
      </c>
      <c r="E245" s="3">
        <v>9.9837368649633067</v>
      </c>
      <c r="F245" s="4" t="str">
        <f>+VLOOKUP(E245,'[1]Nivel Impacto'!$A$3:$E$16,3)</f>
        <v>Riesgo Portuario</v>
      </c>
    </row>
    <row r="246" spans="1:6" ht="15.75" customHeight="1" x14ac:dyDescent="0.3">
      <c r="A246" s="3">
        <v>245</v>
      </c>
      <c r="B246" s="3">
        <v>166</v>
      </c>
      <c r="C246" s="3">
        <v>49.988761603875837</v>
      </c>
      <c r="D246" s="3">
        <v>18</v>
      </c>
      <c r="E246" s="3">
        <v>5.0369824288204459</v>
      </c>
      <c r="F246" s="4" t="str">
        <f>+VLOOKUP(E246,'[1]Nivel Impacto'!$A$3:$E$16,3)</f>
        <v>Riesgo Logístico y de Cadena de Suministro</v>
      </c>
    </row>
    <row r="247" spans="1:6" ht="15.75" customHeight="1" x14ac:dyDescent="0.3">
      <c r="A247" s="3">
        <v>246</v>
      </c>
      <c r="B247" s="3">
        <v>363</v>
      </c>
      <c r="C247" s="3">
        <v>74.958924712372024</v>
      </c>
      <c r="D247" s="3">
        <v>38</v>
      </c>
      <c r="E247" s="3">
        <v>7.5718104926237544</v>
      </c>
      <c r="F247" s="4" t="str">
        <f>+VLOOKUP(E247,'[1]Nivel Impacto'!$A$3:$E$16,3)</f>
        <v>Riesgo Laboral</v>
      </c>
    </row>
    <row r="248" spans="1:6" ht="15.75" customHeight="1" x14ac:dyDescent="0.3">
      <c r="A248" s="3">
        <v>247</v>
      </c>
      <c r="B248" s="3">
        <v>390</v>
      </c>
      <c r="C248" s="3">
        <v>241.9193934279736</v>
      </c>
      <c r="D248" s="3">
        <v>42</v>
      </c>
      <c r="E248" s="3">
        <v>21.796515434830628</v>
      </c>
      <c r="F248" s="4" t="str">
        <f>+VLOOKUP(E248,'[1]Nivel Impacto'!$A$3:$E$16,3)</f>
        <v>Riesgo Ambiental</v>
      </c>
    </row>
    <row r="249" spans="1:6" ht="15.75" customHeight="1" x14ac:dyDescent="0.3">
      <c r="A249" s="3">
        <v>248</v>
      </c>
      <c r="B249" s="3">
        <v>157</v>
      </c>
      <c r="C249" s="3">
        <v>405.19520588841692</v>
      </c>
      <c r="D249" s="3">
        <v>15</v>
      </c>
      <c r="E249" s="3">
        <v>40.968195305475597</v>
      </c>
      <c r="F249" s="4" t="str">
        <f>+VLOOKUP(E249,'[1]Nivel Impacto'!$A$3:$E$16,3)</f>
        <v>Riesgo Ambiental</v>
      </c>
    </row>
    <row r="250" spans="1:6" ht="15.75" customHeight="1" x14ac:dyDescent="0.3">
      <c r="A250" s="3">
        <v>249</v>
      </c>
      <c r="B250" s="3">
        <v>264</v>
      </c>
      <c r="C250" s="3">
        <v>174.89038528993731</v>
      </c>
      <c r="D250" s="3">
        <v>24</v>
      </c>
      <c r="E250" s="3">
        <v>18.71296820112472</v>
      </c>
      <c r="F250" s="4" t="str">
        <f>+VLOOKUP(E250,'[1]Nivel Impacto'!$A$3:$E$16,3)</f>
        <v>Riesgo Ambiental</v>
      </c>
    </row>
    <row r="251" spans="1:6" ht="15.75" customHeight="1" x14ac:dyDescent="0.3">
      <c r="A251" s="3">
        <v>250</v>
      </c>
      <c r="B251" s="3">
        <v>710</v>
      </c>
      <c r="C251" s="3">
        <v>104.22336378449951</v>
      </c>
      <c r="D251" s="3">
        <v>71</v>
      </c>
      <c r="E251" s="3">
        <v>10.572297220071381</v>
      </c>
      <c r="F251" s="4" t="str">
        <f>+VLOOKUP(E251,'[1]Nivel Impacto'!$A$3:$E$16,3)</f>
        <v>Riesgo Tecnológico</v>
      </c>
    </row>
    <row r="252" spans="1:6" ht="15.75" customHeight="1" x14ac:dyDescent="0.3">
      <c r="A252" s="3">
        <v>251</v>
      </c>
      <c r="B252" s="3">
        <v>435</v>
      </c>
      <c r="C252" s="3">
        <v>348.66359716709752</v>
      </c>
      <c r="D252" s="3">
        <v>44</v>
      </c>
      <c r="E252" s="3">
        <v>33.896615952186579</v>
      </c>
      <c r="F252" s="4" t="str">
        <f>+VLOOKUP(E252,'[1]Nivel Impacto'!$A$3:$E$16,3)</f>
        <v>Riesgo Ambiental</v>
      </c>
    </row>
    <row r="253" spans="1:6" ht="15.75" customHeight="1" x14ac:dyDescent="0.3">
      <c r="A253" s="3">
        <v>252</v>
      </c>
      <c r="B253" s="3">
        <v>247</v>
      </c>
      <c r="C253" s="3">
        <v>120.94846373915983</v>
      </c>
      <c r="D253" s="3">
        <v>23</v>
      </c>
      <c r="E253" s="3">
        <v>12.788027791168419</v>
      </c>
      <c r="F253" s="4" t="str">
        <f>+VLOOKUP(E253,'[1]Nivel Impacto'!$A$3:$E$16,3)</f>
        <v>Riesgo de Imagen Corporativa</v>
      </c>
    </row>
    <row r="254" spans="1:6" ht="15.75" customHeight="1" x14ac:dyDescent="0.3">
      <c r="A254" s="3">
        <v>253</v>
      </c>
      <c r="B254" s="3">
        <v>549</v>
      </c>
      <c r="C254" s="3">
        <v>504.85318786922795</v>
      </c>
      <c r="D254" s="3">
        <v>52</v>
      </c>
      <c r="E254" s="3">
        <v>52.679436750380802</v>
      </c>
      <c r="F254" s="4" t="str">
        <f>+VLOOKUP(E254,'[1]Nivel Impacto'!$A$3:$E$16,3)</f>
        <v>Riesgo Ambiental</v>
      </c>
    </row>
    <row r="255" spans="1:6" ht="15.75" customHeight="1" x14ac:dyDescent="0.3">
      <c r="A255" s="3">
        <v>254</v>
      </c>
      <c r="B255" s="3">
        <v>109</v>
      </c>
      <c r="C255" s="3">
        <v>61.38707433283615</v>
      </c>
      <c r="D255" s="3">
        <v>10</v>
      </c>
      <c r="E255" s="3">
        <v>6.5163966929911679</v>
      </c>
      <c r="F255" s="4" t="str">
        <f>+VLOOKUP(E255,'[1]Nivel Impacto'!$A$3:$E$16,3)</f>
        <v>Riesgo Regulatorio</v>
      </c>
    </row>
    <row r="256" spans="1:6" ht="15.75" customHeight="1" x14ac:dyDescent="0.3">
      <c r="A256" s="3">
        <v>255</v>
      </c>
      <c r="B256" s="3">
        <v>46</v>
      </c>
      <c r="C256" s="3">
        <v>112.52868519712025</v>
      </c>
      <c r="D256" s="3">
        <v>5</v>
      </c>
      <c r="E256" s="3">
        <v>11.443318865041544</v>
      </c>
      <c r="F256" s="4" t="str">
        <f>+VLOOKUP(E256,'[1]Nivel Impacto'!$A$3:$E$16,3)</f>
        <v>Riesgo de Seguridad</v>
      </c>
    </row>
    <row r="257" spans="1:6" ht="15.75" customHeight="1" x14ac:dyDescent="0.3">
      <c r="A257" s="3">
        <v>256</v>
      </c>
      <c r="B257" s="3">
        <v>276</v>
      </c>
      <c r="C257" s="3">
        <v>145.16669285265078</v>
      </c>
      <c r="D257" s="3">
        <v>28</v>
      </c>
      <c r="E257" s="3">
        <v>15.053426449132857</v>
      </c>
      <c r="F257" s="4" t="str">
        <f>+VLOOKUP(E257,'[1]Nivel Impacto'!$A$3:$E$16,3)</f>
        <v>Riesgo Ambiental</v>
      </c>
    </row>
    <row r="258" spans="1:6" ht="15.75" customHeight="1" x14ac:dyDescent="0.3">
      <c r="A258" s="3">
        <v>257</v>
      </c>
      <c r="B258" s="3">
        <v>44</v>
      </c>
      <c r="C258" s="3">
        <v>53.058467529104938</v>
      </c>
      <c r="D258" s="3">
        <v>4</v>
      </c>
      <c r="E258" s="3">
        <v>5.6656462297010055</v>
      </c>
      <c r="F258" s="4" t="str">
        <f>+VLOOKUP(E258,'[1]Nivel Impacto'!$A$3:$E$16,3)</f>
        <v>Riesgo Logístico y de Cadena de Suministro</v>
      </c>
    </row>
    <row r="259" spans="1:6" ht="15.75" customHeight="1" x14ac:dyDescent="0.3">
      <c r="A259" s="3">
        <v>258</v>
      </c>
      <c r="B259" s="3">
        <v>218</v>
      </c>
      <c r="C259" s="3">
        <v>31.815570472658081</v>
      </c>
      <c r="D259" s="3">
        <v>24</v>
      </c>
      <c r="E259" s="3">
        <v>3.4198780209983037</v>
      </c>
      <c r="F259" s="4" t="str">
        <f>+VLOOKUP(E259,'[1]Nivel Impacto'!$A$3:$E$16,3)</f>
        <v>Riesgo Administrativo Menor</v>
      </c>
    </row>
    <row r="260" spans="1:6" ht="15.75" customHeight="1" x14ac:dyDescent="0.3">
      <c r="A260" s="3">
        <v>259</v>
      </c>
      <c r="B260" s="3">
        <v>526</v>
      </c>
      <c r="C260" s="3">
        <v>167.54967731433521</v>
      </c>
      <c r="D260" s="3">
        <v>50</v>
      </c>
      <c r="E260" s="3">
        <v>17.78023127447906</v>
      </c>
      <c r="F260" s="4" t="str">
        <f>+VLOOKUP(E260,'[1]Nivel Impacto'!$A$3:$E$16,3)</f>
        <v>Riesgo Ambiental</v>
      </c>
    </row>
    <row r="261" spans="1:6" ht="15.75" customHeight="1" x14ac:dyDescent="0.3">
      <c r="A261" s="3">
        <v>260</v>
      </c>
      <c r="B261" s="3">
        <v>41</v>
      </c>
      <c r="C261" s="3">
        <v>89.554672214839101</v>
      </c>
      <c r="D261" s="3">
        <v>4</v>
      </c>
      <c r="E261" s="3">
        <v>9.5668857235292233</v>
      </c>
      <c r="F261" s="4" t="str">
        <f>+VLOOKUP(E261,'[1]Nivel Impacto'!$A$3:$E$16,3)</f>
        <v>Riesgo Portuario</v>
      </c>
    </row>
    <row r="262" spans="1:6" ht="15.75" customHeight="1" x14ac:dyDescent="0.3">
      <c r="A262" s="3">
        <v>261</v>
      </c>
      <c r="B262" s="3">
        <v>196</v>
      </c>
      <c r="C262" s="3">
        <v>49.622946390306559</v>
      </c>
      <c r="D262" s="3">
        <v>20</v>
      </c>
      <c r="E262" s="3">
        <v>5.2280486335495748</v>
      </c>
      <c r="F262" s="4" t="str">
        <f>+VLOOKUP(E262,'[1]Nivel Impacto'!$A$3:$E$16,3)</f>
        <v>Riesgo Logístico y de Cadena de Suministro</v>
      </c>
    </row>
    <row r="263" spans="1:6" ht="15.75" customHeight="1" x14ac:dyDescent="0.3">
      <c r="A263" s="3">
        <v>262</v>
      </c>
      <c r="B263" s="3">
        <v>100</v>
      </c>
      <c r="C263" s="3">
        <v>32.268241597554365</v>
      </c>
      <c r="D263" s="3">
        <v>10</v>
      </c>
      <c r="E263" s="3">
        <v>3.2334063184553523</v>
      </c>
      <c r="F263" s="4" t="str">
        <f>+VLOOKUP(E263,'[1]Nivel Impacto'!$A$3:$E$16,3)</f>
        <v>Riesgo Administrativo Menor</v>
      </c>
    </row>
    <row r="264" spans="1:6" ht="15.75" customHeight="1" x14ac:dyDescent="0.3">
      <c r="A264" s="3">
        <v>263</v>
      </c>
      <c r="B264" s="3">
        <v>407</v>
      </c>
      <c r="C264" s="3">
        <v>79.571042239157165</v>
      </c>
      <c r="D264" s="3">
        <v>41</v>
      </c>
      <c r="E264" s="3">
        <v>8.0829624441660304</v>
      </c>
      <c r="F264" s="4" t="str">
        <f>+VLOOKUP(E264,'[1]Nivel Impacto'!$A$3:$E$16,3)</f>
        <v>Riesgo Financiero Operativo</v>
      </c>
    </row>
    <row r="265" spans="1:6" ht="15.75" customHeight="1" x14ac:dyDescent="0.3">
      <c r="A265" s="3">
        <v>264</v>
      </c>
      <c r="B265" s="3">
        <v>143</v>
      </c>
      <c r="C265" s="3">
        <v>13.089068469215313</v>
      </c>
      <c r="D265" s="3">
        <v>14</v>
      </c>
      <c r="E265" s="3">
        <v>1.238760072551532</v>
      </c>
      <c r="F265" s="4" t="str">
        <f>+VLOOKUP(E265,'[1]Nivel Impacto'!$A$3:$E$16,3)</f>
        <v>Riesgo de Equipamiento Secundario</v>
      </c>
    </row>
    <row r="266" spans="1:6" ht="15.75" customHeight="1" x14ac:dyDescent="0.3">
      <c r="A266" s="3">
        <v>265</v>
      </c>
      <c r="B266" s="3">
        <v>192</v>
      </c>
      <c r="C266" s="3">
        <v>59.299572748503117</v>
      </c>
      <c r="D266" s="3">
        <v>18</v>
      </c>
      <c r="E266" s="3">
        <v>6.3890937116970594</v>
      </c>
      <c r="F266" s="4" t="str">
        <f>+VLOOKUP(E266,'[1]Nivel Impacto'!$A$3:$E$16,3)</f>
        <v>Riesgo Regulatorio</v>
      </c>
    </row>
    <row r="267" spans="1:6" ht="15.75" customHeight="1" x14ac:dyDescent="0.3">
      <c r="A267" s="3">
        <v>266</v>
      </c>
      <c r="B267" s="3">
        <v>229</v>
      </c>
      <c r="C267" s="3">
        <v>13.641017199630529</v>
      </c>
      <c r="D267" s="3">
        <v>21</v>
      </c>
      <c r="E267" s="3">
        <v>1.4290005452208809</v>
      </c>
      <c r="F267" s="4" t="str">
        <f>+VLOOKUP(E267,'[1]Nivel Impacto'!$A$3:$E$16,3)</f>
        <v>Riesgo de Equipamiento Secundario</v>
      </c>
    </row>
    <row r="268" spans="1:6" ht="15.75" customHeight="1" x14ac:dyDescent="0.3">
      <c r="A268" s="3">
        <v>267</v>
      </c>
      <c r="B268" s="3">
        <v>144</v>
      </c>
      <c r="C268" s="3">
        <v>8.2769948690608377</v>
      </c>
      <c r="D268" s="3">
        <v>14</v>
      </c>
      <c r="E268" s="3">
        <v>0.84925228623352667</v>
      </c>
      <c r="F268" s="4" t="e">
        <f>+VLOOKUP(E268,'[1]Nivel Impacto'!$A$3:$E$16,3)</f>
        <v>#N/A</v>
      </c>
    </row>
    <row r="269" spans="1:6" ht="15.75" customHeight="1" x14ac:dyDescent="0.3">
      <c r="A269" s="3">
        <v>268</v>
      </c>
      <c r="B269" s="3">
        <v>385</v>
      </c>
      <c r="C269" s="3">
        <v>171.65669884831738</v>
      </c>
      <c r="D269" s="3">
        <v>41</v>
      </c>
      <c r="E269" s="3">
        <v>18.840487410271479</v>
      </c>
      <c r="F269" s="4" t="str">
        <f>+VLOOKUP(E269,'[1]Nivel Impacto'!$A$3:$E$16,3)</f>
        <v>Riesgo Ambiental</v>
      </c>
    </row>
    <row r="270" spans="1:6" ht="15.75" customHeight="1" x14ac:dyDescent="0.3">
      <c r="A270" s="3">
        <v>269</v>
      </c>
      <c r="B270" s="3">
        <v>264</v>
      </c>
      <c r="C270" s="3">
        <v>76.670902343653324</v>
      </c>
      <c r="D270" s="3">
        <v>27</v>
      </c>
      <c r="E270" s="3">
        <v>7.952597174933814</v>
      </c>
      <c r="F270" s="4" t="str">
        <f>+VLOOKUP(E270,'[1]Nivel Impacto'!$A$3:$E$16,3)</f>
        <v>Riesgo Laboral</v>
      </c>
    </row>
    <row r="271" spans="1:6" ht="15.75" customHeight="1" x14ac:dyDescent="0.3">
      <c r="A271" s="3">
        <v>270</v>
      </c>
      <c r="B271" s="3">
        <v>38</v>
      </c>
      <c r="C271" s="3">
        <v>16.709842831084451</v>
      </c>
      <c r="D271" s="3">
        <v>4</v>
      </c>
      <c r="E271" s="3">
        <v>1.7276940916071291</v>
      </c>
      <c r="F271" s="4" t="str">
        <f>+VLOOKUP(E271,'[1]Nivel Impacto'!$A$3:$E$16,3)</f>
        <v>Riesgo de Equipamiento Secundario</v>
      </c>
    </row>
    <row r="272" spans="1:6" ht="15.75" customHeight="1" x14ac:dyDescent="0.3">
      <c r="A272" s="3">
        <v>271</v>
      </c>
      <c r="B272" s="3">
        <v>451</v>
      </c>
      <c r="C272" s="3">
        <v>104.85213109323098</v>
      </c>
      <c r="D272" s="3">
        <v>42</v>
      </c>
      <c r="E272" s="3">
        <v>11.512174052709586</v>
      </c>
      <c r="F272" s="4" t="str">
        <f>+VLOOKUP(E272,'[1]Nivel Impacto'!$A$3:$E$16,3)</f>
        <v>Riesgo de Seguridad</v>
      </c>
    </row>
    <row r="273" spans="1:6" ht="15.75" customHeight="1" x14ac:dyDescent="0.3">
      <c r="A273" s="3">
        <v>272</v>
      </c>
      <c r="B273" s="3">
        <v>43</v>
      </c>
      <c r="C273" s="3">
        <v>60.655889317449798</v>
      </c>
      <c r="D273" s="3">
        <v>4</v>
      </c>
      <c r="E273" s="3">
        <v>5.6075637547603918</v>
      </c>
      <c r="F273" s="4" t="str">
        <f>+VLOOKUP(E273,'[1]Nivel Impacto'!$A$3:$E$16,3)</f>
        <v>Riesgo Logístico y de Cadena de Suministro</v>
      </c>
    </row>
    <row r="274" spans="1:6" ht="15.75" customHeight="1" x14ac:dyDescent="0.3">
      <c r="A274" s="3">
        <v>273</v>
      </c>
      <c r="B274" s="3">
        <v>298</v>
      </c>
      <c r="C274" s="3">
        <v>69.372142687799638</v>
      </c>
      <c r="D274" s="3">
        <v>28</v>
      </c>
      <c r="E274" s="3">
        <v>7.1912723755722405</v>
      </c>
      <c r="F274" s="4" t="str">
        <f>+VLOOKUP(E274,'[1]Nivel Impacto'!$A$3:$E$16,3)</f>
        <v>Riesgo Laboral</v>
      </c>
    </row>
    <row r="275" spans="1:6" ht="15.75" customHeight="1" x14ac:dyDescent="0.3">
      <c r="A275" s="3">
        <v>274</v>
      </c>
      <c r="B275" s="3">
        <v>224</v>
      </c>
      <c r="C275" s="3">
        <v>136.49120848159177</v>
      </c>
      <c r="D275" s="3">
        <v>24</v>
      </c>
      <c r="E275" s="3">
        <v>14.560757307761961</v>
      </c>
      <c r="F275" s="4" t="str">
        <f>+VLOOKUP(E275,'[1]Nivel Impacto'!$A$3:$E$16,3)</f>
        <v>Riesgo Ambiental</v>
      </c>
    </row>
    <row r="276" spans="1:6" ht="15.75" customHeight="1" x14ac:dyDescent="0.3">
      <c r="A276" s="3">
        <v>275</v>
      </c>
      <c r="B276" s="3">
        <v>145</v>
      </c>
      <c r="C276" s="3">
        <v>27.616692455484824</v>
      </c>
      <c r="D276" s="3">
        <v>14</v>
      </c>
      <c r="E276" s="3">
        <v>3.0358565706799339</v>
      </c>
      <c r="F276" s="4" t="str">
        <f>+VLOOKUP(E276,'[1]Nivel Impacto'!$A$3:$E$16,3)</f>
        <v>Riesgo Administrativo Menor</v>
      </c>
    </row>
    <row r="277" spans="1:6" ht="15.75" customHeight="1" x14ac:dyDescent="0.3">
      <c r="A277" s="3">
        <v>276</v>
      </c>
      <c r="B277" s="3">
        <v>38</v>
      </c>
      <c r="C277" s="3">
        <v>71.520945275120141</v>
      </c>
      <c r="D277" s="3">
        <v>4</v>
      </c>
      <c r="E277" s="3">
        <v>7.7715508403352906</v>
      </c>
      <c r="F277" s="4" t="str">
        <f>+VLOOKUP(E277,'[1]Nivel Impacto'!$A$3:$E$16,3)</f>
        <v>Riesgo Laboral</v>
      </c>
    </row>
    <row r="278" spans="1:6" ht="15.75" customHeight="1" x14ac:dyDescent="0.3">
      <c r="A278" s="3">
        <v>277</v>
      </c>
      <c r="B278" s="3">
        <v>400</v>
      </c>
      <c r="C278" s="3">
        <v>82.125665999103077</v>
      </c>
      <c r="D278" s="3">
        <v>43</v>
      </c>
      <c r="E278" s="3">
        <v>7.8675288146557074</v>
      </c>
      <c r="F278" s="4" t="str">
        <f>+VLOOKUP(E278,'[1]Nivel Impacto'!$A$3:$E$16,3)</f>
        <v>Riesgo Laboral</v>
      </c>
    </row>
    <row r="279" spans="1:6" ht="15.75" customHeight="1" x14ac:dyDescent="0.3">
      <c r="A279" s="3">
        <v>278</v>
      </c>
      <c r="B279" s="3">
        <v>223</v>
      </c>
      <c r="C279" s="3">
        <v>29.074001358839517</v>
      </c>
      <c r="D279" s="3">
        <v>21</v>
      </c>
      <c r="E279" s="3">
        <v>2.8559068161597576</v>
      </c>
      <c r="F279" s="4" t="str">
        <f>+VLOOKUP(E279,'[1]Nivel Impacto'!$A$3:$E$16,3)</f>
        <v>Riesgo de Error en Reportes No Críticos</v>
      </c>
    </row>
    <row r="280" spans="1:6" ht="15.75" customHeight="1" x14ac:dyDescent="0.3">
      <c r="A280" s="3">
        <v>279</v>
      </c>
      <c r="B280" s="3">
        <v>203</v>
      </c>
      <c r="C280" s="3">
        <v>44.065928739587882</v>
      </c>
      <c r="D280" s="3">
        <v>21</v>
      </c>
      <c r="E280" s="3">
        <v>4.8061095851146742</v>
      </c>
      <c r="F280" s="4" t="str">
        <f>+VLOOKUP(E280,'[1]Nivel Impacto'!$A$3:$E$16,3)</f>
        <v>Riesgo de Capacitación Insuficiente</v>
      </c>
    </row>
    <row r="281" spans="1:6" ht="15.75" customHeight="1" x14ac:dyDescent="0.3">
      <c r="A281" s="3">
        <v>280</v>
      </c>
      <c r="B281" s="3">
        <v>143</v>
      </c>
      <c r="C281" s="3">
        <v>173.6835074354392</v>
      </c>
      <c r="D281" s="3">
        <v>15</v>
      </c>
      <c r="E281" s="3">
        <v>15.894066626559178</v>
      </c>
      <c r="F281" s="4" t="str">
        <f>+VLOOKUP(E281,'[1]Nivel Impacto'!$A$3:$E$16,3)</f>
        <v>Riesgo Ambiental</v>
      </c>
    </row>
    <row r="282" spans="1:6" ht="15.75" customHeight="1" x14ac:dyDescent="0.3">
      <c r="A282" s="3">
        <v>281</v>
      </c>
      <c r="B282" s="3">
        <v>150</v>
      </c>
      <c r="C282" s="3">
        <v>56.723685111302117</v>
      </c>
      <c r="D282" s="3">
        <v>15</v>
      </c>
      <c r="E282" s="3">
        <v>5.8524278381125514</v>
      </c>
      <c r="F282" s="4" t="str">
        <f>+VLOOKUP(E282,'[1]Nivel Impacto'!$A$3:$E$16,3)</f>
        <v>Riesgo Logístico y de Cadena de Suministro</v>
      </c>
    </row>
    <row r="283" spans="1:6" ht="15.75" customHeight="1" x14ac:dyDescent="0.3">
      <c r="A283" s="3">
        <v>282</v>
      </c>
      <c r="B283" s="3">
        <v>182</v>
      </c>
      <c r="C283" s="3">
        <v>49.082289118427056</v>
      </c>
      <c r="D283" s="3">
        <v>18</v>
      </c>
      <c r="E283" s="3">
        <v>4.7202505934613761</v>
      </c>
      <c r="F283" s="4" t="str">
        <f>+VLOOKUP(E283,'[1]Nivel Impacto'!$A$3:$E$16,3)</f>
        <v>Riesgo de Capacitación Insuficiente</v>
      </c>
    </row>
    <row r="284" spans="1:6" ht="15.75" customHeight="1" x14ac:dyDescent="0.3">
      <c r="A284" s="3">
        <v>283</v>
      </c>
      <c r="B284" s="3">
        <v>283</v>
      </c>
      <c r="C284" s="3">
        <v>173.59650437347869</v>
      </c>
      <c r="D284" s="3">
        <v>27</v>
      </c>
      <c r="E284" s="3">
        <v>17.601911105705341</v>
      </c>
      <c r="F284" s="4" t="str">
        <f>+VLOOKUP(E284,'[1]Nivel Impacto'!$A$3:$E$16,3)</f>
        <v>Riesgo Ambiental</v>
      </c>
    </row>
    <row r="285" spans="1:6" ht="15.75" customHeight="1" x14ac:dyDescent="0.3">
      <c r="A285" s="3">
        <v>284</v>
      </c>
      <c r="B285" s="3">
        <v>221</v>
      </c>
      <c r="C285" s="3">
        <v>75.247771668351149</v>
      </c>
      <c r="D285" s="3">
        <v>20</v>
      </c>
      <c r="E285" s="3">
        <v>7.324490715239814</v>
      </c>
      <c r="F285" s="4" t="str">
        <f>+VLOOKUP(E285,'[1]Nivel Impacto'!$A$3:$E$16,3)</f>
        <v>Riesgo Laboral</v>
      </c>
    </row>
    <row r="286" spans="1:6" ht="15.75" customHeight="1" x14ac:dyDescent="0.3">
      <c r="A286" s="3">
        <v>285</v>
      </c>
      <c r="B286" s="3">
        <v>489</v>
      </c>
      <c r="C286" s="3">
        <v>28.051633960517869</v>
      </c>
      <c r="D286" s="3">
        <v>45</v>
      </c>
      <c r="E286" s="3">
        <v>2.6616710584499308</v>
      </c>
      <c r="F286" s="4" t="str">
        <f>+VLOOKUP(E286,'[1]Nivel Impacto'!$A$3:$E$16,3)</f>
        <v>Riesgo de Error en Reportes No Críticos</v>
      </c>
    </row>
    <row r="287" spans="1:6" ht="15.75" customHeight="1" x14ac:dyDescent="0.3">
      <c r="A287" s="3">
        <v>286</v>
      </c>
      <c r="B287" s="3">
        <v>52</v>
      </c>
      <c r="C287" s="3">
        <v>77.092001470478834</v>
      </c>
      <c r="D287" s="3">
        <v>5</v>
      </c>
      <c r="E287" s="3">
        <v>7.7768890686674341</v>
      </c>
      <c r="F287" s="4" t="str">
        <f>+VLOOKUP(E287,'[1]Nivel Impacto'!$A$3:$E$16,3)</f>
        <v>Riesgo Laboral</v>
      </c>
    </row>
    <row r="288" spans="1:6" ht="15.75" customHeight="1" x14ac:dyDescent="0.3">
      <c r="A288" s="3">
        <v>287</v>
      </c>
      <c r="B288" s="3">
        <v>38</v>
      </c>
      <c r="C288" s="3">
        <v>221.01764056946865</v>
      </c>
      <c r="D288" s="3">
        <v>4</v>
      </c>
      <c r="E288" s="3">
        <v>22.697819697668457</v>
      </c>
      <c r="F288" s="4" t="str">
        <f>+VLOOKUP(E288,'[1]Nivel Impacto'!$A$3:$E$16,3)</f>
        <v>Riesgo Ambiental</v>
      </c>
    </row>
    <row r="289" spans="1:6" ht="15.75" customHeight="1" x14ac:dyDescent="0.3">
      <c r="A289" s="3">
        <v>288</v>
      </c>
      <c r="B289" s="3">
        <v>108</v>
      </c>
      <c r="C289" s="3">
        <v>56.443189841953632</v>
      </c>
      <c r="D289" s="3">
        <v>10</v>
      </c>
      <c r="E289" s="3">
        <v>5.1406812513678837</v>
      </c>
      <c r="F289" s="4" t="str">
        <f>+VLOOKUP(E289,'[1]Nivel Impacto'!$A$3:$E$16,3)</f>
        <v>Riesgo Logístico y de Cadena de Suministro</v>
      </c>
    </row>
    <row r="290" spans="1:6" ht="15.75" customHeight="1" x14ac:dyDescent="0.3">
      <c r="A290" s="3">
        <v>289</v>
      </c>
      <c r="B290" s="3">
        <v>370</v>
      </c>
      <c r="C290" s="3">
        <v>38.547166456995718</v>
      </c>
      <c r="D290" s="3">
        <v>36</v>
      </c>
      <c r="E290" s="3">
        <v>4.1080906956760961</v>
      </c>
      <c r="F290" s="4" t="str">
        <f>+VLOOKUP(E290,'[1]Nivel Impacto'!$A$3:$E$16,3)</f>
        <v>Riesgo de Capacitación Insuficiente</v>
      </c>
    </row>
    <row r="291" spans="1:6" ht="15.75" customHeight="1" x14ac:dyDescent="0.3">
      <c r="A291" s="3">
        <v>290</v>
      </c>
      <c r="B291" s="3">
        <v>384</v>
      </c>
      <c r="C291" s="3">
        <v>39.777786285457147</v>
      </c>
      <c r="D291" s="3">
        <v>35</v>
      </c>
      <c r="E291" s="3">
        <v>4.2322189643585517</v>
      </c>
      <c r="F291" s="4" t="str">
        <f>+VLOOKUP(E291,'[1]Nivel Impacto'!$A$3:$E$16,3)</f>
        <v>Riesgo de Capacitación Insuficiente</v>
      </c>
    </row>
    <row r="292" spans="1:6" ht="15.75" customHeight="1" x14ac:dyDescent="0.3">
      <c r="A292" s="3">
        <v>291</v>
      </c>
      <c r="B292" s="3">
        <v>52</v>
      </c>
      <c r="C292" s="3">
        <v>144.91248704993299</v>
      </c>
      <c r="D292" s="3">
        <v>5</v>
      </c>
      <c r="E292" s="3">
        <v>13.467518761424378</v>
      </c>
      <c r="F292" s="4" t="str">
        <f>+VLOOKUP(E292,'[1]Nivel Impacto'!$A$3:$E$16,3)</f>
        <v>Riesgo de Navegación</v>
      </c>
    </row>
    <row r="293" spans="1:6" ht="15.75" customHeight="1" x14ac:dyDescent="0.3">
      <c r="A293" s="3">
        <v>292</v>
      </c>
      <c r="B293" s="3">
        <v>301</v>
      </c>
      <c r="C293" s="3">
        <v>9.3413285630225289</v>
      </c>
      <c r="D293" s="3">
        <v>31</v>
      </c>
      <c r="E293" s="3">
        <v>1.007906796515557</v>
      </c>
      <c r="F293" s="4" t="str">
        <f>+VLOOKUP(E293,'[1]Nivel Impacto'!$A$3:$E$16,3)</f>
        <v>Riesgo de Equipamiento Secundario</v>
      </c>
    </row>
    <row r="294" spans="1:6" ht="15.75" customHeight="1" x14ac:dyDescent="0.3">
      <c r="A294" s="3">
        <v>293</v>
      </c>
      <c r="B294" s="3">
        <v>245</v>
      </c>
      <c r="C294" s="3">
        <v>216.87121901661311</v>
      </c>
      <c r="D294" s="3">
        <v>23</v>
      </c>
      <c r="E294" s="3">
        <v>20.107984514303396</v>
      </c>
      <c r="F294" s="4" t="str">
        <f>+VLOOKUP(E294,'[1]Nivel Impacto'!$A$3:$E$16,3)</f>
        <v>Riesgo Ambiental</v>
      </c>
    </row>
    <row r="295" spans="1:6" ht="15.75" customHeight="1" x14ac:dyDescent="0.3">
      <c r="A295" s="3">
        <v>294</v>
      </c>
      <c r="B295" s="3">
        <v>234</v>
      </c>
      <c r="C295" s="3">
        <v>179.38756696287584</v>
      </c>
      <c r="D295" s="3">
        <v>24</v>
      </c>
      <c r="E295" s="3">
        <v>18.573039959785529</v>
      </c>
      <c r="F295" s="4" t="str">
        <f>+VLOOKUP(E295,'[1]Nivel Impacto'!$A$3:$E$16,3)</f>
        <v>Riesgo Ambiental</v>
      </c>
    </row>
    <row r="296" spans="1:6" ht="15.75" customHeight="1" x14ac:dyDescent="0.3">
      <c r="A296" s="3">
        <v>295</v>
      </c>
      <c r="B296" s="3">
        <v>50</v>
      </c>
      <c r="C296" s="3">
        <v>70.012420524371137</v>
      </c>
      <c r="D296" s="3">
        <v>5</v>
      </c>
      <c r="E296" s="3">
        <v>7.5848964055179735</v>
      </c>
      <c r="F296" s="4" t="str">
        <f>+VLOOKUP(E296,'[1]Nivel Impacto'!$A$3:$E$16,3)</f>
        <v>Riesgo Laboral</v>
      </c>
    </row>
    <row r="297" spans="1:6" ht="15.75" customHeight="1" x14ac:dyDescent="0.3">
      <c r="A297" s="3">
        <v>296</v>
      </c>
      <c r="B297" s="3">
        <v>372</v>
      </c>
      <c r="C297" s="3">
        <v>53.421205229960783</v>
      </c>
      <c r="D297" s="3">
        <v>37</v>
      </c>
      <c r="E297" s="3">
        <v>5.5709255323060276</v>
      </c>
      <c r="F297" s="4" t="str">
        <f>+VLOOKUP(E297,'[1]Nivel Impacto'!$A$3:$E$16,3)</f>
        <v>Riesgo Logístico y de Cadena de Suministro</v>
      </c>
    </row>
    <row r="298" spans="1:6" ht="15.75" customHeight="1" x14ac:dyDescent="0.3">
      <c r="A298" s="3">
        <v>297</v>
      </c>
      <c r="B298" s="3">
        <v>396</v>
      </c>
      <c r="C298" s="3">
        <v>55.462679030953929</v>
      </c>
      <c r="D298" s="3">
        <v>42</v>
      </c>
      <c r="E298" s="3">
        <v>5.9537596490150122</v>
      </c>
      <c r="F298" s="4" t="str">
        <f>+VLOOKUP(E298,'[1]Nivel Impacto'!$A$3:$E$16,3)</f>
        <v>Riesgo Logístico y de Cadena de Suministro</v>
      </c>
    </row>
    <row r="299" spans="1:6" ht="15.75" customHeight="1" x14ac:dyDescent="0.3">
      <c r="A299" s="3">
        <v>298</v>
      </c>
      <c r="B299" s="3">
        <v>349</v>
      </c>
      <c r="C299" s="3">
        <v>28.210471350257368</v>
      </c>
      <c r="D299" s="3">
        <v>34</v>
      </c>
      <c r="E299" s="3">
        <v>2.62983633520283</v>
      </c>
      <c r="F299" s="4" t="str">
        <f>+VLOOKUP(E299,'[1]Nivel Impacto'!$A$3:$E$16,3)</f>
        <v>Riesgo de Error en Reportes No Críticos</v>
      </c>
    </row>
    <row r="300" spans="1:6" ht="15.75" customHeight="1" x14ac:dyDescent="0.3">
      <c r="A300" s="3">
        <v>299</v>
      </c>
      <c r="B300" s="3">
        <v>341</v>
      </c>
      <c r="C300" s="3">
        <v>510.46402438995199</v>
      </c>
      <c r="D300" s="3">
        <v>36</v>
      </c>
      <c r="E300" s="3">
        <v>49.311232611644456</v>
      </c>
      <c r="F300" s="4" t="str">
        <f>+VLOOKUP(E300,'[1]Nivel Impacto'!$A$3:$E$16,3)</f>
        <v>Riesgo Ambiental</v>
      </c>
    </row>
    <row r="301" spans="1:6" ht="15.75" customHeight="1" x14ac:dyDescent="0.3">
      <c r="A301" s="3">
        <v>300</v>
      </c>
      <c r="B301" s="3">
        <v>542</v>
      </c>
      <c r="C301" s="3">
        <v>33.709046150283534</v>
      </c>
      <c r="D301" s="3">
        <v>53</v>
      </c>
      <c r="E301" s="3">
        <v>3.6870052546814787</v>
      </c>
      <c r="F301" s="4" t="str">
        <f>+VLOOKUP(E301,'[1]Nivel Impacto'!$A$3:$E$16,3)</f>
        <v>Riesgo Administrativo Menor</v>
      </c>
    </row>
    <row r="302" spans="1:6" ht="15.75" customHeight="1" x14ac:dyDescent="0.3">
      <c r="A302" s="3">
        <v>301</v>
      </c>
      <c r="B302" s="3">
        <v>147</v>
      </c>
      <c r="C302" s="3">
        <v>63.385405331378628</v>
      </c>
      <c r="D302" s="3">
        <v>15</v>
      </c>
      <c r="E302" s="3">
        <v>6.1136905479574866</v>
      </c>
      <c r="F302" s="4" t="str">
        <f>+VLOOKUP(E302,'[1]Nivel Impacto'!$A$3:$E$16,3)</f>
        <v>Riesgo Regulatorio</v>
      </c>
    </row>
    <row r="303" spans="1:6" ht="15.75" customHeight="1" x14ac:dyDescent="0.3">
      <c r="A303" s="3">
        <v>302</v>
      </c>
      <c r="B303" s="3">
        <v>336</v>
      </c>
      <c r="C303" s="3">
        <v>60.285912858745967</v>
      </c>
      <c r="D303" s="3">
        <v>31</v>
      </c>
      <c r="E303" s="3">
        <v>5.9090623665271629</v>
      </c>
      <c r="F303" s="4" t="str">
        <f>+VLOOKUP(E303,'[1]Nivel Impacto'!$A$3:$E$16,3)</f>
        <v>Riesgo Logístico y de Cadena de Suministro</v>
      </c>
    </row>
    <row r="304" spans="1:6" ht="15.75" customHeight="1" x14ac:dyDescent="0.3">
      <c r="A304" s="3">
        <v>303</v>
      </c>
      <c r="B304" s="3">
        <v>284</v>
      </c>
      <c r="C304" s="3">
        <v>27.876683410377318</v>
      </c>
      <c r="D304" s="3">
        <v>30</v>
      </c>
      <c r="E304" s="3">
        <v>2.8296437812037105</v>
      </c>
      <c r="F304" s="4" t="str">
        <f>+VLOOKUP(E304,'[1]Nivel Impacto'!$A$3:$E$16,3)</f>
        <v>Riesgo de Error en Reportes No Críticos</v>
      </c>
    </row>
    <row r="305" spans="1:6" ht="15.75" customHeight="1" x14ac:dyDescent="0.3">
      <c r="A305" s="3">
        <v>304</v>
      </c>
      <c r="B305" s="3">
        <v>127</v>
      </c>
      <c r="C305" s="3">
        <v>80.284966743120961</v>
      </c>
      <c r="D305" s="3">
        <v>14</v>
      </c>
      <c r="E305" s="3">
        <v>7.2857613585486005</v>
      </c>
      <c r="F305" s="4" t="str">
        <f>+VLOOKUP(E305,'[1]Nivel Impacto'!$A$3:$E$16,3)</f>
        <v>Riesgo Laboral</v>
      </c>
    </row>
    <row r="306" spans="1:6" ht="15.75" customHeight="1" x14ac:dyDescent="0.3">
      <c r="A306" s="3">
        <v>305</v>
      </c>
      <c r="B306" s="3">
        <v>281</v>
      </c>
      <c r="C306" s="3">
        <v>26.225841636612813</v>
      </c>
      <c r="D306" s="3">
        <v>29</v>
      </c>
      <c r="E306" s="3">
        <v>2.6915399247637719</v>
      </c>
      <c r="F306" s="4" t="str">
        <f>+VLOOKUP(E306,'[1]Nivel Impacto'!$A$3:$E$16,3)</f>
        <v>Riesgo de Error en Reportes No Críticos</v>
      </c>
    </row>
    <row r="307" spans="1:6" ht="15.75" customHeight="1" x14ac:dyDescent="0.3">
      <c r="A307" s="3">
        <v>306</v>
      </c>
      <c r="B307" s="3">
        <v>94</v>
      </c>
      <c r="C307" s="3">
        <v>89.644783775847372</v>
      </c>
      <c r="D307" s="3">
        <v>10</v>
      </c>
      <c r="E307" s="3">
        <v>8.5151987346685019</v>
      </c>
      <c r="F307" s="4" t="str">
        <f>+VLOOKUP(E307,'[1]Nivel Impacto'!$A$3:$E$16,3)</f>
        <v>Riesgo Financiero Operativo</v>
      </c>
    </row>
    <row r="308" spans="1:6" ht="15.75" customHeight="1" x14ac:dyDescent="0.3">
      <c r="A308" s="3">
        <v>307</v>
      </c>
      <c r="B308" s="3">
        <v>194</v>
      </c>
      <c r="C308" s="3">
        <v>468.87757452899081</v>
      </c>
      <c r="D308" s="3">
        <v>19</v>
      </c>
      <c r="E308" s="3">
        <v>46.94871585387812</v>
      </c>
      <c r="F308" s="4" t="str">
        <f>+VLOOKUP(E308,'[1]Nivel Impacto'!$A$3:$E$16,3)</f>
        <v>Riesgo Ambiental</v>
      </c>
    </row>
    <row r="309" spans="1:6" ht="15.75" customHeight="1" x14ac:dyDescent="0.3">
      <c r="A309" s="3">
        <v>308</v>
      </c>
      <c r="B309" s="3">
        <v>135</v>
      </c>
      <c r="C309" s="3">
        <v>23.979533042693529</v>
      </c>
      <c r="D309" s="3">
        <v>13</v>
      </c>
      <c r="E309" s="3">
        <v>2.4090769062963471</v>
      </c>
      <c r="F309" s="4" t="str">
        <f>+VLOOKUP(E309,'[1]Nivel Impacto'!$A$3:$E$16,3)</f>
        <v>Riesgo de Error en Reportes No Críticos</v>
      </c>
    </row>
    <row r="310" spans="1:6" ht="15.75" customHeight="1" x14ac:dyDescent="0.3">
      <c r="A310" s="3">
        <v>309</v>
      </c>
      <c r="B310" s="3">
        <v>48</v>
      </c>
      <c r="C310" s="3">
        <v>11.598827430582691</v>
      </c>
      <c r="D310" s="3">
        <v>5</v>
      </c>
      <c r="E310" s="3">
        <v>1.0542942163541578</v>
      </c>
      <c r="F310" s="4" t="str">
        <f>+VLOOKUP(E310,'[1]Nivel Impacto'!$A$3:$E$16,3)</f>
        <v>Riesgo de Equipamiento Secundario</v>
      </c>
    </row>
    <row r="311" spans="1:6" ht="15.75" customHeight="1" x14ac:dyDescent="0.3">
      <c r="A311" s="3">
        <v>310</v>
      </c>
      <c r="B311" s="3">
        <v>40</v>
      </c>
      <c r="C311" s="3">
        <v>25.109807076972931</v>
      </c>
      <c r="D311" s="3">
        <v>4</v>
      </c>
      <c r="E311" s="3">
        <v>2.3975176810833614</v>
      </c>
      <c r="F311" s="4" t="str">
        <f>+VLOOKUP(E311,'[1]Nivel Impacto'!$A$3:$E$16,3)</f>
        <v>Riesgo de Error en Reportes No Críticos</v>
      </c>
    </row>
    <row r="312" spans="1:6" ht="15.75" customHeight="1" x14ac:dyDescent="0.3">
      <c r="A312" s="3">
        <v>311</v>
      </c>
      <c r="B312" s="3">
        <v>47</v>
      </c>
      <c r="C312" s="3">
        <v>21.285233118507101</v>
      </c>
      <c r="D312" s="3">
        <v>5</v>
      </c>
      <c r="E312" s="3">
        <v>1.9596248998538033</v>
      </c>
      <c r="F312" s="4" t="str">
        <f>+VLOOKUP(E312,'[1]Nivel Impacto'!$A$3:$E$16,3)</f>
        <v>Riesgo de Equipamiento Secundario</v>
      </c>
    </row>
    <row r="313" spans="1:6" ht="15.75" customHeight="1" x14ac:dyDescent="0.3">
      <c r="A313" s="3">
        <v>312</v>
      </c>
      <c r="B313" s="3">
        <v>557</v>
      </c>
      <c r="C313" s="3">
        <v>34.265465004177493</v>
      </c>
      <c r="D313" s="3">
        <v>51</v>
      </c>
      <c r="E313" s="3">
        <v>3.7440140156778297</v>
      </c>
      <c r="F313" s="4" t="str">
        <f>+VLOOKUP(E313,'[1]Nivel Impacto'!$A$3:$E$16,3)</f>
        <v>Riesgo Administrativo Menor</v>
      </c>
    </row>
    <row r="314" spans="1:6" ht="15.75" customHeight="1" x14ac:dyDescent="0.3">
      <c r="A314" s="3">
        <v>313</v>
      </c>
      <c r="B314" s="3">
        <v>96</v>
      </c>
      <c r="C314" s="3">
        <v>68.183563031858569</v>
      </c>
      <c r="D314" s="3">
        <v>10</v>
      </c>
      <c r="E314" s="3">
        <v>7.3426963688245719</v>
      </c>
      <c r="F314" s="4" t="str">
        <f>+VLOOKUP(E314,'[1]Nivel Impacto'!$A$3:$E$16,3)</f>
        <v>Riesgo Laboral</v>
      </c>
    </row>
    <row r="315" spans="1:6" ht="15.75" customHeight="1" x14ac:dyDescent="0.3">
      <c r="A315" s="3">
        <v>314</v>
      </c>
      <c r="B315" s="3">
        <v>293</v>
      </c>
      <c r="C315" s="3">
        <v>138.42530915630863</v>
      </c>
      <c r="D315" s="3">
        <v>27</v>
      </c>
      <c r="E315" s="3">
        <v>13.197862983439418</v>
      </c>
      <c r="F315" s="4" t="str">
        <f>+VLOOKUP(E315,'[1]Nivel Impacto'!$A$3:$E$16,3)</f>
        <v>Riesgo de Navegación</v>
      </c>
    </row>
    <row r="316" spans="1:6" ht="15.75" customHeight="1" x14ac:dyDescent="0.3">
      <c r="A316" s="3">
        <v>315</v>
      </c>
      <c r="B316" s="3">
        <v>439</v>
      </c>
      <c r="C316" s="3">
        <v>27.036216776171887</v>
      </c>
      <c r="D316" s="3">
        <v>46</v>
      </c>
      <c r="E316" s="3">
        <v>2.4753382934520638</v>
      </c>
      <c r="F316" s="4" t="str">
        <f>+VLOOKUP(E316,'[1]Nivel Impacto'!$A$3:$E$16,3)</f>
        <v>Riesgo de Error en Reportes No Críticos</v>
      </c>
    </row>
    <row r="317" spans="1:6" ht="15.75" customHeight="1" x14ac:dyDescent="0.3">
      <c r="A317" s="3">
        <v>316</v>
      </c>
      <c r="B317" s="3">
        <v>197</v>
      </c>
      <c r="C317" s="3">
        <v>153.27432646420766</v>
      </c>
      <c r="D317" s="3">
        <v>20</v>
      </c>
      <c r="E317" s="3">
        <v>14.281913827626543</v>
      </c>
      <c r="F317" s="4" t="str">
        <f>+VLOOKUP(E317,'[1]Nivel Impacto'!$A$3:$E$16,3)</f>
        <v>Riesgo Ambiental</v>
      </c>
    </row>
    <row r="318" spans="1:6" ht="15.75" customHeight="1" x14ac:dyDescent="0.3">
      <c r="A318" s="3">
        <v>317</v>
      </c>
      <c r="B318" s="3">
        <v>383</v>
      </c>
      <c r="C318" s="3">
        <v>17.6285338528978</v>
      </c>
      <c r="D318" s="3">
        <v>41</v>
      </c>
      <c r="E318" s="3">
        <v>1.8021997592064254</v>
      </c>
      <c r="F318" s="4" t="str">
        <f>+VLOOKUP(E318,'[1]Nivel Impacto'!$A$3:$E$16,3)</f>
        <v>Riesgo de Equipamiento Secundario</v>
      </c>
    </row>
    <row r="319" spans="1:6" ht="15.75" customHeight="1" x14ac:dyDescent="0.3">
      <c r="A319" s="3">
        <v>318</v>
      </c>
      <c r="B319" s="3">
        <v>41</v>
      </c>
      <c r="C319" s="3">
        <v>83.471081894096699</v>
      </c>
      <c r="D319" s="3">
        <v>4</v>
      </c>
      <c r="E319" s="3">
        <v>9.0232946616305885</v>
      </c>
      <c r="F319" s="4" t="str">
        <f>+VLOOKUP(E319,'[1]Nivel Impacto'!$A$3:$E$16,3)</f>
        <v>Riesgo Portuario</v>
      </c>
    </row>
    <row r="320" spans="1:6" ht="15.75" customHeight="1" x14ac:dyDescent="0.3">
      <c r="A320" s="3">
        <v>319</v>
      </c>
      <c r="B320" s="3">
        <v>145</v>
      </c>
      <c r="C320" s="3">
        <v>7.8914633330753503</v>
      </c>
      <c r="D320" s="3">
        <v>14</v>
      </c>
      <c r="E320" s="3">
        <v>0.8266489056957822</v>
      </c>
      <c r="F320" s="4" t="e">
        <f>+VLOOKUP(E320,'[1]Nivel Impacto'!$A$3:$E$16,3)</f>
        <v>#N/A</v>
      </c>
    </row>
    <row r="321" spans="1:6" ht="15.75" customHeight="1" x14ac:dyDescent="0.3">
      <c r="A321" s="3">
        <v>320</v>
      </c>
      <c r="B321" s="3">
        <v>84</v>
      </c>
      <c r="C321" s="3">
        <v>33.623521862281486</v>
      </c>
      <c r="D321" s="3">
        <v>9</v>
      </c>
      <c r="E321" s="3">
        <v>3.6272879945418479</v>
      </c>
      <c r="F321" s="4" t="str">
        <f>+VLOOKUP(E321,'[1]Nivel Impacto'!$A$3:$E$16,3)</f>
        <v>Riesgo Administrativo Menor</v>
      </c>
    </row>
    <row r="322" spans="1:6" ht="15.75" customHeight="1" x14ac:dyDescent="0.3">
      <c r="A322" s="3">
        <v>321</v>
      </c>
      <c r="B322" s="3">
        <v>47</v>
      </c>
      <c r="C322" s="3">
        <v>68.280937590694379</v>
      </c>
      <c r="D322" s="3">
        <v>5</v>
      </c>
      <c r="E322" s="3">
        <v>6.2688168551857615</v>
      </c>
      <c r="F322" s="4" t="str">
        <f>+VLOOKUP(E322,'[1]Nivel Impacto'!$A$3:$E$16,3)</f>
        <v>Riesgo Regulatorio</v>
      </c>
    </row>
    <row r="323" spans="1:6" ht="15.75" customHeight="1" x14ac:dyDescent="0.3">
      <c r="A323" s="3">
        <v>322</v>
      </c>
      <c r="B323" s="3">
        <v>589</v>
      </c>
      <c r="C323" s="3">
        <v>21.246705977732987</v>
      </c>
      <c r="D323" s="3">
        <v>63</v>
      </c>
      <c r="E323" s="3">
        <v>1.9320752780852444</v>
      </c>
      <c r="F323" s="4" t="str">
        <f>+VLOOKUP(E323,'[1]Nivel Impacto'!$A$3:$E$16,3)</f>
        <v>Riesgo de Equipamiento Secundario</v>
      </c>
    </row>
    <row r="324" spans="1:6" ht="15.75" customHeight="1" x14ac:dyDescent="0.3">
      <c r="A324" s="3">
        <v>323</v>
      </c>
      <c r="B324" s="3">
        <v>138</v>
      </c>
      <c r="C324" s="3">
        <v>24.777836621725829</v>
      </c>
      <c r="D324" s="3">
        <v>14</v>
      </c>
      <c r="E324" s="3">
        <v>2.3024069091036821</v>
      </c>
      <c r="F324" s="4" t="str">
        <f>+VLOOKUP(E324,'[1]Nivel Impacto'!$A$3:$E$16,3)</f>
        <v>Riesgo de Error en Reportes No Críticos</v>
      </c>
    </row>
    <row r="325" spans="1:6" ht="15.75" customHeight="1" x14ac:dyDescent="0.3">
      <c r="A325" s="3">
        <v>324</v>
      </c>
      <c r="B325" s="3">
        <v>364</v>
      </c>
      <c r="C325" s="3">
        <v>9.4852547045323146</v>
      </c>
      <c r="D325" s="3">
        <v>35</v>
      </c>
      <c r="E325" s="3">
        <v>0.86762051574518129</v>
      </c>
      <c r="F325" s="4" t="e">
        <f>+VLOOKUP(E325,'[1]Nivel Impacto'!$A$3:$E$16,3)</f>
        <v>#N/A</v>
      </c>
    </row>
    <row r="326" spans="1:6" ht="15.75" customHeight="1" x14ac:dyDescent="0.3">
      <c r="A326" s="3">
        <v>325</v>
      </c>
      <c r="B326" s="3">
        <v>48</v>
      </c>
      <c r="C326" s="3">
        <v>39.529577283296632</v>
      </c>
      <c r="D326" s="3">
        <v>5</v>
      </c>
      <c r="E326" s="3">
        <v>3.9192772533185298</v>
      </c>
      <c r="F326" s="4" t="str">
        <f>+VLOOKUP(E326,'[1]Nivel Impacto'!$A$3:$E$16,3)</f>
        <v>Riesgo Administrativo Menor</v>
      </c>
    </row>
    <row r="327" spans="1:6" ht="15.75" customHeight="1" x14ac:dyDescent="0.3">
      <c r="A327" s="3">
        <v>326</v>
      </c>
      <c r="B327" s="3">
        <v>49</v>
      </c>
      <c r="C327" s="3">
        <v>11.216581098361075</v>
      </c>
      <c r="D327" s="3">
        <v>5</v>
      </c>
      <c r="E327" s="3">
        <v>1.1275635919694813</v>
      </c>
      <c r="F327" s="4" t="str">
        <f>+VLOOKUP(E327,'[1]Nivel Impacto'!$A$3:$E$16,3)</f>
        <v>Riesgo de Equipamiento Secundario</v>
      </c>
    </row>
    <row r="328" spans="1:6" ht="15.75" customHeight="1" x14ac:dyDescent="0.3">
      <c r="A328" s="3">
        <v>327</v>
      </c>
      <c r="B328" s="3">
        <v>174</v>
      </c>
      <c r="C328" s="3">
        <v>30.415572042385531</v>
      </c>
      <c r="D328" s="3">
        <v>16</v>
      </c>
      <c r="E328" s="3">
        <v>3.3382363960733423</v>
      </c>
      <c r="F328" s="4" t="str">
        <f>+VLOOKUP(E328,'[1]Nivel Impacto'!$A$3:$E$16,3)</f>
        <v>Riesgo Administrativo Menor</v>
      </c>
    </row>
    <row r="329" spans="1:6" ht="15.75" customHeight="1" x14ac:dyDescent="0.3">
      <c r="A329" s="3">
        <v>328</v>
      </c>
      <c r="B329" s="3">
        <v>47</v>
      </c>
      <c r="C329" s="3">
        <v>37.738163417877779</v>
      </c>
      <c r="D329" s="3">
        <v>5</v>
      </c>
      <c r="E329" s="3">
        <v>3.7494957719711426</v>
      </c>
      <c r="F329" s="4" t="str">
        <f>+VLOOKUP(E329,'[1]Nivel Impacto'!$A$3:$E$16,3)</f>
        <v>Riesgo Administrativo Menor</v>
      </c>
    </row>
    <row r="330" spans="1:6" ht="15.75" customHeight="1" x14ac:dyDescent="0.3">
      <c r="A330" s="3">
        <v>329</v>
      </c>
      <c r="B330" s="3">
        <v>458</v>
      </c>
      <c r="C330" s="3">
        <v>151.43378499028302</v>
      </c>
      <c r="D330" s="3">
        <v>45</v>
      </c>
      <c r="E330" s="3">
        <v>15.904901755191052</v>
      </c>
      <c r="F330" s="4" t="str">
        <f>+VLOOKUP(E330,'[1]Nivel Impacto'!$A$3:$E$16,3)</f>
        <v>Riesgo Ambiental</v>
      </c>
    </row>
    <row r="331" spans="1:6" ht="15.75" customHeight="1" x14ac:dyDescent="0.3">
      <c r="A331" s="3">
        <v>330</v>
      </c>
      <c r="B331" s="3">
        <v>341</v>
      </c>
      <c r="C331" s="3">
        <v>540.59781956004178</v>
      </c>
      <c r="D331" s="3">
        <v>34</v>
      </c>
      <c r="E331" s="3">
        <v>57.840714066292591</v>
      </c>
      <c r="F331" s="4" t="str">
        <f>+VLOOKUP(E331,'[1]Nivel Impacto'!$A$3:$E$16,3)</f>
        <v>Riesgo Ambiental</v>
      </c>
    </row>
    <row r="332" spans="1:6" ht="15.75" customHeight="1" x14ac:dyDescent="0.3">
      <c r="A332" s="3">
        <v>331</v>
      </c>
      <c r="B332" s="3">
        <v>427</v>
      </c>
      <c r="C332" s="3">
        <v>43.637373150754577</v>
      </c>
      <c r="D332" s="3">
        <v>41</v>
      </c>
      <c r="E332" s="3">
        <v>4.6519964559224718</v>
      </c>
      <c r="F332" s="4" t="str">
        <f>+VLOOKUP(E332,'[1]Nivel Impacto'!$A$3:$E$16,3)</f>
        <v>Riesgo de Capacitación Insuficiente</v>
      </c>
    </row>
    <row r="333" spans="1:6" ht="15.75" customHeight="1" x14ac:dyDescent="0.3">
      <c r="A333" s="3">
        <v>332</v>
      </c>
      <c r="B333" s="3">
        <v>241</v>
      </c>
      <c r="C333" s="3">
        <v>93.663055879182053</v>
      </c>
      <c r="D333" s="3">
        <v>23</v>
      </c>
      <c r="E333" s="3">
        <v>9.6178848128637568</v>
      </c>
      <c r="F333" s="4" t="str">
        <f>+VLOOKUP(E333,'[1]Nivel Impacto'!$A$3:$E$16,3)</f>
        <v>Riesgo Portuario</v>
      </c>
    </row>
    <row r="334" spans="1:6" ht="15.75" customHeight="1" x14ac:dyDescent="0.3">
      <c r="A334" s="3">
        <v>333</v>
      </c>
      <c r="B334" s="3">
        <v>352</v>
      </c>
      <c r="C334" s="3">
        <v>19.294872399714926</v>
      </c>
      <c r="D334" s="3">
        <v>37</v>
      </c>
      <c r="E334" s="3">
        <v>1.8945643701917516</v>
      </c>
      <c r="F334" s="4" t="str">
        <f>+VLOOKUP(E334,'[1]Nivel Impacto'!$A$3:$E$16,3)</f>
        <v>Riesgo de Equipamiento Secundario</v>
      </c>
    </row>
    <row r="335" spans="1:6" ht="15.75" customHeight="1" x14ac:dyDescent="0.3">
      <c r="A335" s="3">
        <v>334</v>
      </c>
      <c r="B335" s="3">
        <v>40</v>
      </c>
      <c r="C335" s="3">
        <v>12.340647367357571</v>
      </c>
      <c r="D335" s="3">
        <v>4</v>
      </c>
      <c r="E335" s="3">
        <v>1.2872394842755652</v>
      </c>
      <c r="F335" s="4" t="str">
        <f>+VLOOKUP(E335,'[1]Nivel Impacto'!$A$3:$E$16,3)</f>
        <v>Riesgo de Equipamiento Secundario</v>
      </c>
    </row>
    <row r="336" spans="1:6" ht="15.75" customHeight="1" x14ac:dyDescent="0.3">
      <c r="A336" s="3">
        <v>335</v>
      </c>
      <c r="B336" s="3">
        <v>191</v>
      </c>
      <c r="C336" s="3">
        <v>107.1343252220463</v>
      </c>
      <c r="D336" s="3">
        <v>19</v>
      </c>
      <c r="E336" s="3">
        <v>9.9349213217369332</v>
      </c>
      <c r="F336" s="4" t="str">
        <f>+VLOOKUP(E336,'[1]Nivel Impacto'!$A$3:$E$16,3)</f>
        <v>Riesgo Portuario</v>
      </c>
    </row>
    <row r="337" spans="1:6" ht="15.75" customHeight="1" x14ac:dyDescent="0.3">
      <c r="A337" s="3">
        <v>336</v>
      </c>
      <c r="B337" s="3">
        <v>159</v>
      </c>
      <c r="C337" s="3">
        <v>4.5372914894491805</v>
      </c>
      <c r="D337" s="3">
        <v>15</v>
      </c>
      <c r="E337" s="3">
        <v>0.45380770191172926</v>
      </c>
      <c r="F337" s="4" t="e">
        <f>+VLOOKUP(E337,'[1]Nivel Impacto'!$A$3:$E$16,3)</f>
        <v>#N/A</v>
      </c>
    </row>
    <row r="338" spans="1:6" ht="15.75" customHeight="1" x14ac:dyDescent="0.3">
      <c r="A338" s="3">
        <v>337</v>
      </c>
      <c r="B338" s="3">
        <v>290</v>
      </c>
      <c r="C338" s="3">
        <v>87.18298318407588</v>
      </c>
      <c r="D338" s="3">
        <v>28</v>
      </c>
      <c r="E338" s="3">
        <v>9.4590042231677209</v>
      </c>
      <c r="F338" s="4" t="str">
        <f>+VLOOKUP(E338,'[1]Nivel Impacto'!$A$3:$E$16,3)</f>
        <v>Riesgo Portuario</v>
      </c>
    </row>
    <row r="339" spans="1:6" ht="15.75" customHeight="1" x14ac:dyDescent="0.3">
      <c r="A339" s="3">
        <v>338</v>
      </c>
      <c r="B339" s="3">
        <v>363</v>
      </c>
      <c r="C339" s="3">
        <v>72.086248810096606</v>
      </c>
      <c r="D339" s="3">
        <v>36</v>
      </c>
      <c r="E339" s="3">
        <v>7.8862311356725669</v>
      </c>
      <c r="F339" s="4" t="str">
        <f>+VLOOKUP(E339,'[1]Nivel Impacto'!$A$3:$E$16,3)</f>
        <v>Riesgo Laboral</v>
      </c>
    </row>
    <row r="340" spans="1:6" ht="15.75" customHeight="1" x14ac:dyDescent="0.3">
      <c r="A340" s="3">
        <v>339</v>
      </c>
      <c r="B340" s="3">
        <v>138</v>
      </c>
      <c r="C340" s="3">
        <v>97.535135068416906</v>
      </c>
      <c r="D340" s="3">
        <v>13</v>
      </c>
      <c r="E340" s="3">
        <v>10.005028246096153</v>
      </c>
      <c r="F340" s="4" t="str">
        <f>+VLOOKUP(E340,'[1]Nivel Impacto'!$A$3:$E$16,3)</f>
        <v>Riesgo Tecnológico</v>
      </c>
    </row>
    <row r="341" spans="1:6" ht="15.75" customHeight="1" x14ac:dyDescent="0.3">
      <c r="A341" s="3">
        <v>340</v>
      </c>
      <c r="B341" s="3">
        <v>129</v>
      </c>
      <c r="C341" s="3">
        <v>67.508660517380946</v>
      </c>
      <c r="D341" s="3">
        <v>13</v>
      </c>
      <c r="E341" s="3">
        <v>6.6282261673433487</v>
      </c>
      <c r="F341" s="4" t="str">
        <f>+VLOOKUP(E341,'[1]Nivel Impacto'!$A$3:$E$16,3)</f>
        <v>Riesgo Regulatorio</v>
      </c>
    </row>
    <row r="342" spans="1:6" ht="15.75" customHeight="1" x14ac:dyDescent="0.3">
      <c r="A342" s="3">
        <v>341</v>
      </c>
      <c r="B342" s="3">
        <v>47</v>
      </c>
      <c r="C342" s="3">
        <v>14.384599407360376</v>
      </c>
      <c r="D342" s="3">
        <v>5</v>
      </c>
      <c r="E342" s="3">
        <v>1.4559558075315704</v>
      </c>
      <c r="F342" s="4" t="str">
        <f>+VLOOKUP(E342,'[1]Nivel Impacto'!$A$3:$E$16,3)</f>
        <v>Riesgo de Equipamiento Secundario</v>
      </c>
    </row>
    <row r="343" spans="1:6" ht="15.75" customHeight="1" x14ac:dyDescent="0.3">
      <c r="A343" s="3">
        <v>342</v>
      </c>
      <c r="B343" s="3">
        <v>139</v>
      </c>
      <c r="C343" s="3">
        <v>110.12468870127556</v>
      </c>
      <c r="D343" s="3">
        <v>15</v>
      </c>
      <c r="E343" s="3">
        <v>11.141430611719139</v>
      </c>
      <c r="F343" s="4" t="str">
        <f>+VLOOKUP(E343,'[1]Nivel Impacto'!$A$3:$E$16,3)</f>
        <v>Riesgo de Seguridad</v>
      </c>
    </row>
    <row r="344" spans="1:6" ht="15.75" customHeight="1" x14ac:dyDescent="0.3">
      <c r="A344" s="3">
        <v>343</v>
      </c>
      <c r="B344" s="3">
        <v>364</v>
      </c>
      <c r="C344" s="3">
        <v>23.247259770482312</v>
      </c>
      <c r="D344" s="3">
        <v>36</v>
      </c>
      <c r="E344" s="3">
        <v>2.5428404770937156</v>
      </c>
      <c r="F344" s="4" t="str">
        <f>+VLOOKUP(E344,'[1]Nivel Impacto'!$A$3:$E$16,3)</f>
        <v>Riesgo de Error en Reportes No Críticos</v>
      </c>
    </row>
    <row r="345" spans="1:6" ht="15.75" customHeight="1" x14ac:dyDescent="0.3">
      <c r="A345" s="3">
        <v>344</v>
      </c>
      <c r="B345" s="3">
        <v>83</v>
      </c>
      <c r="C345" s="3">
        <v>10.15486219151876</v>
      </c>
      <c r="D345" s="3">
        <v>9</v>
      </c>
      <c r="E345" s="3">
        <v>1.0907107578291795</v>
      </c>
      <c r="F345" s="4" t="str">
        <f>+VLOOKUP(E345,'[1]Nivel Impacto'!$A$3:$E$16,3)</f>
        <v>Riesgo de Equipamiento Secundario</v>
      </c>
    </row>
    <row r="346" spans="1:6" ht="15.75" customHeight="1" x14ac:dyDescent="0.3">
      <c r="A346" s="3">
        <v>345</v>
      </c>
      <c r="B346" s="3">
        <v>246</v>
      </c>
      <c r="C346" s="3">
        <v>78.758914956131903</v>
      </c>
      <c r="D346" s="3">
        <v>27</v>
      </c>
      <c r="E346" s="3">
        <v>7.8881675238776605</v>
      </c>
      <c r="F346" s="4" t="str">
        <f>+VLOOKUP(E346,'[1]Nivel Impacto'!$A$3:$E$16,3)</f>
        <v>Riesgo Laboral</v>
      </c>
    </row>
    <row r="347" spans="1:6" ht="15.75" customHeight="1" x14ac:dyDescent="0.3">
      <c r="A347" s="3">
        <v>346</v>
      </c>
      <c r="B347" s="3">
        <v>351</v>
      </c>
      <c r="C347" s="3">
        <v>37.417766762242024</v>
      </c>
      <c r="D347" s="3">
        <v>32</v>
      </c>
      <c r="E347" s="3">
        <v>3.4857409263639312</v>
      </c>
      <c r="F347" s="4" t="str">
        <f>+VLOOKUP(E347,'[1]Nivel Impacto'!$A$3:$E$16,3)</f>
        <v>Riesgo Administrativo Menor</v>
      </c>
    </row>
    <row r="348" spans="1:6" ht="15.75" customHeight="1" x14ac:dyDescent="0.3">
      <c r="A348" s="3">
        <v>347</v>
      </c>
      <c r="B348" s="3">
        <v>44</v>
      </c>
      <c r="C348" s="3">
        <v>34.662883411216413</v>
      </c>
      <c r="D348" s="3">
        <v>4</v>
      </c>
      <c r="E348" s="3">
        <v>3.4884752727032269</v>
      </c>
      <c r="F348" s="4" t="str">
        <f>+VLOOKUP(E348,'[1]Nivel Impacto'!$A$3:$E$16,3)</f>
        <v>Riesgo Administrativo Menor</v>
      </c>
    </row>
    <row r="349" spans="1:6" ht="15.75" customHeight="1" x14ac:dyDescent="0.3">
      <c r="A349" s="3">
        <v>348</v>
      </c>
      <c r="B349" s="3">
        <v>38</v>
      </c>
      <c r="C349" s="3">
        <v>19.637236347409956</v>
      </c>
      <c r="D349" s="3">
        <v>4</v>
      </c>
      <c r="E349" s="3">
        <v>2.0485098882879811</v>
      </c>
      <c r="F349" s="4" t="str">
        <f>+VLOOKUP(E349,'[1]Nivel Impacto'!$A$3:$E$16,3)</f>
        <v>Riesgo de Error en Reportes No Críticos</v>
      </c>
    </row>
    <row r="350" spans="1:6" ht="15.75" customHeight="1" x14ac:dyDescent="0.3">
      <c r="A350" s="3">
        <v>349</v>
      </c>
      <c r="B350" s="3">
        <v>50</v>
      </c>
      <c r="C350" s="3">
        <v>62.88327082590331</v>
      </c>
      <c r="D350" s="3">
        <v>5</v>
      </c>
      <c r="E350" s="3">
        <v>6.2923947250511612</v>
      </c>
      <c r="F350" s="4" t="str">
        <f>+VLOOKUP(E350,'[1]Nivel Impacto'!$A$3:$E$16,3)</f>
        <v>Riesgo Regulatorio</v>
      </c>
    </row>
    <row r="351" spans="1:6" ht="15.75" customHeight="1" x14ac:dyDescent="0.3">
      <c r="A351" s="3">
        <v>350</v>
      </c>
      <c r="B351" s="3">
        <v>219</v>
      </c>
      <c r="C351" s="3">
        <v>8.9663026844163944</v>
      </c>
      <c r="D351" s="3">
        <v>21</v>
      </c>
      <c r="E351" s="3">
        <v>0.94601461542001231</v>
      </c>
      <c r="F351" s="4" t="e">
        <f>+VLOOKUP(E351,'[1]Nivel Impacto'!$A$3:$E$16,3)</f>
        <v>#N/A</v>
      </c>
    </row>
    <row r="352" spans="1:6" ht="15.75" customHeight="1" x14ac:dyDescent="0.3">
      <c r="A352" s="3">
        <v>351</v>
      </c>
      <c r="B352" s="3">
        <v>502</v>
      </c>
      <c r="C352" s="3">
        <v>33.164758960813984</v>
      </c>
      <c r="D352" s="3">
        <v>51</v>
      </c>
      <c r="E352" s="3">
        <v>2.9975055817096861</v>
      </c>
      <c r="F352" s="4" t="str">
        <f>+VLOOKUP(E352,'[1]Nivel Impacto'!$A$3:$E$16,3)</f>
        <v>Riesgo de Error en Reportes No Críticos</v>
      </c>
    </row>
    <row r="353" spans="1:6" ht="15.75" customHeight="1" x14ac:dyDescent="0.3">
      <c r="A353" s="3">
        <v>352</v>
      </c>
      <c r="B353" s="3">
        <v>149</v>
      </c>
      <c r="C353" s="3">
        <v>23.167820148859416</v>
      </c>
      <c r="D353" s="3">
        <v>14</v>
      </c>
      <c r="E353" s="3">
        <v>2.5283156736402286</v>
      </c>
      <c r="F353" s="4" t="str">
        <f>+VLOOKUP(E353,'[1]Nivel Impacto'!$A$3:$E$16,3)</f>
        <v>Riesgo de Error en Reportes No Críticos</v>
      </c>
    </row>
    <row r="354" spans="1:6" ht="15.75" customHeight="1" x14ac:dyDescent="0.3">
      <c r="A354" s="3">
        <v>353</v>
      </c>
      <c r="B354" s="3">
        <v>249</v>
      </c>
      <c r="C354" s="3">
        <v>56.949735177020095</v>
      </c>
      <c r="D354" s="3">
        <v>24</v>
      </c>
      <c r="E354" s="3">
        <v>5.4695784203408229</v>
      </c>
      <c r="F354" s="4" t="str">
        <f>+VLOOKUP(E354,'[1]Nivel Impacto'!$A$3:$E$16,3)</f>
        <v>Riesgo Logístico y de Cadena de Suministro</v>
      </c>
    </row>
    <row r="355" spans="1:6" ht="15.75" customHeight="1" x14ac:dyDescent="0.3">
      <c r="A355" s="3">
        <v>354</v>
      </c>
      <c r="B355" s="3">
        <v>236</v>
      </c>
      <c r="C355" s="3">
        <v>89.490656311514982</v>
      </c>
      <c r="D355" s="3">
        <v>26</v>
      </c>
      <c r="E355" s="3">
        <v>9.0815133845101972</v>
      </c>
      <c r="F355" s="4" t="str">
        <f>+VLOOKUP(E355,'[1]Nivel Impacto'!$A$3:$E$16,3)</f>
        <v>Riesgo Portuario</v>
      </c>
    </row>
    <row r="356" spans="1:6" ht="15.75" customHeight="1" x14ac:dyDescent="0.3">
      <c r="A356" s="3">
        <v>355</v>
      </c>
      <c r="B356" s="3">
        <v>310</v>
      </c>
      <c r="C356" s="3">
        <v>125.65962797566534</v>
      </c>
      <c r="D356" s="3">
        <v>30</v>
      </c>
      <c r="E356" s="3">
        <v>13.001336220411453</v>
      </c>
      <c r="F356" s="4" t="str">
        <f>+VLOOKUP(E356,'[1]Nivel Impacto'!$A$3:$E$16,3)</f>
        <v>Riesgo de Navegación</v>
      </c>
    </row>
    <row r="357" spans="1:6" ht="15.75" customHeight="1" x14ac:dyDescent="0.3">
      <c r="A357" s="3">
        <v>356</v>
      </c>
      <c r="B357" s="3">
        <v>43</v>
      </c>
      <c r="C357" s="3">
        <v>35.408698729459623</v>
      </c>
      <c r="D357" s="3">
        <v>4</v>
      </c>
      <c r="E357" s="3">
        <v>3.8311459849216289</v>
      </c>
      <c r="F357" s="4" t="str">
        <f>+VLOOKUP(E357,'[1]Nivel Impacto'!$A$3:$E$16,3)</f>
        <v>Riesgo Administrativo Menor</v>
      </c>
    </row>
    <row r="358" spans="1:6" ht="15.75" customHeight="1" x14ac:dyDescent="0.3">
      <c r="A358" s="3">
        <v>357</v>
      </c>
      <c r="B358" s="3">
        <v>258</v>
      </c>
      <c r="C358" s="3">
        <v>39.900574834505939</v>
      </c>
      <c r="D358" s="3">
        <v>25</v>
      </c>
      <c r="E358" s="3">
        <v>4.1112282915472393</v>
      </c>
      <c r="F358" s="4" t="str">
        <f>+VLOOKUP(E358,'[1]Nivel Impacto'!$A$3:$E$16,3)</f>
        <v>Riesgo de Capacitación Insuficiente</v>
      </c>
    </row>
    <row r="359" spans="1:6" ht="15.75" customHeight="1" x14ac:dyDescent="0.3">
      <c r="A359" s="3">
        <v>358</v>
      </c>
      <c r="B359" s="3">
        <v>136</v>
      </c>
      <c r="C359" s="3">
        <v>132.31645342646289</v>
      </c>
      <c r="D359" s="3">
        <v>15</v>
      </c>
      <c r="E359" s="3">
        <v>13.280731360657347</v>
      </c>
      <c r="F359" s="4" t="str">
        <f>+VLOOKUP(E359,'[1]Nivel Impacto'!$A$3:$E$16,3)</f>
        <v>Riesgo de Navegación</v>
      </c>
    </row>
    <row r="360" spans="1:6" ht="15.75" customHeight="1" x14ac:dyDescent="0.3">
      <c r="A360" s="3">
        <v>359</v>
      </c>
      <c r="B360" s="3">
        <v>42</v>
      </c>
      <c r="C360" s="3">
        <v>149.98169024629121</v>
      </c>
      <c r="D360" s="3">
        <v>4</v>
      </c>
      <c r="E360" s="3">
        <v>15.098152707854471</v>
      </c>
      <c r="F360" s="4" t="str">
        <f>+VLOOKUP(E360,'[1]Nivel Impacto'!$A$3:$E$16,3)</f>
        <v>Riesgo Ambiental</v>
      </c>
    </row>
    <row r="361" spans="1:6" ht="15.75" customHeight="1" x14ac:dyDescent="0.3">
      <c r="A361" s="3">
        <v>360</v>
      </c>
      <c r="B361" s="3">
        <v>130</v>
      </c>
      <c r="C361" s="3">
        <v>37.746616020991546</v>
      </c>
      <c r="D361" s="3">
        <v>13</v>
      </c>
      <c r="E361" s="3">
        <v>4.0788344427211012</v>
      </c>
      <c r="F361" s="4" t="str">
        <f>+VLOOKUP(E361,'[1]Nivel Impacto'!$A$3:$E$16,3)</f>
        <v>Riesgo de Capacitación Insuficiente</v>
      </c>
    </row>
    <row r="362" spans="1:6" ht="15.75" customHeight="1" x14ac:dyDescent="0.3">
      <c r="A362" s="3">
        <v>361</v>
      </c>
      <c r="B362" s="3">
        <v>212</v>
      </c>
      <c r="C362" s="3">
        <v>21.513116309988405</v>
      </c>
      <c r="D362" s="3">
        <v>23</v>
      </c>
      <c r="E362" s="3">
        <v>2.0424710933973751</v>
      </c>
      <c r="F362" s="4" t="str">
        <f>+VLOOKUP(E362,'[1]Nivel Impacto'!$A$3:$E$16,3)</f>
        <v>Riesgo de Error en Reportes No Críticos</v>
      </c>
    </row>
    <row r="363" spans="1:6" ht="15.75" customHeight="1" x14ac:dyDescent="0.3">
      <c r="A363" s="3">
        <v>362</v>
      </c>
      <c r="B363" s="3">
        <v>252</v>
      </c>
      <c r="C363" s="3">
        <v>19.821389004613291</v>
      </c>
      <c r="D363" s="3">
        <v>27</v>
      </c>
      <c r="E363" s="3">
        <v>1.8138440104891616</v>
      </c>
      <c r="F363" s="4" t="str">
        <f>+VLOOKUP(E363,'[1]Nivel Impacto'!$A$3:$E$16,3)</f>
        <v>Riesgo de Equipamiento Secundario</v>
      </c>
    </row>
    <row r="364" spans="1:6" ht="15.75" customHeight="1" x14ac:dyDescent="0.3">
      <c r="A364" s="3">
        <v>363</v>
      </c>
      <c r="B364" s="3">
        <v>47</v>
      </c>
      <c r="C364" s="3">
        <v>98.932220937615995</v>
      </c>
      <c r="D364" s="3">
        <v>5</v>
      </c>
      <c r="E364" s="3">
        <v>9.7081538341433138</v>
      </c>
      <c r="F364" s="4" t="str">
        <f>+VLOOKUP(E364,'[1]Nivel Impacto'!$A$3:$E$16,3)</f>
        <v>Riesgo Portuario</v>
      </c>
    </row>
    <row r="365" spans="1:6" ht="15.75" customHeight="1" x14ac:dyDescent="0.3">
      <c r="A365" s="3">
        <v>364</v>
      </c>
      <c r="B365" s="3">
        <v>318</v>
      </c>
      <c r="C365" s="3">
        <v>56.6842662236104</v>
      </c>
      <c r="D365" s="3">
        <v>32</v>
      </c>
      <c r="E365" s="3">
        <v>5.642895040955807</v>
      </c>
      <c r="F365" s="4" t="str">
        <f>+VLOOKUP(E365,'[1]Nivel Impacto'!$A$3:$E$16,3)</f>
        <v>Riesgo Logístico y de Cadena de Suministro</v>
      </c>
    </row>
    <row r="366" spans="1:6" ht="15.75" customHeight="1" x14ac:dyDescent="0.3">
      <c r="A366" s="3">
        <v>365</v>
      </c>
      <c r="B366" s="3">
        <v>206</v>
      </c>
      <c r="C366" s="3">
        <v>162.17363520916348</v>
      </c>
      <c r="D366" s="3">
        <v>21</v>
      </c>
      <c r="E366" s="3">
        <v>15.042276300472441</v>
      </c>
      <c r="F366" s="4" t="str">
        <f>+VLOOKUP(E366,'[1]Nivel Impacto'!$A$3:$E$16,3)</f>
        <v>Riesgo Ambiental</v>
      </c>
    </row>
    <row r="367" spans="1:6" ht="15.75" customHeight="1" x14ac:dyDescent="0.3">
      <c r="A367" s="3">
        <v>366</v>
      </c>
      <c r="B367" s="3">
        <v>85</v>
      </c>
      <c r="C367" s="3">
        <v>119.84707538064798</v>
      </c>
      <c r="D367" s="3">
        <v>9</v>
      </c>
      <c r="E367" s="3">
        <v>11.54357982748208</v>
      </c>
      <c r="F367" s="4" t="str">
        <f>+VLOOKUP(E367,'[1]Nivel Impacto'!$A$3:$E$16,3)</f>
        <v>Riesgo de Seguridad</v>
      </c>
    </row>
    <row r="368" spans="1:6" ht="15.75" customHeight="1" x14ac:dyDescent="0.3">
      <c r="A368" s="3">
        <v>367</v>
      </c>
      <c r="B368" s="3">
        <v>335</v>
      </c>
      <c r="C368" s="3">
        <v>51.835456467777185</v>
      </c>
      <c r="D368" s="3">
        <v>32</v>
      </c>
      <c r="E368" s="3">
        <v>4.8756328123560424</v>
      </c>
      <c r="F368" s="4" t="str">
        <f>+VLOOKUP(E368,'[1]Nivel Impacto'!$A$3:$E$16,3)</f>
        <v>Riesgo de Capacitación Insuficiente</v>
      </c>
    </row>
    <row r="369" spans="1:6" ht="15.75" customHeight="1" x14ac:dyDescent="0.3">
      <c r="A369" s="3">
        <v>368</v>
      </c>
      <c r="B369" s="3">
        <v>610</v>
      </c>
      <c r="C369" s="3">
        <v>172.94260319149694</v>
      </c>
      <c r="D369" s="3">
        <v>56</v>
      </c>
      <c r="E369" s="3">
        <v>16.883604867902349</v>
      </c>
      <c r="F369" s="4" t="str">
        <f>+VLOOKUP(E369,'[1]Nivel Impacto'!$A$3:$E$16,3)</f>
        <v>Riesgo Ambiental</v>
      </c>
    </row>
    <row r="370" spans="1:6" ht="15.75" customHeight="1" x14ac:dyDescent="0.3">
      <c r="A370" s="3">
        <v>369</v>
      </c>
      <c r="B370" s="3">
        <v>54</v>
      </c>
      <c r="C370" s="3">
        <v>43.775831000152913</v>
      </c>
      <c r="D370" s="3">
        <v>5</v>
      </c>
      <c r="E370" s="3">
        <v>4.5976279646301963</v>
      </c>
      <c r="F370" s="4" t="str">
        <f>+VLOOKUP(E370,'[1]Nivel Impacto'!$A$3:$E$16,3)</f>
        <v>Riesgo de Capacitación Insuficiente</v>
      </c>
    </row>
    <row r="371" spans="1:6" ht="15.75" customHeight="1" x14ac:dyDescent="0.3">
      <c r="A371" s="3">
        <v>370</v>
      </c>
      <c r="B371" s="3">
        <v>534</v>
      </c>
      <c r="C371" s="3">
        <v>71.809658333150793</v>
      </c>
      <c r="D371" s="3">
        <v>53</v>
      </c>
      <c r="E371" s="3">
        <v>6.6082252001036856</v>
      </c>
      <c r="F371" s="4" t="str">
        <f>+VLOOKUP(E371,'[1]Nivel Impacto'!$A$3:$E$16,3)</f>
        <v>Riesgo Regulatorio</v>
      </c>
    </row>
    <row r="372" spans="1:6" ht="15.75" customHeight="1" x14ac:dyDescent="0.3">
      <c r="A372" s="3">
        <v>371</v>
      </c>
      <c r="B372" s="3">
        <v>90</v>
      </c>
      <c r="C372" s="3">
        <v>46.489175210039015</v>
      </c>
      <c r="D372" s="3">
        <v>9</v>
      </c>
      <c r="E372" s="3">
        <v>4.2389895121357952</v>
      </c>
      <c r="F372" s="4" t="str">
        <f>+VLOOKUP(E372,'[1]Nivel Impacto'!$A$3:$E$16,3)</f>
        <v>Riesgo de Capacitación Insuficiente</v>
      </c>
    </row>
    <row r="373" spans="1:6" ht="15.75" customHeight="1" x14ac:dyDescent="0.3">
      <c r="A373" s="3">
        <v>372</v>
      </c>
      <c r="B373" s="3">
        <v>202</v>
      </c>
      <c r="C373" s="3">
        <v>42.261350894256921</v>
      </c>
      <c r="D373" s="3">
        <v>21</v>
      </c>
      <c r="E373" s="3">
        <v>4.4833618587541872</v>
      </c>
      <c r="F373" s="4" t="str">
        <f>+VLOOKUP(E373,'[1]Nivel Impacto'!$A$3:$E$16,3)</f>
        <v>Riesgo de Capacitación Insuficiente</v>
      </c>
    </row>
    <row r="374" spans="1:6" ht="15.75" customHeight="1" x14ac:dyDescent="0.3">
      <c r="A374" s="3">
        <v>373</v>
      </c>
      <c r="B374" s="3">
        <v>140</v>
      </c>
      <c r="C374" s="3">
        <v>53.166463158890856</v>
      </c>
      <c r="D374" s="3">
        <v>14</v>
      </c>
      <c r="E374" s="3">
        <v>5.5439337932136032</v>
      </c>
      <c r="F374" s="4" t="str">
        <f>+VLOOKUP(E374,'[1]Nivel Impacto'!$A$3:$E$16,3)</f>
        <v>Riesgo Logístico y de Cadena de Suministro</v>
      </c>
    </row>
    <row r="375" spans="1:6" ht="15.75" customHeight="1" x14ac:dyDescent="0.3">
      <c r="A375" s="3">
        <v>374</v>
      </c>
      <c r="B375" s="3">
        <v>104</v>
      </c>
      <c r="C375" s="3">
        <v>141.2472498671244</v>
      </c>
      <c r="D375" s="3">
        <v>10</v>
      </c>
      <c r="E375" s="3">
        <v>14.505750743949143</v>
      </c>
      <c r="F375" s="4" t="str">
        <f>+VLOOKUP(E375,'[1]Nivel Impacto'!$A$3:$E$16,3)</f>
        <v>Riesgo Ambiental</v>
      </c>
    </row>
    <row r="376" spans="1:6" ht="15.75" customHeight="1" x14ac:dyDescent="0.3">
      <c r="A376" s="3">
        <v>375</v>
      </c>
      <c r="B376" s="3">
        <v>51</v>
      </c>
      <c r="C376" s="3">
        <v>81.387252700828483</v>
      </c>
      <c r="D376" s="3">
        <v>5</v>
      </c>
      <c r="E376" s="3">
        <v>8.5465505315935637</v>
      </c>
      <c r="F376" s="4" t="str">
        <f>+VLOOKUP(E376,'[1]Nivel Impacto'!$A$3:$E$16,3)</f>
        <v>Riesgo Financiero Operativo</v>
      </c>
    </row>
    <row r="377" spans="1:6" ht="15.75" customHeight="1" x14ac:dyDescent="0.3">
      <c r="A377" s="3">
        <v>376</v>
      </c>
      <c r="B377" s="3">
        <v>147</v>
      </c>
      <c r="C377" s="3">
        <v>42.197350080121709</v>
      </c>
      <c r="D377" s="3">
        <v>15</v>
      </c>
      <c r="E377" s="3">
        <v>3.8010361250516009</v>
      </c>
      <c r="F377" s="4" t="str">
        <f>+VLOOKUP(E377,'[1]Nivel Impacto'!$A$3:$E$16,3)</f>
        <v>Riesgo Administrativo Menor</v>
      </c>
    </row>
    <row r="378" spans="1:6" ht="15.75" customHeight="1" x14ac:dyDescent="0.3">
      <c r="A378" s="3">
        <v>377</v>
      </c>
      <c r="B378" s="3">
        <v>294</v>
      </c>
      <c r="C378" s="3">
        <v>289.34655876711292</v>
      </c>
      <c r="D378" s="3">
        <v>29</v>
      </c>
      <c r="E378" s="3">
        <v>30.583597419761848</v>
      </c>
      <c r="F378" s="4" t="str">
        <f>+VLOOKUP(E378,'[1]Nivel Impacto'!$A$3:$E$16,3)</f>
        <v>Riesgo Ambiental</v>
      </c>
    </row>
    <row r="379" spans="1:6" ht="15.75" customHeight="1" x14ac:dyDescent="0.3">
      <c r="A379" s="3">
        <v>378</v>
      </c>
      <c r="B379" s="3">
        <v>247</v>
      </c>
      <c r="C379" s="3">
        <v>98.193499195933498</v>
      </c>
      <c r="D379" s="3">
        <v>25</v>
      </c>
      <c r="E379" s="3">
        <v>8.9511094944191392</v>
      </c>
      <c r="F379" s="4" t="str">
        <f>+VLOOKUP(E379,'[1]Nivel Impacto'!$A$3:$E$16,3)</f>
        <v>Riesgo Financiero Operativo</v>
      </c>
    </row>
    <row r="380" spans="1:6" ht="15.75" customHeight="1" x14ac:dyDescent="0.3">
      <c r="A380" s="3">
        <v>379</v>
      </c>
      <c r="B380" s="3">
        <v>196</v>
      </c>
      <c r="C380" s="3">
        <v>44.276065248849996</v>
      </c>
      <c r="D380" s="3">
        <v>20</v>
      </c>
      <c r="E380" s="3">
        <v>4.061544233926389</v>
      </c>
      <c r="F380" s="4" t="str">
        <f>+VLOOKUP(E380,'[1]Nivel Impacto'!$A$3:$E$16,3)</f>
        <v>Riesgo de Capacitación Insuficiente</v>
      </c>
    </row>
    <row r="381" spans="1:6" ht="15.75" customHeight="1" x14ac:dyDescent="0.3">
      <c r="A381" s="3">
        <v>380</v>
      </c>
      <c r="B381" s="3">
        <v>169</v>
      </c>
      <c r="C381" s="3">
        <v>39.385332513218934</v>
      </c>
      <c r="D381" s="3">
        <v>16</v>
      </c>
      <c r="E381" s="3">
        <v>3.8585919466929735</v>
      </c>
      <c r="F381" s="4" t="str">
        <f>+VLOOKUP(E381,'[1]Nivel Impacto'!$A$3:$E$16,3)</f>
        <v>Riesgo Administrativo Menor</v>
      </c>
    </row>
    <row r="382" spans="1:6" ht="15.75" customHeight="1" x14ac:dyDescent="0.3">
      <c r="A382" s="3">
        <v>381</v>
      </c>
      <c r="B382" s="3">
        <v>180</v>
      </c>
      <c r="C382" s="3">
        <v>406.55249455070464</v>
      </c>
      <c r="D382" s="3">
        <v>18</v>
      </c>
      <c r="E382" s="3">
        <v>44.385778981986491</v>
      </c>
      <c r="F382" s="4" t="str">
        <f>+VLOOKUP(E382,'[1]Nivel Impacto'!$A$3:$E$16,3)</f>
        <v>Riesgo Ambiental</v>
      </c>
    </row>
    <row r="383" spans="1:6" ht="15.75" customHeight="1" x14ac:dyDescent="0.3">
      <c r="A383" s="3">
        <v>382</v>
      </c>
      <c r="B383" s="3">
        <v>136</v>
      </c>
      <c r="C383" s="3">
        <v>119.72682763637174</v>
      </c>
      <c r="D383" s="3">
        <v>15</v>
      </c>
      <c r="E383" s="3">
        <v>11.147653524948639</v>
      </c>
      <c r="F383" s="4" t="str">
        <f>+VLOOKUP(E383,'[1]Nivel Impacto'!$A$3:$E$16,3)</f>
        <v>Riesgo de Seguridad</v>
      </c>
    </row>
    <row r="384" spans="1:6" ht="15.75" customHeight="1" x14ac:dyDescent="0.3">
      <c r="A384" s="3">
        <v>383</v>
      </c>
      <c r="B384" s="3">
        <v>41</v>
      </c>
      <c r="C384" s="3">
        <v>31.213095092871885</v>
      </c>
      <c r="D384" s="3">
        <v>4</v>
      </c>
      <c r="E384" s="3">
        <v>3.1440887335414427</v>
      </c>
      <c r="F384" s="4" t="str">
        <f>+VLOOKUP(E384,'[1]Nivel Impacto'!$A$3:$E$16,3)</f>
        <v>Riesgo Administrativo Menor</v>
      </c>
    </row>
    <row r="385" spans="1:6" ht="15.75" customHeight="1" x14ac:dyDescent="0.3">
      <c r="A385" s="3">
        <v>384</v>
      </c>
      <c r="B385" s="3">
        <v>462</v>
      </c>
      <c r="C385" s="3">
        <v>467.35089736291644</v>
      </c>
      <c r="D385" s="3">
        <v>46</v>
      </c>
      <c r="E385" s="3">
        <v>49.218273336841506</v>
      </c>
      <c r="F385" s="4" t="str">
        <f>+VLOOKUP(E385,'[1]Nivel Impacto'!$A$3:$E$16,3)</f>
        <v>Riesgo Ambiental</v>
      </c>
    </row>
    <row r="386" spans="1:6" ht="15.75" customHeight="1" x14ac:dyDescent="0.3">
      <c r="A386" s="3">
        <v>385</v>
      </c>
      <c r="B386" s="3">
        <v>194</v>
      </c>
      <c r="C386" s="3">
        <v>78.425116277718516</v>
      </c>
      <c r="D386" s="3">
        <v>21</v>
      </c>
      <c r="E386" s="3">
        <v>8.0608084956077537</v>
      </c>
      <c r="F386" s="4" t="str">
        <f>+VLOOKUP(E386,'[1]Nivel Impacto'!$A$3:$E$16,3)</f>
        <v>Riesgo Financiero Operativo</v>
      </c>
    </row>
    <row r="387" spans="1:6" ht="15.75" customHeight="1" x14ac:dyDescent="0.3">
      <c r="A387" s="3">
        <v>386</v>
      </c>
      <c r="B387" s="3">
        <v>263</v>
      </c>
      <c r="C387" s="3">
        <v>53.006079517037307</v>
      </c>
      <c r="D387" s="3">
        <v>27</v>
      </c>
      <c r="E387" s="3">
        <v>5.7016975057953356</v>
      </c>
      <c r="F387" s="4" t="str">
        <f>+VLOOKUP(E387,'[1]Nivel Impacto'!$A$3:$E$16,3)</f>
        <v>Riesgo Logístico y de Cadena de Suministro</v>
      </c>
    </row>
    <row r="388" spans="1:6" ht="15.75" customHeight="1" x14ac:dyDescent="0.3">
      <c r="A388" s="3">
        <v>387</v>
      </c>
      <c r="B388" s="3">
        <v>214</v>
      </c>
      <c r="C388" s="3">
        <v>61.840117628240016</v>
      </c>
      <c r="D388" s="3">
        <v>23</v>
      </c>
      <c r="E388" s="3">
        <v>6.5864264885168406</v>
      </c>
      <c r="F388" s="4" t="str">
        <f>+VLOOKUP(E388,'[1]Nivel Impacto'!$A$3:$E$16,3)</f>
        <v>Riesgo Regulatorio</v>
      </c>
    </row>
    <row r="389" spans="1:6" ht="15.75" customHeight="1" x14ac:dyDescent="0.3">
      <c r="A389" s="3">
        <v>388</v>
      </c>
      <c r="B389" s="3">
        <v>216</v>
      </c>
      <c r="C389" s="3">
        <v>125.37729403669981</v>
      </c>
      <c r="D389" s="3">
        <v>21</v>
      </c>
      <c r="E389" s="3">
        <v>12.018695245382663</v>
      </c>
      <c r="F389" s="4" t="str">
        <f>+VLOOKUP(E389,'[1]Nivel Impacto'!$A$3:$E$16,3)</f>
        <v>Riesgo de Imagen Corporativa</v>
      </c>
    </row>
    <row r="390" spans="1:6" ht="15.75" customHeight="1" x14ac:dyDescent="0.3">
      <c r="A390" s="3">
        <v>389</v>
      </c>
      <c r="B390" s="3">
        <v>381</v>
      </c>
      <c r="C390" s="3">
        <v>170.47262332904779</v>
      </c>
      <c r="D390" s="3">
        <v>36</v>
      </c>
      <c r="E390" s="3">
        <v>16.800085245568962</v>
      </c>
      <c r="F390" s="4" t="str">
        <f>+VLOOKUP(E390,'[1]Nivel Impacto'!$A$3:$E$16,3)</f>
        <v>Riesgo Ambiental</v>
      </c>
    </row>
    <row r="391" spans="1:6" ht="15.75" customHeight="1" x14ac:dyDescent="0.3">
      <c r="A391" s="3">
        <v>390</v>
      </c>
      <c r="B391" s="3">
        <v>508</v>
      </c>
      <c r="C391" s="3">
        <v>90.212392899640051</v>
      </c>
      <c r="D391" s="3">
        <v>46</v>
      </c>
      <c r="E391" s="3">
        <v>8.9718135267256294</v>
      </c>
      <c r="F391" s="4" t="str">
        <f>+VLOOKUP(E391,'[1]Nivel Impacto'!$A$3:$E$16,3)</f>
        <v>Riesgo Financiero Operativo</v>
      </c>
    </row>
    <row r="392" spans="1:6" ht="15.75" customHeight="1" x14ac:dyDescent="0.3">
      <c r="A392" s="3">
        <v>391</v>
      </c>
      <c r="B392" s="3">
        <v>41</v>
      </c>
      <c r="C392" s="3">
        <v>230.99279744783613</v>
      </c>
      <c r="D392" s="3">
        <v>4</v>
      </c>
      <c r="E392" s="3">
        <v>25.17892310811245</v>
      </c>
      <c r="F392" s="4" t="str">
        <f>+VLOOKUP(E392,'[1]Nivel Impacto'!$A$3:$E$16,3)</f>
        <v>Riesgo Ambiental</v>
      </c>
    </row>
    <row r="393" spans="1:6" ht="15.75" customHeight="1" x14ac:dyDescent="0.3">
      <c r="A393" s="3">
        <v>392</v>
      </c>
      <c r="B393" s="3">
        <v>513</v>
      </c>
      <c r="C393" s="3">
        <v>81.449331412328547</v>
      </c>
      <c r="D393" s="3">
        <v>56</v>
      </c>
      <c r="E393" s="3">
        <v>7.5401204775406274</v>
      </c>
      <c r="F393" s="4" t="str">
        <f>+VLOOKUP(E393,'[1]Nivel Impacto'!$A$3:$E$16,3)</f>
        <v>Riesgo Laboral</v>
      </c>
    </row>
    <row r="394" spans="1:6" ht="15.75" customHeight="1" x14ac:dyDescent="0.3">
      <c r="A394" s="3">
        <v>393</v>
      </c>
      <c r="B394" s="3">
        <v>137</v>
      </c>
      <c r="C394" s="3">
        <v>45.153449029075873</v>
      </c>
      <c r="D394" s="3">
        <v>15</v>
      </c>
      <c r="E394" s="3">
        <v>4.4082789779127189</v>
      </c>
      <c r="F394" s="4" t="str">
        <f>+VLOOKUP(E394,'[1]Nivel Impacto'!$A$3:$E$16,3)</f>
        <v>Riesgo de Capacitación Insuficiente</v>
      </c>
    </row>
    <row r="395" spans="1:6" ht="15.75" customHeight="1" x14ac:dyDescent="0.3">
      <c r="A395" s="3">
        <v>394</v>
      </c>
      <c r="B395" s="3">
        <v>144</v>
      </c>
      <c r="C395" s="3">
        <v>22.103914703574972</v>
      </c>
      <c r="D395" s="3">
        <v>15</v>
      </c>
      <c r="E395" s="3">
        <v>2.2484111327562504</v>
      </c>
      <c r="F395" s="4" t="str">
        <f>+VLOOKUP(E395,'[1]Nivel Impacto'!$A$3:$E$16,3)</f>
        <v>Riesgo de Error en Reportes No Críticos</v>
      </c>
    </row>
    <row r="396" spans="1:6" ht="15.75" customHeight="1" x14ac:dyDescent="0.3">
      <c r="A396" s="3">
        <v>395</v>
      </c>
      <c r="B396" s="3">
        <v>98</v>
      </c>
      <c r="C396" s="3">
        <v>48.524753476484662</v>
      </c>
      <c r="D396" s="3">
        <v>10</v>
      </c>
      <c r="E396" s="3">
        <v>4.6678261263381104</v>
      </c>
      <c r="F396" s="4" t="str">
        <f>+VLOOKUP(E396,'[1]Nivel Impacto'!$A$3:$E$16,3)</f>
        <v>Riesgo de Capacitación Insuficiente</v>
      </c>
    </row>
    <row r="397" spans="1:6" ht="15.75" customHeight="1" x14ac:dyDescent="0.3">
      <c r="A397" s="3">
        <v>396</v>
      </c>
      <c r="B397" s="3">
        <v>274</v>
      </c>
      <c r="C397" s="3">
        <v>44.636945118018225</v>
      </c>
      <c r="D397" s="3">
        <v>30</v>
      </c>
      <c r="E397" s="3">
        <v>4.1135356397589682</v>
      </c>
      <c r="F397" s="4" t="str">
        <f>+VLOOKUP(E397,'[1]Nivel Impacto'!$A$3:$E$16,3)</f>
        <v>Riesgo de Capacitación Insuficiente</v>
      </c>
    </row>
    <row r="398" spans="1:6" ht="15.75" customHeight="1" x14ac:dyDescent="0.3">
      <c r="A398" s="3">
        <v>397</v>
      </c>
      <c r="B398" s="3">
        <v>436</v>
      </c>
      <c r="C398" s="3">
        <v>88.366398513787644</v>
      </c>
      <c r="D398" s="3">
        <v>48</v>
      </c>
      <c r="E398" s="3">
        <v>8.7101818278731606</v>
      </c>
      <c r="F398" s="4" t="str">
        <f>+VLOOKUP(E398,'[1]Nivel Impacto'!$A$3:$E$16,3)</f>
        <v>Riesgo Financiero Operativo</v>
      </c>
    </row>
    <row r="399" spans="1:6" ht="15.75" customHeight="1" x14ac:dyDescent="0.3">
      <c r="A399" s="3">
        <v>398</v>
      </c>
      <c r="B399" s="3">
        <v>228</v>
      </c>
      <c r="C399" s="3">
        <v>71.509638589557881</v>
      </c>
      <c r="D399" s="3">
        <v>23</v>
      </c>
      <c r="E399" s="3">
        <v>7.6319936446354975</v>
      </c>
      <c r="F399" s="4" t="str">
        <f>+VLOOKUP(E399,'[1]Nivel Impacto'!$A$3:$E$16,3)</f>
        <v>Riesgo Laboral</v>
      </c>
    </row>
    <row r="400" spans="1:6" ht="15.75" customHeight="1" x14ac:dyDescent="0.3">
      <c r="A400" s="3">
        <v>399</v>
      </c>
      <c r="B400" s="3">
        <v>313</v>
      </c>
      <c r="C400" s="3">
        <v>161.89855080060354</v>
      </c>
      <c r="D400" s="3">
        <v>32</v>
      </c>
      <c r="E400" s="3">
        <v>15.944301652192987</v>
      </c>
      <c r="F400" s="4" t="str">
        <f>+VLOOKUP(E400,'[1]Nivel Impacto'!$A$3:$E$16,3)</f>
        <v>Riesgo Ambiental</v>
      </c>
    </row>
    <row r="401" spans="1:6" ht="15.75" customHeight="1" x14ac:dyDescent="0.3">
      <c r="A401" s="3">
        <v>400</v>
      </c>
      <c r="B401" s="3">
        <v>47</v>
      </c>
      <c r="C401" s="3">
        <v>44.531258109540964</v>
      </c>
      <c r="D401" s="3">
        <v>5</v>
      </c>
      <c r="E401" s="3">
        <v>4.8168628373589604</v>
      </c>
      <c r="F401" s="4" t="str">
        <f>+VLOOKUP(E401,'[1]Nivel Impacto'!$A$3:$E$16,3)</f>
        <v>Riesgo de Capacitación Insuficiente</v>
      </c>
    </row>
    <row r="402" spans="1:6" ht="15.75" customHeight="1" x14ac:dyDescent="0.3">
      <c r="A402" s="3">
        <v>401</v>
      </c>
      <c r="B402" s="3">
        <v>54</v>
      </c>
      <c r="C402" s="3">
        <v>101.52116142861928</v>
      </c>
      <c r="D402" s="3">
        <v>5</v>
      </c>
      <c r="E402" s="3">
        <v>9.7957731826047869</v>
      </c>
      <c r="F402" s="4" t="str">
        <f>+VLOOKUP(E402,'[1]Nivel Impacto'!$A$3:$E$16,3)</f>
        <v>Riesgo Portuario</v>
      </c>
    </row>
    <row r="403" spans="1:6" ht="15.75" customHeight="1" x14ac:dyDescent="0.3">
      <c r="A403" s="3">
        <v>402</v>
      </c>
      <c r="B403" s="3">
        <v>278</v>
      </c>
      <c r="C403" s="3">
        <v>78.36178709890072</v>
      </c>
      <c r="D403" s="3">
        <v>27</v>
      </c>
      <c r="E403" s="3">
        <v>7.3608701442192546</v>
      </c>
      <c r="F403" s="4" t="str">
        <f>+VLOOKUP(E403,'[1]Nivel Impacto'!$A$3:$E$16,3)</f>
        <v>Riesgo Laboral</v>
      </c>
    </row>
    <row r="404" spans="1:6" ht="15.75" customHeight="1" x14ac:dyDescent="0.3">
      <c r="A404" s="3">
        <v>403</v>
      </c>
      <c r="B404" s="3">
        <v>218</v>
      </c>
      <c r="C404" s="3">
        <v>79.704298634199404</v>
      </c>
      <c r="D404" s="3">
        <v>22</v>
      </c>
      <c r="E404" s="3">
        <v>8.6297905828118182</v>
      </c>
      <c r="F404" s="4" t="str">
        <f>+VLOOKUP(E404,'[1]Nivel Impacto'!$A$3:$E$16,3)</f>
        <v>Riesgo Financiero Operativo</v>
      </c>
    </row>
    <row r="405" spans="1:6" ht="15.75" customHeight="1" x14ac:dyDescent="0.3">
      <c r="A405" s="3">
        <v>404</v>
      </c>
      <c r="B405" s="3">
        <v>54</v>
      </c>
      <c r="C405" s="3">
        <v>144.0766245944825</v>
      </c>
      <c r="D405" s="3">
        <v>5</v>
      </c>
      <c r="E405" s="3">
        <v>13.396884999414079</v>
      </c>
      <c r="F405" s="4" t="str">
        <f>+VLOOKUP(E405,'[1]Nivel Impacto'!$A$3:$E$16,3)</f>
        <v>Riesgo de Navegación</v>
      </c>
    </row>
    <row r="406" spans="1:6" ht="15.75" customHeight="1" x14ac:dyDescent="0.3">
      <c r="A406" s="3">
        <v>405</v>
      </c>
      <c r="B406" s="3">
        <v>457</v>
      </c>
      <c r="C406" s="3">
        <v>101.20695444464863</v>
      </c>
      <c r="D406" s="3">
        <v>44</v>
      </c>
      <c r="E406" s="3">
        <v>10.512185951523673</v>
      </c>
      <c r="F406" s="4" t="str">
        <f>+VLOOKUP(E406,'[1]Nivel Impacto'!$A$3:$E$16,3)</f>
        <v>Riesgo Tecnológico</v>
      </c>
    </row>
    <row r="407" spans="1:6" ht="15.75" customHeight="1" x14ac:dyDescent="0.3">
      <c r="A407" s="3">
        <v>406</v>
      </c>
      <c r="B407" s="3">
        <v>366</v>
      </c>
      <c r="C407" s="3">
        <v>353.18847225429028</v>
      </c>
      <c r="D407" s="3">
        <v>37</v>
      </c>
      <c r="E407" s="3">
        <v>35.134414226953453</v>
      </c>
      <c r="F407" s="4" t="str">
        <f>+VLOOKUP(E407,'[1]Nivel Impacto'!$A$3:$E$16,3)</f>
        <v>Riesgo Ambiental</v>
      </c>
    </row>
    <row r="408" spans="1:6" ht="15.75" customHeight="1" x14ac:dyDescent="0.3">
      <c r="A408" s="3">
        <v>407</v>
      </c>
      <c r="B408" s="3">
        <v>149</v>
      </c>
      <c r="C408" s="3">
        <v>39.331549414134336</v>
      </c>
      <c r="D408" s="3">
        <v>14</v>
      </c>
      <c r="E408" s="3">
        <v>4.2037600422702361</v>
      </c>
      <c r="F408" s="4" t="str">
        <f>+VLOOKUP(E408,'[1]Nivel Impacto'!$A$3:$E$16,3)</f>
        <v>Riesgo de Capacitación Insuficiente</v>
      </c>
    </row>
    <row r="409" spans="1:6" ht="15.75" customHeight="1" x14ac:dyDescent="0.3">
      <c r="A409" s="3">
        <v>408</v>
      </c>
      <c r="B409" s="3">
        <v>39</v>
      </c>
      <c r="C409" s="3">
        <v>61.255161010546914</v>
      </c>
      <c r="D409" s="3">
        <v>4</v>
      </c>
      <c r="E409" s="3">
        <v>5.7129051393695187</v>
      </c>
      <c r="F409" s="4" t="str">
        <f>+VLOOKUP(E409,'[1]Nivel Impacto'!$A$3:$E$16,3)</f>
        <v>Riesgo Logístico y de Cadena de Suministro</v>
      </c>
    </row>
    <row r="410" spans="1:6" ht="15.75" customHeight="1" x14ac:dyDescent="0.3">
      <c r="A410" s="3">
        <v>409</v>
      </c>
      <c r="B410" s="3">
        <v>41</v>
      </c>
      <c r="C410" s="3">
        <v>6.2694988677512455</v>
      </c>
      <c r="D410" s="3">
        <v>4</v>
      </c>
      <c r="E410" s="3">
        <v>0.6711700317536069</v>
      </c>
      <c r="F410" s="4" t="e">
        <f>+VLOOKUP(E410,'[1]Nivel Impacto'!$A$3:$E$16,3)</f>
        <v>#N/A</v>
      </c>
    </row>
    <row r="411" spans="1:6" ht="15.75" customHeight="1" x14ac:dyDescent="0.3">
      <c r="A411" s="3">
        <v>410</v>
      </c>
      <c r="B411" s="3">
        <v>250</v>
      </c>
      <c r="C411" s="3">
        <v>33.237473319879498</v>
      </c>
      <c r="D411" s="3">
        <v>25</v>
      </c>
      <c r="E411" s="3">
        <v>3.4440093164821861</v>
      </c>
      <c r="F411" s="4" t="str">
        <f>+VLOOKUP(E411,'[1]Nivel Impacto'!$A$3:$E$16,3)</f>
        <v>Riesgo Administrativo Menor</v>
      </c>
    </row>
    <row r="412" spans="1:6" ht="15.75" customHeight="1" x14ac:dyDescent="0.3">
      <c r="A412" s="3">
        <v>411</v>
      </c>
      <c r="B412" s="3">
        <v>443</v>
      </c>
      <c r="C412" s="3">
        <v>466.71165372065792</v>
      </c>
      <c r="D412" s="3">
        <v>43</v>
      </c>
      <c r="E412" s="3">
        <v>45.78395974741327</v>
      </c>
      <c r="F412" s="4" t="str">
        <f>+VLOOKUP(E412,'[1]Nivel Impacto'!$A$3:$E$16,3)</f>
        <v>Riesgo Ambiental</v>
      </c>
    </row>
    <row r="413" spans="1:6" ht="15.75" customHeight="1" x14ac:dyDescent="0.3">
      <c r="A413" s="3">
        <v>412</v>
      </c>
      <c r="B413" s="3">
        <v>208</v>
      </c>
      <c r="C413" s="3">
        <v>134.91875198466465</v>
      </c>
      <c r="D413" s="3">
        <v>19</v>
      </c>
      <c r="E413" s="3">
        <v>13.879762750903502</v>
      </c>
      <c r="F413" s="4" t="str">
        <f>+VLOOKUP(E413,'[1]Nivel Impacto'!$A$3:$E$16,3)</f>
        <v>Riesgo de Navegación</v>
      </c>
    </row>
    <row r="414" spans="1:6" ht="15.75" customHeight="1" x14ac:dyDescent="0.3">
      <c r="A414" s="3">
        <v>413</v>
      </c>
      <c r="B414" s="3">
        <v>419</v>
      </c>
      <c r="C414" s="3">
        <v>370.41140057116513</v>
      </c>
      <c r="D414" s="3">
        <v>45</v>
      </c>
      <c r="E414" s="3">
        <v>37.34096347206232</v>
      </c>
      <c r="F414" s="4" t="str">
        <f>+VLOOKUP(E414,'[1]Nivel Impacto'!$A$3:$E$16,3)</f>
        <v>Riesgo Ambiental</v>
      </c>
    </row>
    <row r="415" spans="1:6" ht="15.75" customHeight="1" x14ac:dyDescent="0.3">
      <c r="A415" s="3">
        <v>414</v>
      </c>
      <c r="B415" s="3">
        <v>136</v>
      </c>
      <c r="C415" s="3">
        <v>31.770998888496699</v>
      </c>
      <c r="D415" s="3">
        <v>13</v>
      </c>
      <c r="E415" s="3">
        <v>2.9389772231042461</v>
      </c>
      <c r="F415" s="4" t="str">
        <f>+VLOOKUP(E415,'[1]Nivel Impacto'!$A$3:$E$16,3)</f>
        <v>Riesgo de Error en Reportes No Críticos</v>
      </c>
    </row>
    <row r="416" spans="1:6" ht="15.75" customHeight="1" x14ac:dyDescent="0.3">
      <c r="A416" s="3">
        <v>415</v>
      </c>
      <c r="B416" s="3">
        <v>476</v>
      </c>
      <c r="C416" s="3">
        <v>26.966083017883367</v>
      </c>
      <c r="D416" s="3">
        <v>43</v>
      </c>
      <c r="E416" s="3">
        <v>2.9479550200526057</v>
      </c>
      <c r="F416" s="4" t="str">
        <f>+VLOOKUP(E416,'[1]Nivel Impacto'!$A$3:$E$16,3)</f>
        <v>Riesgo de Error en Reportes No Críticos</v>
      </c>
    </row>
    <row r="417" spans="1:6" ht="15.75" customHeight="1" x14ac:dyDescent="0.3">
      <c r="A417" s="3">
        <v>416</v>
      </c>
      <c r="B417" s="3">
        <v>284</v>
      </c>
      <c r="C417" s="3">
        <v>42.782509049645462</v>
      </c>
      <c r="D417" s="3">
        <v>26</v>
      </c>
      <c r="E417" s="3">
        <v>4.6444672865043071</v>
      </c>
      <c r="F417" s="4" t="str">
        <f>+VLOOKUP(E417,'[1]Nivel Impacto'!$A$3:$E$16,3)</f>
        <v>Riesgo de Capacitación Insuficiente</v>
      </c>
    </row>
    <row r="418" spans="1:6" ht="15.75" customHeight="1" x14ac:dyDescent="0.3">
      <c r="A418" s="3">
        <v>417</v>
      </c>
      <c r="B418" s="3">
        <v>39</v>
      </c>
      <c r="C418" s="3">
        <v>991.73414335983261</v>
      </c>
      <c r="D418" s="3">
        <v>4</v>
      </c>
      <c r="E418" s="3">
        <v>94.283929085362132</v>
      </c>
      <c r="F418" s="4" t="str">
        <f>+VLOOKUP(E418,'[1]Nivel Impacto'!$A$3:$E$16,3)</f>
        <v>Riesgo Ambiental</v>
      </c>
    </row>
    <row r="419" spans="1:6" ht="15.75" customHeight="1" x14ac:dyDescent="0.3">
      <c r="A419" s="3">
        <v>418</v>
      </c>
      <c r="B419" s="3">
        <v>184</v>
      </c>
      <c r="C419" s="3">
        <v>369.77378029010544</v>
      </c>
      <c r="D419" s="3">
        <v>20</v>
      </c>
      <c r="E419" s="3">
        <v>39.637073815912579</v>
      </c>
      <c r="F419" s="4" t="str">
        <f>+VLOOKUP(E419,'[1]Nivel Impacto'!$A$3:$E$16,3)</f>
        <v>Riesgo Ambiental</v>
      </c>
    </row>
    <row r="420" spans="1:6" ht="15.75" customHeight="1" x14ac:dyDescent="0.3">
      <c r="A420" s="3">
        <v>419</v>
      </c>
      <c r="B420" s="3">
        <v>43</v>
      </c>
      <c r="C420" s="3">
        <v>37.740784494246292</v>
      </c>
      <c r="D420" s="3">
        <v>4</v>
      </c>
      <c r="E420" s="3">
        <v>3.9002737502685028</v>
      </c>
      <c r="F420" s="4" t="str">
        <f>+VLOOKUP(E420,'[1]Nivel Impacto'!$A$3:$E$16,3)</f>
        <v>Riesgo Administrativo Menor</v>
      </c>
    </row>
    <row r="421" spans="1:6" ht="15.75" customHeight="1" x14ac:dyDescent="0.3">
      <c r="A421" s="3">
        <v>420</v>
      </c>
      <c r="B421" s="3">
        <v>102</v>
      </c>
      <c r="C421" s="3">
        <v>27.934739096245547</v>
      </c>
      <c r="D421" s="3">
        <v>10</v>
      </c>
      <c r="E421" s="3">
        <v>2.6939083944472664</v>
      </c>
      <c r="F421" s="4" t="str">
        <f>+VLOOKUP(E421,'[1]Nivel Impacto'!$A$3:$E$16,3)</f>
        <v>Riesgo de Error en Reportes No Críticos</v>
      </c>
    </row>
    <row r="422" spans="1:6" ht="15.75" customHeight="1" x14ac:dyDescent="0.3">
      <c r="A422" s="3">
        <v>421</v>
      </c>
      <c r="B422" s="3">
        <v>318</v>
      </c>
      <c r="C422" s="3">
        <v>145.06291445099271</v>
      </c>
      <c r="D422" s="3">
        <v>30</v>
      </c>
      <c r="E422" s="3">
        <v>14.492211085080008</v>
      </c>
      <c r="F422" s="4" t="str">
        <f>+VLOOKUP(E422,'[1]Nivel Impacto'!$A$3:$E$16,3)</f>
        <v>Riesgo Ambiental</v>
      </c>
    </row>
    <row r="423" spans="1:6" ht="15.75" customHeight="1" x14ac:dyDescent="0.3">
      <c r="A423" s="3">
        <v>422</v>
      </c>
      <c r="B423" s="3">
        <v>304</v>
      </c>
      <c r="C423" s="3">
        <v>45.649649113017183</v>
      </c>
      <c r="D423" s="3">
        <v>31</v>
      </c>
      <c r="E423" s="3">
        <v>4.2805218174299489</v>
      </c>
      <c r="F423" s="4" t="str">
        <f>+VLOOKUP(E423,'[1]Nivel Impacto'!$A$3:$E$16,3)</f>
        <v>Riesgo de Capacitación Insuficiente</v>
      </c>
    </row>
    <row r="424" spans="1:6" ht="15.75" customHeight="1" x14ac:dyDescent="0.3">
      <c r="A424" s="3">
        <v>423</v>
      </c>
      <c r="B424" s="3">
        <v>438</v>
      </c>
      <c r="C424" s="3">
        <v>40.568138170403053</v>
      </c>
      <c r="D424" s="3">
        <v>41</v>
      </c>
      <c r="E424" s="3">
        <v>3.6734921631927584</v>
      </c>
      <c r="F424" s="4" t="str">
        <f>+VLOOKUP(E424,'[1]Nivel Impacto'!$A$3:$E$16,3)</f>
        <v>Riesgo Administrativo Menor</v>
      </c>
    </row>
    <row r="425" spans="1:6" ht="15.75" customHeight="1" x14ac:dyDescent="0.3">
      <c r="A425" s="3">
        <v>424</v>
      </c>
      <c r="B425" s="3">
        <v>140</v>
      </c>
      <c r="C425" s="3">
        <v>54.023286905236702</v>
      </c>
      <c r="D425" s="3">
        <v>15</v>
      </c>
      <c r="E425" s="3">
        <v>5.4998667338762068</v>
      </c>
      <c r="F425" s="4" t="str">
        <f>+VLOOKUP(E425,'[1]Nivel Impacto'!$A$3:$E$16,3)</f>
        <v>Riesgo Logístico y de Cadena de Suministro</v>
      </c>
    </row>
    <row r="426" spans="1:6" ht="15.75" customHeight="1" x14ac:dyDescent="0.3">
      <c r="A426" s="3">
        <v>425</v>
      </c>
      <c r="B426" s="3">
        <v>289</v>
      </c>
      <c r="C426" s="3">
        <v>76.172337192363756</v>
      </c>
      <c r="D426" s="3">
        <v>29</v>
      </c>
      <c r="E426" s="3">
        <v>7.1747826254121705</v>
      </c>
      <c r="F426" s="4" t="str">
        <f>+VLOOKUP(E426,'[1]Nivel Impacto'!$A$3:$E$16,3)</f>
        <v>Riesgo Laboral</v>
      </c>
    </row>
    <row r="427" spans="1:6" ht="15.75" customHeight="1" x14ac:dyDescent="0.3">
      <c r="A427" s="3">
        <v>426</v>
      </c>
      <c r="B427" s="3">
        <v>222</v>
      </c>
      <c r="C427" s="3">
        <v>20.202782054694897</v>
      </c>
      <c r="D427" s="3">
        <v>21</v>
      </c>
      <c r="E427" s="3">
        <v>2.0072571693086516</v>
      </c>
      <c r="F427" s="4" t="str">
        <f>+VLOOKUP(E427,'[1]Nivel Impacto'!$A$3:$E$16,3)</f>
        <v>Riesgo de Error en Reportes No Críticos</v>
      </c>
    </row>
    <row r="428" spans="1:6" ht="15.75" customHeight="1" x14ac:dyDescent="0.3">
      <c r="A428" s="3">
        <v>427</v>
      </c>
      <c r="B428" s="3">
        <v>336</v>
      </c>
      <c r="C428" s="3">
        <v>16.528307603258479</v>
      </c>
      <c r="D428" s="3">
        <v>32</v>
      </c>
      <c r="E428" s="3">
        <v>1.7286570868467623</v>
      </c>
      <c r="F428" s="4" t="str">
        <f>+VLOOKUP(E428,'[1]Nivel Impacto'!$A$3:$E$16,3)</f>
        <v>Riesgo de Equipamiento Secundario</v>
      </c>
    </row>
    <row r="429" spans="1:6" ht="15.75" customHeight="1" x14ac:dyDescent="0.3">
      <c r="A429" s="3">
        <v>428</v>
      </c>
      <c r="B429" s="3">
        <v>297</v>
      </c>
      <c r="C429" s="3">
        <v>18.323375139093702</v>
      </c>
      <c r="D429" s="3">
        <v>27</v>
      </c>
      <c r="E429" s="3">
        <v>1.9265175044826912</v>
      </c>
      <c r="F429" s="4" t="str">
        <f>+VLOOKUP(E429,'[1]Nivel Impacto'!$A$3:$E$16,3)</f>
        <v>Riesgo de Equipamiento Secundario</v>
      </c>
    </row>
    <row r="430" spans="1:6" ht="15.75" customHeight="1" x14ac:dyDescent="0.3">
      <c r="A430" s="3">
        <v>429</v>
      </c>
      <c r="B430" s="3">
        <v>373</v>
      </c>
      <c r="C430" s="3">
        <v>27.50243400820948</v>
      </c>
      <c r="D430" s="3">
        <v>35</v>
      </c>
      <c r="E430" s="3">
        <v>2.9405089351978733</v>
      </c>
      <c r="F430" s="4" t="str">
        <f>+VLOOKUP(E430,'[1]Nivel Impacto'!$A$3:$E$16,3)</f>
        <v>Riesgo de Error en Reportes No Críticos</v>
      </c>
    </row>
    <row r="431" spans="1:6" ht="15.75" customHeight="1" x14ac:dyDescent="0.3">
      <c r="A431" s="3">
        <v>430</v>
      </c>
      <c r="B431" s="3">
        <v>249</v>
      </c>
      <c r="C431" s="3">
        <v>25.914438781304888</v>
      </c>
      <c r="D431" s="3">
        <v>26</v>
      </c>
      <c r="E431" s="3">
        <v>2.6738574432771438</v>
      </c>
      <c r="F431" s="4" t="str">
        <f>+VLOOKUP(E431,'[1]Nivel Impacto'!$A$3:$E$16,3)</f>
        <v>Riesgo de Error en Reportes No Críticos</v>
      </c>
    </row>
    <row r="432" spans="1:6" ht="15.75" customHeight="1" x14ac:dyDescent="0.3">
      <c r="A432" s="3">
        <v>431</v>
      </c>
      <c r="B432" s="3">
        <v>385</v>
      </c>
      <c r="C432" s="3">
        <v>87.503744031554191</v>
      </c>
      <c r="D432" s="3">
        <v>38</v>
      </c>
      <c r="E432" s="3">
        <v>8.1899923403336068</v>
      </c>
      <c r="F432" s="4" t="str">
        <f>+VLOOKUP(E432,'[1]Nivel Impacto'!$A$3:$E$16,3)</f>
        <v>Riesgo Financiero Operativo</v>
      </c>
    </row>
    <row r="433" spans="1:6" ht="15.75" customHeight="1" x14ac:dyDescent="0.3">
      <c r="A433" s="3">
        <v>432</v>
      </c>
      <c r="B433" s="3">
        <v>231</v>
      </c>
      <c r="C433" s="3">
        <v>19.714802897883114</v>
      </c>
      <c r="D433" s="3">
        <v>21</v>
      </c>
      <c r="E433" s="3">
        <v>1.9475195719507381</v>
      </c>
      <c r="F433" s="4" t="str">
        <f>+VLOOKUP(E433,'[1]Nivel Impacto'!$A$3:$E$16,3)</f>
        <v>Riesgo de Equipamiento Secundario</v>
      </c>
    </row>
    <row r="434" spans="1:6" ht="15.75" customHeight="1" x14ac:dyDescent="0.3">
      <c r="A434" s="3">
        <v>433</v>
      </c>
      <c r="B434" s="3">
        <v>273</v>
      </c>
      <c r="C434" s="3">
        <v>51.117045508320125</v>
      </c>
      <c r="D434" s="3">
        <v>30</v>
      </c>
      <c r="E434" s="3">
        <v>5.2005445016881033</v>
      </c>
      <c r="F434" s="4" t="str">
        <f>+VLOOKUP(E434,'[1]Nivel Impacto'!$A$3:$E$16,3)</f>
        <v>Riesgo Logístico y de Cadena de Suministro</v>
      </c>
    </row>
    <row r="435" spans="1:6" ht="15.75" customHeight="1" x14ac:dyDescent="0.3">
      <c r="A435" s="3">
        <v>434</v>
      </c>
      <c r="B435" s="3">
        <v>235</v>
      </c>
      <c r="C435" s="3">
        <v>66.137257472893353</v>
      </c>
      <c r="D435" s="3">
        <v>25</v>
      </c>
      <c r="E435" s="3">
        <v>6.7143948084912486</v>
      </c>
      <c r="F435" s="4" t="str">
        <f>+VLOOKUP(E435,'[1]Nivel Impacto'!$A$3:$E$16,3)</f>
        <v>Riesgo Regulatorio</v>
      </c>
    </row>
    <row r="436" spans="1:6" ht="15.75" customHeight="1" x14ac:dyDescent="0.3">
      <c r="A436" s="3">
        <v>435</v>
      </c>
      <c r="B436" s="3">
        <v>134</v>
      </c>
      <c r="C436" s="3">
        <v>33.280295559227483</v>
      </c>
      <c r="D436" s="3">
        <v>14</v>
      </c>
      <c r="E436" s="3">
        <v>3.3212933765215191</v>
      </c>
      <c r="F436" s="4" t="str">
        <f>+VLOOKUP(E436,'[1]Nivel Impacto'!$A$3:$E$16,3)</f>
        <v>Riesgo Administrativo Menor</v>
      </c>
    </row>
    <row r="437" spans="1:6" ht="15.75" customHeight="1" x14ac:dyDescent="0.3">
      <c r="A437" s="3">
        <v>436</v>
      </c>
      <c r="B437" s="3">
        <v>126</v>
      </c>
      <c r="C437" s="3">
        <v>62.066823423497411</v>
      </c>
      <c r="D437" s="3">
        <v>13</v>
      </c>
      <c r="E437" s="3">
        <v>5.9678496905398157</v>
      </c>
      <c r="F437" s="4" t="str">
        <f>+VLOOKUP(E437,'[1]Nivel Impacto'!$A$3:$E$16,3)</f>
        <v>Riesgo Logístico y de Cadena de Suministro</v>
      </c>
    </row>
    <row r="438" spans="1:6" ht="15.75" customHeight="1" x14ac:dyDescent="0.3">
      <c r="A438" s="3">
        <v>437</v>
      </c>
      <c r="B438" s="3">
        <v>91</v>
      </c>
      <c r="C438" s="3">
        <v>28.786902470273013</v>
      </c>
      <c r="D438" s="3">
        <v>10</v>
      </c>
      <c r="E438" s="3">
        <v>3.1082790589079137</v>
      </c>
      <c r="F438" s="4" t="str">
        <f>+VLOOKUP(E438,'[1]Nivel Impacto'!$A$3:$E$16,3)</f>
        <v>Riesgo Administrativo Menor</v>
      </c>
    </row>
    <row r="439" spans="1:6" ht="15.75" customHeight="1" x14ac:dyDescent="0.3">
      <c r="A439" s="3">
        <v>438</v>
      </c>
      <c r="B439" s="3">
        <v>55</v>
      </c>
      <c r="C439" s="3">
        <v>26.823926793441011</v>
      </c>
      <c r="D439" s="3">
        <v>5</v>
      </c>
      <c r="E439" s="3">
        <v>2.9004452274210242</v>
      </c>
      <c r="F439" s="4" t="str">
        <f>+VLOOKUP(E439,'[1]Nivel Impacto'!$A$3:$E$16,3)</f>
        <v>Riesgo de Error en Reportes No Críticos</v>
      </c>
    </row>
    <row r="440" spans="1:6" ht="15.75" customHeight="1" x14ac:dyDescent="0.3">
      <c r="A440" s="3">
        <v>439</v>
      </c>
      <c r="B440" s="3">
        <v>434</v>
      </c>
      <c r="C440" s="3">
        <v>139.17259456159246</v>
      </c>
      <c r="D440" s="3">
        <v>45</v>
      </c>
      <c r="E440" s="3">
        <v>13.006838404661579</v>
      </c>
      <c r="F440" s="4" t="str">
        <f>+VLOOKUP(E440,'[1]Nivel Impacto'!$A$3:$E$16,3)</f>
        <v>Riesgo de Navegación</v>
      </c>
    </row>
    <row r="441" spans="1:6" ht="15.75" customHeight="1" x14ac:dyDescent="0.3">
      <c r="A441" s="3">
        <v>440</v>
      </c>
      <c r="B441" s="3">
        <v>90</v>
      </c>
      <c r="C441" s="3">
        <v>83.491780928011536</v>
      </c>
      <c r="D441" s="3">
        <v>9</v>
      </c>
      <c r="E441" s="3">
        <v>7.7662749359423486</v>
      </c>
      <c r="F441" s="4" t="str">
        <f>+VLOOKUP(E441,'[1]Nivel Impacto'!$A$3:$E$16,3)</f>
        <v>Riesgo Laboral</v>
      </c>
    </row>
    <row r="442" spans="1:6" ht="15.75" customHeight="1" x14ac:dyDescent="0.3">
      <c r="A442" s="3">
        <v>441</v>
      </c>
      <c r="B442" s="3">
        <v>203</v>
      </c>
      <c r="C442" s="3">
        <v>25.509145080427313</v>
      </c>
      <c r="D442" s="3">
        <v>20</v>
      </c>
      <c r="E442" s="3">
        <v>2.400193008702403</v>
      </c>
      <c r="F442" s="4" t="str">
        <f>+VLOOKUP(E442,'[1]Nivel Impacto'!$A$3:$E$16,3)</f>
        <v>Riesgo de Error en Reportes No Críticos</v>
      </c>
    </row>
    <row r="443" spans="1:6" ht="15.75" customHeight="1" x14ac:dyDescent="0.3">
      <c r="A443" s="3">
        <v>442</v>
      </c>
      <c r="B443" s="3">
        <v>46</v>
      </c>
      <c r="C443" s="3">
        <v>53.08462770368623</v>
      </c>
      <c r="D443" s="3">
        <v>5</v>
      </c>
      <c r="E443" s="3">
        <v>5.387946744853056</v>
      </c>
      <c r="F443" s="4" t="str">
        <f>+VLOOKUP(E443,'[1]Nivel Impacto'!$A$3:$E$16,3)</f>
        <v>Riesgo Logístico y de Cadena de Suministro</v>
      </c>
    </row>
    <row r="444" spans="1:6" ht="15.75" customHeight="1" x14ac:dyDescent="0.3">
      <c r="A444" s="3">
        <v>443</v>
      </c>
      <c r="B444" s="3">
        <v>444</v>
      </c>
      <c r="C444" s="3">
        <v>29.278229905126263</v>
      </c>
      <c r="D444" s="3">
        <v>44</v>
      </c>
      <c r="E444" s="3">
        <v>2.9132309228780366</v>
      </c>
      <c r="F444" s="4" t="str">
        <f>+VLOOKUP(E444,'[1]Nivel Impacto'!$A$3:$E$16,3)</f>
        <v>Riesgo de Error en Reportes No Críticos</v>
      </c>
    </row>
    <row r="445" spans="1:6" ht="15.75" customHeight="1" x14ac:dyDescent="0.3">
      <c r="A445" s="3">
        <v>444</v>
      </c>
      <c r="B445" s="3">
        <v>242</v>
      </c>
      <c r="C445" s="3">
        <v>25.499974355183159</v>
      </c>
      <c r="D445" s="3">
        <v>26</v>
      </c>
      <c r="E445" s="3">
        <v>2.5513492523904704</v>
      </c>
      <c r="F445" s="4" t="str">
        <f>+VLOOKUP(E445,'[1]Nivel Impacto'!$A$3:$E$16,3)</f>
        <v>Riesgo de Error en Reportes No Críticos</v>
      </c>
    </row>
    <row r="446" spans="1:6" ht="15.75" customHeight="1" x14ac:dyDescent="0.3">
      <c r="A446" s="3">
        <v>445</v>
      </c>
      <c r="B446" s="3">
        <v>202</v>
      </c>
      <c r="C446" s="3">
        <v>196.55735633101051</v>
      </c>
      <c r="D446" s="3">
        <v>20</v>
      </c>
      <c r="E446" s="3">
        <v>18.761087910379484</v>
      </c>
      <c r="F446" s="4" t="str">
        <f>+VLOOKUP(E446,'[1]Nivel Impacto'!$A$3:$E$16,3)</f>
        <v>Riesgo Ambiental</v>
      </c>
    </row>
    <row r="447" spans="1:6" ht="15.75" customHeight="1" x14ac:dyDescent="0.3">
      <c r="A447" s="3">
        <v>446</v>
      </c>
      <c r="B447" s="3">
        <v>224</v>
      </c>
      <c r="C447" s="3">
        <v>226.93710523344279</v>
      </c>
      <c r="D447" s="3">
        <v>23</v>
      </c>
      <c r="E447" s="3">
        <v>20.63319756671342</v>
      </c>
      <c r="F447" s="4" t="str">
        <f>+VLOOKUP(E447,'[1]Nivel Impacto'!$A$3:$E$16,3)</f>
        <v>Riesgo Ambiental</v>
      </c>
    </row>
    <row r="448" spans="1:6" ht="15.75" customHeight="1" x14ac:dyDescent="0.3">
      <c r="A448" s="3">
        <v>447</v>
      </c>
      <c r="B448" s="3">
        <v>165</v>
      </c>
      <c r="C448" s="3">
        <v>56.480251496468583</v>
      </c>
      <c r="D448" s="3">
        <v>16</v>
      </c>
      <c r="E448" s="3">
        <v>5.8131030320035393</v>
      </c>
      <c r="F448" s="4" t="str">
        <f>+VLOOKUP(E448,'[1]Nivel Impacto'!$A$3:$E$16,3)</f>
        <v>Riesgo Logístico y de Cadena de Suministro</v>
      </c>
    </row>
    <row r="449" spans="1:6" ht="15.75" customHeight="1" x14ac:dyDescent="0.3">
      <c r="A449" s="3">
        <v>448</v>
      </c>
      <c r="B449" s="3">
        <v>349</v>
      </c>
      <c r="C449" s="3">
        <v>18.590378822531669</v>
      </c>
      <c r="D449" s="3">
        <v>32</v>
      </c>
      <c r="E449" s="3">
        <v>1.7270241294202082</v>
      </c>
      <c r="F449" s="4" t="str">
        <f>+VLOOKUP(E449,'[1]Nivel Impacto'!$A$3:$E$16,3)</f>
        <v>Riesgo de Equipamiento Secundario</v>
      </c>
    </row>
    <row r="450" spans="1:6" ht="15.75" customHeight="1" x14ac:dyDescent="0.3">
      <c r="A450" s="3">
        <v>449</v>
      </c>
      <c r="B450" s="3">
        <v>221</v>
      </c>
      <c r="C450" s="3">
        <v>174.31207280623966</v>
      </c>
      <c r="D450" s="3">
        <v>21</v>
      </c>
      <c r="E450" s="3">
        <v>18.944144345212827</v>
      </c>
      <c r="F450" s="4" t="str">
        <f>+VLOOKUP(E450,'[1]Nivel Impacto'!$A$3:$E$16,3)</f>
        <v>Riesgo Ambiental</v>
      </c>
    </row>
    <row r="451" spans="1:6" ht="15.75" customHeight="1" x14ac:dyDescent="0.3">
      <c r="A451" s="3">
        <v>450</v>
      </c>
      <c r="B451" s="3">
        <v>93</v>
      </c>
      <c r="C451" s="3">
        <v>141.07510618016093</v>
      </c>
      <c r="D451" s="3">
        <v>9</v>
      </c>
      <c r="E451" s="3">
        <v>14.083250613891199</v>
      </c>
      <c r="F451" s="4" t="str">
        <f>+VLOOKUP(E451,'[1]Nivel Impacto'!$A$3:$E$16,3)</f>
        <v>Riesgo Ambiental</v>
      </c>
    </row>
    <row r="452" spans="1:6" ht="15.75" customHeight="1" x14ac:dyDescent="0.3">
      <c r="A452" s="3">
        <v>451</v>
      </c>
      <c r="B452" s="3">
        <v>245</v>
      </c>
      <c r="C452" s="3">
        <v>3.8516863766832916</v>
      </c>
      <c r="D452" s="3">
        <v>23</v>
      </c>
      <c r="E452" s="3">
        <v>0.42301832218290325</v>
      </c>
      <c r="F452" s="4" t="e">
        <f>+VLOOKUP(E452,'[1]Nivel Impacto'!$A$3:$E$16,3)</f>
        <v>#N/A</v>
      </c>
    </row>
    <row r="453" spans="1:6" ht="15.75" customHeight="1" x14ac:dyDescent="0.3">
      <c r="A453" s="3">
        <v>452</v>
      </c>
      <c r="B453" s="3">
        <v>304</v>
      </c>
      <c r="C453" s="3">
        <v>225.60432666618655</v>
      </c>
      <c r="D453" s="3">
        <v>33</v>
      </c>
      <c r="E453" s="3">
        <v>20.812537860686511</v>
      </c>
      <c r="F453" s="4" t="str">
        <f>+VLOOKUP(E453,'[1]Nivel Impacto'!$A$3:$E$16,3)</f>
        <v>Riesgo Ambiental</v>
      </c>
    </row>
    <row r="454" spans="1:6" ht="15.75" customHeight="1" x14ac:dyDescent="0.3">
      <c r="A454" s="3">
        <v>453</v>
      </c>
      <c r="B454" s="3">
        <v>215</v>
      </c>
      <c r="C454" s="3">
        <v>35.934196318161959</v>
      </c>
      <c r="D454" s="3">
        <v>23</v>
      </c>
      <c r="E454" s="3">
        <v>3.6381879614981782</v>
      </c>
      <c r="F454" s="4" t="str">
        <f>+VLOOKUP(E454,'[1]Nivel Impacto'!$A$3:$E$16,3)</f>
        <v>Riesgo Administrativo Menor</v>
      </c>
    </row>
    <row r="455" spans="1:6" ht="15.75" customHeight="1" x14ac:dyDescent="0.3">
      <c r="A455" s="3">
        <v>454</v>
      </c>
      <c r="B455" s="3">
        <v>483</v>
      </c>
      <c r="C455" s="3">
        <v>108.60017180788402</v>
      </c>
      <c r="D455" s="3">
        <v>48</v>
      </c>
      <c r="E455" s="3">
        <v>11.366818774640301</v>
      </c>
      <c r="F455" s="4" t="str">
        <f>+VLOOKUP(E455,'[1]Nivel Impacto'!$A$3:$E$16,3)</f>
        <v>Riesgo de Seguridad</v>
      </c>
    </row>
    <row r="456" spans="1:6" ht="15.75" customHeight="1" x14ac:dyDescent="0.3">
      <c r="A456" s="3">
        <v>455</v>
      </c>
      <c r="B456" s="3">
        <v>439</v>
      </c>
      <c r="C456" s="3">
        <v>259.55507980899574</v>
      </c>
      <c r="D456" s="3">
        <v>45</v>
      </c>
      <c r="E456" s="3">
        <v>27.161617037836603</v>
      </c>
      <c r="F456" s="4" t="str">
        <f>+VLOOKUP(E456,'[1]Nivel Impacto'!$A$3:$E$16,3)</f>
        <v>Riesgo Ambiental</v>
      </c>
    </row>
    <row r="457" spans="1:6" ht="15.75" customHeight="1" x14ac:dyDescent="0.3">
      <c r="A457" s="3">
        <v>456</v>
      </c>
      <c r="B457" s="3">
        <v>41</v>
      </c>
      <c r="C457" s="3">
        <v>45.532311305501153</v>
      </c>
      <c r="D457" s="3">
        <v>4</v>
      </c>
      <c r="E457" s="3">
        <v>4.6025584605522374</v>
      </c>
      <c r="F457" s="4" t="str">
        <f>+VLOOKUP(E457,'[1]Nivel Impacto'!$A$3:$E$16,3)</f>
        <v>Riesgo de Capacitación Insuficiente</v>
      </c>
    </row>
    <row r="458" spans="1:6" ht="15.75" customHeight="1" x14ac:dyDescent="0.3">
      <c r="A458" s="3">
        <v>457</v>
      </c>
      <c r="B458" s="3">
        <v>52</v>
      </c>
      <c r="C458" s="3">
        <v>62.003010300925681</v>
      </c>
      <c r="D458" s="3">
        <v>5</v>
      </c>
      <c r="E458" s="3">
        <v>5.6515813592402599</v>
      </c>
      <c r="F458" s="4" t="str">
        <f>+VLOOKUP(E458,'[1]Nivel Impacto'!$A$3:$E$16,3)</f>
        <v>Riesgo Logístico y de Cadena de Suministro</v>
      </c>
    </row>
    <row r="459" spans="1:6" ht="15.75" customHeight="1" x14ac:dyDescent="0.3">
      <c r="A459" s="3">
        <v>458</v>
      </c>
      <c r="B459" s="3">
        <v>206</v>
      </c>
      <c r="C459" s="3">
        <v>20.682391438844729</v>
      </c>
      <c r="D459" s="3">
        <v>21</v>
      </c>
      <c r="E459" s="3">
        <v>2.1302465361716454</v>
      </c>
      <c r="F459" s="4" t="str">
        <f>+VLOOKUP(E459,'[1]Nivel Impacto'!$A$3:$E$16,3)</f>
        <v>Riesgo de Error en Reportes No Críticos</v>
      </c>
    </row>
    <row r="460" spans="1:6" ht="15.75" customHeight="1" x14ac:dyDescent="0.3">
      <c r="A460" s="3">
        <v>459</v>
      </c>
      <c r="B460" s="3">
        <v>199</v>
      </c>
      <c r="C460" s="3">
        <v>22.430609286416825</v>
      </c>
      <c r="D460" s="3">
        <v>20</v>
      </c>
      <c r="E460" s="3">
        <v>2.0999737898860023</v>
      </c>
      <c r="F460" s="4" t="str">
        <f>+VLOOKUP(E460,'[1]Nivel Impacto'!$A$3:$E$16,3)</f>
        <v>Riesgo de Error en Reportes No Críticos</v>
      </c>
    </row>
    <row r="461" spans="1:6" ht="15.75" customHeight="1" x14ac:dyDescent="0.3">
      <c r="A461" s="3">
        <v>460</v>
      </c>
      <c r="B461" s="3">
        <v>96</v>
      </c>
      <c r="C461" s="3">
        <v>51.498561027633514</v>
      </c>
      <c r="D461" s="3">
        <v>9</v>
      </c>
      <c r="E461" s="3">
        <v>5.1742502941689148</v>
      </c>
      <c r="F461" s="4" t="str">
        <f>+VLOOKUP(E461,'[1]Nivel Impacto'!$A$3:$E$16,3)</f>
        <v>Riesgo Logístico y de Cadena de Suministro</v>
      </c>
    </row>
    <row r="462" spans="1:6" ht="15.75" customHeight="1" x14ac:dyDescent="0.3">
      <c r="A462" s="3">
        <v>461</v>
      </c>
      <c r="B462" s="3">
        <v>255</v>
      </c>
      <c r="C462" s="3">
        <v>38.219358807525516</v>
      </c>
      <c r="D462" s="3">
        <v>26</v>
      </c>
      <c r="E462" s="3">
        <v>4.0514952496082879</v>
      </c>
      <c r="F462" s="4" t="str">
        <f>+VLOOKUP(E462,'[1]Nivel Impacto'!$A$3:$E$16,3)</f>
        <v>Riesgo de Capacitación Insuficiente</v>
      </c>
    </row>
    <row r="463" spans="1:6" ht="15.75" customHeight="1" x14ac:dyDescent="0.3">
      <c r="A463" s="3">
        <v>462</v>
      </c>
      <c r="B463" s="3">
        <v>404</v>
      </c>
      <c r="C463" s="3">
        <v>51.327485878034288</v>
      </c>
      <c r="D463" s="3">
        <v>43</v>
      </c>
      <c r="E463" s="3">
        <v>5.5425943890510752</v>
      </c>
      <c r="F463" s="4" t="str">
        <f>+VLOOKUP(E463,'[1]Nivel Impacto'!$A$3:$E$16,3)</f>
        <v>Riesgo Logístico y de Cadena de Suministro</v>
      </c>
    </row>
    <row r="464" spans="1:6" ht="15.75" customHeight="1" x14ac:dyDescent="0.3">
      <c r="A464" s="3">
        <v>463</v>
      </c>
      <c r="B464" s="3">
        <v>141</v>
      </c>
      <c r="C464" s="3">
        <v>23.025112104095314</v>
      </c>
      <c r="D464" s="3">
        <v>14</v>
      </c>
      <c r="E464" s="3">
        <v>2.2831362935977566</v>
      </c>
      <c r="F464" s="4" t="str">
        <f>+VLOOKUP(E464,'[1]Nivel Impacto'!$A$3:$E$16,3)</f>
        <v>Riesgo de Error en Reportes No Críticos</v>
      </c>
    </row>
    <row r="465" spans="1:6" ht="15.75" customHeight="1" x14ac:dyDescent="0.3">
      <c r="A465" s="3">
        <v>464</v>
      </c>
      <c r="B465" s="3">
        <v>270</v>
      </c>
      <c r="C465" s="3">
        <v>19.520376307770466</v>
      </c>
      <c r="D465" s="3">
        <v>29</v>
      </c>
      <c r="E465" s="3">
        <v>1.8578235646134269</v>
      </c>
      <c r="F465" s="4" t="str">
        <f>+VLOOKUP(E465,'[1]Nivel Impacto'!$A$3:$E$16,3)</f>
        <v>Riesgo de Equipamiento Secundario</v>
      </c>
    </row>
    <row r="466" spans="1:6" ht="15.75" customHeight="1" x14ac:dyDescent="0.3">
      <c r="A466" s="3">
        <v>465</v>
      </c>
      <c r="B466" s="3">
        <v>170</v>
      </c>
      <c r="C466" s="3">
        <v>20.654904931060027</v>
      </c>
      <c r="D466" s="3">
        <v>18</v>
      </c>
      <c r="E466" s="3">
        <v>1.9134930818821705</v>
      </c>
      <c r="F466" s="4" t="str">
        <f>+VLOOKUP(E466,'[1]Nivel Impacto'!$A$3:$E$16,3)</f>
        <v>Riesgo de Equipamiento Secundario</v>
      </c>
    </row>
    <row r="467" spans="1:6" ht="15.75" customHeight="1" x14ac:dyDescent="0.3">
      <c r="A467" s="3">
        <v>466</v>
      </c>
      <c r="B467" s="3">
        <v>151</v>
      </c>
      <c r="C467" s="3">
        <v>141.8340431709824</v>
      </c>
      <c r="D467" s="3">
        <v>14</v>
      </c>
      <c r="E467" s="3">
        <v>15.276548266163317</v>
      </c>
      <c r="F467" s="4" t="str">
        <f>+VLOOKUP(E467,'[1]Nivel Impacto'!$A$3:$E$16,3)</f>
        <v>Riesgo Ambiental</v>
      </c>
    </row>
    <row r="468" spans="1:6" ht="15.75" customHeight="1" x14ac:dyDescent="0.3">
      <c r="A468" s="3">
        <v>467</v>
      </c>
      <c r="B468" s="3">
        <v>434</v>
      </c>
      <c r="C468" s="3">
        <v>80.644151844698101</v>
      </c>
      <c r="D468" s="3">
        <v>46</v>
      </c>
      <c r="E468" s="3">
        <v>8.1735820847831882</v>
      </c>
      <c r="F468" s="4" t="str">
        <f>+VLOOKUP(E468,'[1]Nivel Impacto'!$A$3:$E$16,3)</f>
        <v>Riesgo Financiero Operativo</v>
      </c>
    </row>
    <row r="469" spans="1:6" ht="15.75" customHeight="1" x14ac:dyDescent="0.3">
      <c r="A469" s="3">
        <v>468</v>
      </c>
      <c r="B469" s="3">
        <v>89</v>
      </c>
      <c r="C469" s="3">
        <v>33.308392646383304</v>
      </c>
      <c r="D469" s="3">
        <v>9</v>
      </c>
      <c r="E469" s="3">
        <v>3.2809822090488745</v>
      </c>
      <c r="F469" s="4" t="str">
        <f>+VLOOKUP(E469,'[1]Nivel Impacto'!$A$3:$E$16,3)</f>
        <v>Riesgo Administrativo Menor</v>
      </c>
    </row>
    <row r="470" spans="1:6" ht="15.75" customHeight="1" x14ac:dyDescent="0.3">
      <c r="A470" s="3">
        <v>469</v>
      </c>
      <c r="B470" s="3">
        <v>37</v>
      </c>
      <c r="C470" s="3">
        <v>255.73419287519195</v>
      </c>
      <c r="D470" s="3">
        <v>4</v>
      </c>
      <c r="E470" s="3">
        <v>23.656861007866674</v>
      </c>
      <c r="F470" s="4" t="str">
        <f>+VLOOKUP(E470,'[1]Nivel Impacto'!$A$3:$E$16,3)</f>
        <v>Riesgo Ambiental</v>
      </c>
    </row>
    <row r="471" spans="1:6" ht="15.75" customHeight="1" x14ac:dyDescent="0.3">
      <c r="A471" s="3">
        <v>470</v>
      </c>
      <c r="B471" s="3">
        <v>224</v>
      </c>
      <c r="C471" s="3">
        <v>123.18550630509013</v>
      </c>
      <c r="D471" s="3">
        <v>23</v>
      </c>
      <c r="E471" s="3">
        <v>13.459786891719219</v>
      </c>
      <c r="F471" s="4" t="str">
        <f>+VLOOKUP(E471,'[1]Nivel Impacto'!$A$3:$E$16,3)</f>
        <v>Riesgo de Navegación</v>
      </c>
    </row>
    <row r="472" spans="1:6" ht="15.75" customHeight="1" x14ac:dyDescent="0.3">
      <c r="A472" s="3">
        <v>471</v>
      </c>
      <c r="B472" s="3">
        <v>200</v>
      </c>
      <c r="C472" s="3">
        <v>76.32318348135847</v>
      </c>
      <c r="D472" s="3">
        <v>22</v>
      </c>
      <c r="E472" s="3">
        <v>8.2310817710322262</v>
      </c>
      <c r="F472" s="4" t="str">
        <f>+VLOOKUP(E472,'[1]Nivel Impacto'!$A$3:$E$16,3)</f>
        <v>Riesgo Financiero Operativo</v>
      </c>
    </row>
    <row r="473" spans="1:6" ht="15.75" customHeight="1" x14ac:dyDescent="0.3">
      <c r="A473" s="3">
        <v>472</v>
      </c>
      <c r="B473" s="3">
        <v>320</v>
      </c>
      <c r="C473" s="3">
        <v>87.446593581983038</v>
      </c>
      <c r="D473" s="3">
        <v>33</v>
      </c>
      <c r="E473" s="3">
        <v>8.6081824287498172</v>
      </c>
      <c r="F473" s="4" t="str">
        <f>+VLOOKUP(E473,'[1]Nivel Impacto'!$A$3:$E$16,3)</f>
        <v>Riesgo Financiero Operativo</v>
      </c>
    </row>
    <row r="474" spans="1:6" ht="15.75" customHeight="1" x14ac:dyDescent="0.3">
      <c r="A474" s="3">
        <v>473</v>
      </c>
      <c r="B474" s="3">
        <v>243</v>
      </c>
      <c r="C474" s="3">
        <v>162.37248079240186</v>
      </c>
      <c r="D474" s="3">
        <v>25</v>
      </c>
      <c r="E474" s="3">
        <v>17.382104412411937</v>
      </c>
      <c r="F474" s="4" t="str">
        <f>+VLOOKUP(E474,'[1]Nivel Impacto'!$A$3:$E$16,3)</f>
        <v>Riesgo Ambiental</v>
      </c>
    </row>
    <row r="475" spans="1:6" ht="15.75" customHeight="1" x14ac:dyDescent="0.3">
      <c r="A475" s="3">
        <v>474</v>
      </c>
      <c r="B475" s="3">
        <v>321</v>
      </c>
      <c r="C475" s="3">
        <v>118.46443874730701</v>
      </c>
      <c r="D475" s="3">
        <v>31</v>
      </c>
      <c r="E475" s="3">
        <v>12.440237355071371</v>
      </c>
      <c r="F475" s="4" t="str">
        <f>+VLOOKUP(E475,'[1]Nivel Impacto'!$A$3:$E$16,3)</f>
        <v>Riesgo de Imagen Corporativa</v>
      </c>
    </row>
    <row r="476" spans="1:6" ht="15.75" customHeight="1" x14ac:dyDescent="0.3">
      <c r="A476" s="3">
        <v>475</v>
      </c>
      <c r="B476" s="3">
        <v>400</v>
      </c>
      <c r="C476" s="3">
        <v>83.735800610955579</v>
      </c>
      <c r="D476" s="3">
        <v>41</v>
      </c>
      <c r="E476" s="3">
        <v>8.3142039992930545</v>
      </c>
      <c r="F476" s="4" t="str">
        <f>+VLOOKUP(E476,'[1]Nivel Impacto'!$A$3:$E$16,3)</f>
        <v>Riesgo Financiero Operativo</v>
      </c>
    </row>
    <row r="477" spans="1:6" ht="15.75" customHeight="1" x14ac:dyDescent="0.3">
      <c r="A477" s="3">
        <v>476</v>
      </c>
      <c r="B477" s="3">
        <v>311</v>
      </c>
      <c r="C477" s="3">
        <v>41.789162710539081</v>
      </c>
      <c r="D477" s="3">
        <v>32</v>
      </c>
      <c r="E477" s="3">
        <v>4.3535829425673036</v>
      </c>
      <c r="F477" s="4" t="str">
        <f>+VLOOKUP(E477,'[1]Nivel Impacto'!$A$3:$E$16,3)</f>
        <v>Riesgo de Capacitación Insuficiente</v>
      </c>
    </row>
    <row r="478" spans="1:6" ht="15.75" customHeight="1" x14ac:dyDescent="0.3">
      <c r="A478" s="3">
        <v>477</v>
      </c>
      <c r="B478" s="3">
        <v>99</v>
      </c>
      <c r="C478" s="3">
        <v>39.961816662725482</v>
      </c>
      <c r="D478" s="3">
        <v>9</v>
      </c>
      <c r="E478" s="3">
        <v>3.8528349941716962</v>
      </c>
      <c r="F478" s="4" t="str">
        <f>+VLOOKUP(E478,'[1]Nivel Impacto'!$A$3:$E$16,3)</f>
        <v>Riesgo Administrativo Menor</v>
      </c>
    </row>
    <row r="479" spans="1:6" ht="15.75" customHeight="1" x14ac:dyDescent="0.3">
      <c r="A479" s="3">
        <v>478</v>
      </c>
      <c r="B479" s="3">
        <v>454</v>
      </c>
      <c r="C479" s="3">
        <v>8.83068795067034</v>
      </c>
      <c r="D479" s="3">
        <v>43</v>
      </c>
      <c r="E479" s="3">
        <v>0.86054416275066314</v>
      </c>
      <c r="F479" s="4" t="e">
        <f>+VLOOKUP(E479,'[1]Nivel Impacto'!$A$3:$E$16,3)</f>
        <v>#N/A</v>
      </c>
    </row>
    <row r="480" spans="1:6" ht="15.75" customHeight="1" x14ac:dyDescent="0.3">
      <c r="A480" s="3">
        <v>479</v>
      </c>
      <c r="B480" s="3">
        <v>297</v>
      </c>
      <c r="C480" s="3">
        <v>44.303434027087896</v>
      </c>
      <c r="D480" s="3">
        <v>27</v>
      </c>
      <c r="E480" s="3">
        <v>4.6302287315654684</v>
      </c>
      <c r="F480" s="4" t="str">
        <f>+VLOOKUP(E480,'[1]Nivel Impacto'!$A$3:$E$16,3)</f>
        <v>Riesgo de Capacitación Insuficiente</v>
      </c>
    </row>
    <row r="481" spans="1:6" ht="15.75" customHeight="1" x14ac:dyDescent="0.3">
      <c r="A481" s="3">
        <v>480</v>
      </c>
      <c r="B481" s="3">
        <v>245</v>
      </c>
      <c r="C481" s="3">
        <v>122.70910659463824</v>
      </c>
      <c r="D481" s="3">
        <v>24</v>
      </c>
      <c r="E481" s="3">
        <v>12.725517589160265</v>
      </c>
      <c r="F481" s="4" t="str">
        <f>+VLOOKUP(E481,'[1]Nivel Impacto'!$A$3:$E$16,3)</f>
        <v>Riesgo de Imagen Corporativa</v>
      </c>
    </row>
    <row r="482" spans="1:6" ht="15.75" customHeight="1" x14ac:dyDescent="0.3">
      <c r="A482" s="3">
        <v>481</v>
      </c>
      <c r="B482" s="3">
        <v>232</v>
      </c>
      <c r="C482" s="3">
        <v>45.085080575063017</v>
      </c>
      <c r="D482" s="3">
        <v>25</v>
      </c>
      <c r="E482" s="3">
        <v>4.8492912938745523</v>
      </c>
      <c r="F482" s="4" t="str">
        <f>+VLOOKUP(E482,'[1]Nivel Impacto'!$A$3:$E$16,3)</f>
        <v>Riesgo de Capacitación Insuficiente</v>
      </c>
    </row>
    <row r="483" spans="1:6" ht="15.75" customHeight="1" x14ac:dyDescent="0.3">
      <c r="A483" s="3">
        <v>482</v>
      </c>
      <c r="B483" s="3">
        <v>466</v>
      </c>
      <c r="C483" s="3">
        <v>47.293353672369804</v>
      </c>
      <c r="D483" s="3">
        <v>49</v>
      </c>
      <c r="E483" s="3">
        <v>4.9747986180222554</v>
      </c>
      <c r="F483" s="4" t="str">
        <f>+VLOOKUP(E483,'[1]Nivel Impacto'!$A$3:$E$16,3)</f>
        <v>Riesgo de Capacitación Insuficiente</v>
      </c>
    </row>
    <row r="484" spans="1:6" ht="15.75" customHeight="1" x14ac:dyDescent="0.3">
      <c r="A484" s="3">
        <v>483</v>
      </c>
      <c r="B484" s="3">
        <v>45</v>
      </c>
      <c r="C484" s="3">
        <v>70.955286522312505</v>
      </c>
      <c r="D484" s="3">
        <v>5</v>
      </c>
      <c r="E484" s="3">
        <v>6.6688913081731735</v>
      </c>
      <c r="F484" s="4" t="str">
        <f>+VLOOKUP(E484,'[1]Nivel Impacto'!$A$3:$E$16,3)</f>
        <v>Riesgo Regulatorio</v>
      </c>
    </row>
    <row r="485" spans="1:6" ht="15.75" customHeight="1" x14ac:dyDescent="0.3">
      <c r="A485" s="3">
        <v>484</v>
      </c>
      <c r="B485" s="3">
        <v>168</v>
      </c>
      <c r="C485" s="3">
        <v>29.620494948645192</v>
      </c>
      <c r="D485" s="3">
        <v>18</v>
      </c>
      <c r="E485" s="3">
        <v>2.8987780851176081</v>
      </c>
      <c r="F485" s="4" t="str">
        <f>+VLOOKUP(E485,'[1]Nivel Impacto'!$A$3:$E$16,3)</f>
        <v>Riesgo de Error en Reportes No Críticos</v>
      </c>
    </row>
    <row r="486" spans="1:6" ht="15.75" customHeight="1" x14ac:dyDescent="0.3">
      <c r="A486" s="3">
        <v>485</v>
      </c>
      <c r="B486" s="3">
        <v>258</v>
      </c>
      <c r="C486" s="3">
        <v>80.856383367501167</v>
      </c>
      <c r="D486" s="3">
        <v>24</v>
      </c>
      <c r="E486" s="3">
        <v>8.0979502863274551</v>
      </c>
      <c r="F486" s="4" t="str">
        <f>+VLOOKUP(E486,'[1]Nivel Impacto'!$A$3:$E$16,3)</f>
        <v>Riesgo Financiero Operativo</v>
      </c>
    </row>
    <row r="487" spans="1:6" ht="15.75" customHeight="1" x14ac:dyDescent="0.3">
      <c r="A487" s="3">
        <v>486</v>
      </c>
      <c r="B487" s="3">
        <v>439</v>
      </c>
      <c r="C487" s="3">
        <v>15.168638125525245</v>
      </c>
      <c r="D487" s="3">
        <v>46</v>
      </c>
      <c r="E487" s="3">
        <v>1.6336886274518783</v>
      </c>
      <c r="F487" s="4" t="str">
        <f>+VLOOKUP(E487,'[1]Nivel Impacto'!$A$3:$E$16,3)</f>
        <v>Riesgo de Equipamiento Secundario</v>
      </c>
    </row>
    <row r="488" spans="1:6" ht="15.75" customHeight="1" x14ac:dyDescent="0.3">
      <c r="A488" s="3">
        <v>487</v>
      </c>
      <c r="B488" s="3">
        <v>628</v>
      </c>
      <c r="C488" s="3">
        <v>74.674018875322162</v>
      </c>
      <c r="D488" s="3">
        <v>60</v>
      </c>
      <c r="E488" s="3">
        <v>8.004898709302573</v>
      </c>
      <c r="F488" s="4" t="str">
        <f>+VLOOKUP(E488,'[1]Nivel Impacto'!$A$3:$E$16,3)</f>
        <v>Riesgo Financiero Operativo</v>
      </c>
    </row>
    <row r="489" spans="1:6" ht="15.75" customHeight="1" x14ac:dyDescent="0.3">
      <c r="A489" s="3">
        <v>488</v>
      </c>
      <c r="B489" s="3">
        <v>41</v>
      </c>
      <c r="C489" s="3">
        <v>55.73911687155821</v>
      </c>
      <c r="D489" s="3">
        <v>4</v>
      </c>
      <c r="E489" s="3">
        <v>5.3882953105266633</v>
      </c>
      <c r="F489" s="4" t="str">
        <f>+VLOOKUP(E489,'[1]Nivel Impacto'!$A$3:$E$16,3)</f>
        <v>Riesgo Logístico y de Cadena de Suministro</v>
      </c>
    </row>
    <row r="490" spans="1:6" ht="15.75" customHeight="1" x14ac:dyDescent="0.3">
      <c r="A490" s="3">
        <v>489</v>
      </c>
      <c r="B490" s="3">
        <v>40</v>
      </c>
      <c r="C490" s="3">
        <v>41.337347365006302</v>
      </c>
      <c r="D490" s="3">
        <v>4</v>
      </c>
      <c r="E490" s="3">
        <v>4.311779895760484</v>
      </c>
      <c r="F490" s="4" t="str">
        <f>+VLOOKUP(E490,'[1]Nivel Impacto'!$A$3:$E$16,3)</f>
        <v>Riesgo de Capacitación Insuficiente</v>
      </c>
    </row>
    <row r="491" spans="1:6" ht="15.75" customHeight="1" x14ac:dyDescent="0.3">
      <c r="A491" s="3">
        <v>490</v>
      </c>
      <c r="B491" s="3">
        <v>309</v>
      </c>
      <c r="C491" s="3">
        <v>60.930258638482243</v>
      </c>
      <c r="D491" s="3">
        <v>33</v>
      </c>
      <c r="E491" s="3">
        <v>6.5667755069200222</v>
      </c>
      <c r="F491" s="4" t="str">
        <f>+VLOOKUP(E491,'[1]Nivel Impacto'!$A$3:$E$16,3)</f>
        <v>Riesgo Regulatorio</v>
      </c>
    </row>
    <row r="492" spans="1:6" ht="15.75" customHeight="1" x14ac:dyDescent="0.3">
      <c r="A492" s="3">
        <v>491</v>
      </c>
      <c r="B492" s="3">
        <v>184</v>
      </c>
      <c r="C492" s="3">
        <v>110.82523961862478</v>
      </c>
      <c r="D492" s="3">
        <v>18</v>
      </c>
      <c r="E492" s="3">
        <v>10.11028841894287</v>
      </c>
      <c r="F492" s="4" t="str">
        <f>+VLOOKUP(E492,'[1]Nivel Impacto'!$A$3:$E$16,3)</f>
        <v>Riesgo Tecnológico</v>
      </c>
    </row>
    <row r="493" spans="1:6" ht="15.75" customHeight="1" x14ac:dyDescent="0.3">
      <c r="A493" s="3">
        <v>492</v>
      </c>
      <c r="B493" s="3">
        <v>254</v>
      </c>
      <c r="C493" s="3">
        <v>32.813955311759088</v>
      </c>
      <c r="D493" s="3">
        <v>23</v>
      </c>
      <c r="E493" s="3">
        <v>3.3468001590446166</v>
      </c>
      <c r="F493" s="4" t="str">
        <f>+VLOOKUP(E493,'[1]Nivel Impacto'!$A$3:$E$16,3)</f>
        <v>Riesgo Administrativo Menor</v>
      </c>
    </row>
    <row r="494" spans="1:6" ht="15.75" customHeight="1" x14ac:dyDescent="0.3">
      <c r="A494" s="3">
        <v>493</v>
      </c>
      <c r="B494" s="3">
        <v>40</v>
      </c>
      <c r="C494" s="3">
        <v>57.627318587999241</v>
      </c>
      <c r="D494" s="3">
        <v>4</v>
      </c>
      <c r="E494" s="3">
        <v>6.0656453991874839</v>
      </c>
      <c r="F494" s="4" t="str">
        <f>+VLOOKUP(E494,'[1]Nivel Impacto'!$A$3:$E$16,3)</f>
        <v>Riesgo Regulatorio</v>
      </c>
    </row>
    <row r="495" spans="1:6" ht="15.75" customHeight="1" x14ac:dyDescent="0.3">
      <c r="A495" s="3">
        <v>494</v>
      </c>
      <c r="B495" s="3">
        <v>295</v>
      </c>
      <c r="C495" s="3">
        <v>79.324244822727849</v>
      </c>
      <c r="D495" s="3">
        <v>27</v>
      </c>
      <c r="E495" s="3">
        <v>7.8478283962285156</v>
      </c>
      <c r="F495" s="4" t="str">
        <f>+VLOOKUP(E495,'[1]Nivel Impacto'!$A$3:$E$16,3)</f>
        <v>Riesgo Laboral</v>
      </c>
    </row>
    <row r="496" spans="1:6" ht="15.75" customHeight="1" x14ac:dyDescent="0.3">
      <c r="A496" s="3">
        <v>495</v>
      </c>
      <c r="B496" s="3">
        <v>254</v>
      </c>
      <c r="C496" s="3">
        <v>217.55238285212053</v>
      </c>
      <c r="D496" s="3">
        <v>26</v>
      </c>
      <c r="E496" s="3">
        <v>21.559934155314217</v>
      </c>
      <c r="F496" s="4" t="str">
        <f>+VLOOKUP(E496,'[1]Nivel Impacto'!$A$3:$E$16,3)</f>
        <v>Riesgo Ambiental</v>
      </c>
    </row>
    <row r="497" spans="1:6" ht="15.75" customHeight="1" x14ac:dyDescent="0.3">
      <c r="A497" s="3">
        <v>496</v>
      </c>
      <c r="B497" s="3">
        <v>53</v>
      </c>
      <c r="C497" s="3">
        <v>25.351188883991014</v>
      </c>
      <c r="D497" s="3">
        <v>5</v>
      </c>
      <c r="E497" s="3">
        <v>2.7245543345900631</v>
      </c>
      <c r="F497" s="4" t="str">
        <f>+VLOOKUP(E497,'[1]Nivel Impacto'!$A$3:$E$16,3)</f>
        <v>Riesgo de Error en Reportes No Críticos</v>
      </c>
    </row>
    <row r="498" spans="1:6" ht="15.75" customHeight="1" x14ac:dyDescent="0.3">
      <c r="A498" s="3">
        <v>497</v>
      </c>
      <c r="B498" s="3">
        <v>106</v>
      </c>
      <c r="C498" s="3">
        <v>62.368376936706071</v>
      </c>
      <c r="D498" s="3">
        <v>10</v>
      </c>
      <c r="E498" s="3">
        <v>6.3240080348235486</v>
      </c>
      <c r="F498" s="4" t="str">
        <f>+VLOOKUP(E498,'[1]Nivel Impacto'!$A$3:$E$16,3)</f>
        <v>Riesgo Regulatorio</v>
      </c>
    </row>
    <row r="499" spans="1:6" ht="15.75" customHeight="1" x14ac:dyDescent="0.3">
      <c r="A499" s="3">
        <v>498</v>
      </c>
      <c r="B499" s="3">
        <v>38</v>
      </c>
      <c r="C499" s="3">
        <v>59.624592816331067</v>
      </c>
      <c r="D499" s="3">
        <v>4</v>
      </c>
      <c r="E499" s="3">
        <v>6.3844002578879451</v>
      </c>
      <c r="F499" s="4" t="str">
        <f>+VLOOKUP(E499,'[1]Nivel Impacto'!$A$3:$E$16,3)</f>
        <v>Riesgo Regulatorio</v>
      </c>
    </row>
    <row r="500" spans="1:6" ht="15.75" customHeight="1" x14ac:dyDescent="0.3">
      <c r="A500" s="3">
        <v>499</v>
      </c>
      <c r="B500" s="3">
        <v>196</v>
      </c>
      <c r="C500" s="3">
        <v>326.53148143597195</v>
      </c>
      <c r="D500" s="3">
        <v>21</v>
      </c>
      <c r="E500" s="3">
        <v>33.704473390329063</v>
      </c>
      <c r="F500" s="4" t="str">
        <f>+VLOOKUP(E500,'[1]Nivel Impacto'!$A$3:$E$16,3)</f>
        <v>Riesgo Ambiental</v>
      </c>
    </row>
    <row r="501" spans="1:6" ht="15.75" customHeight="1" x14ac:dyDescent="0.3">
      <c r="A501" s="3">
        <v>500</v>
      </c>
      <c r="B501" s="3">
        <v>240</v>
      </c>
      <c r="C501" s="3">
        <v>105.17176121391027</v>
      </c>
      <c r="D501" s="3">
        <v>24</v>
      </c>
      <c r="E501" s="3">
        <v>11.252556619666215</v>
      </c>
      <c r="F501" s="4" t="str">
        <f>+VLOOKUP(E501,'[1]Nivel Impacto'!$A$3:$E$16,3)</f>
        <v>Riesgo de Seguridad</v>
      </c>
    </row>
    <row r="502" spans="1:6" ht="15.75" customHeight="1" x14ac:dyDescent="0.3">
      <c r="A502" s="3">
        <v>501</v>
      </c>
      <c r="B502" s="3">
        <v>304</v>
      </c>
      <c r="C502" s="3">
        <v>27.370545929058576</v>
      </c>
      <c r="D502" s="3">
        <v>31</v>
      </c>
      <c r="E502" s="3">
        <v>2.6689223420152048</v>
      </c>
      <c r="F502" s="4" t="str">
        <f>+VLOOKUP(E502,'[1]Nivel Impacto'!$A$3:$E$16,3)</f>
        <v>Riesgo de Error en Reportes No Críticos</v>
      </c>
    </row>
    <row r="503" spans="1:6" ht="15.75" customHeight="1" x14ac:dyDescent="0.3">
      <c r="A503" s="3">
        <v>502</v>
      </c>
      <c r="B503" s="3">
        <v>505</v>
      </c>
      <c r="C503" s="3">
        <v>28.757329332872249</v>
      </c>
      <c r="D503" s="3">
        <v>53</v>
      </c>
      <c r="E503" s="3">
        <v>3.1597076741120089</v>
      </c>
      <c r="F503" s="4" t="str">
        <f>+VLOOKUP(E503,'[1]Nivel Impacto'!$A$3:$E$16,3)</f>
        <v>Riesgo Administrativo Menor</v>
      </c>
    </row>
    <row r="504" spans="1:6" ht="15.75" customHeight="1" x14ac:dyDescent="0.3">
      <c r="A504" s="3">
        <v>503</v>
      </c>
      <c r="B504" s="3">
        <v>47</v>
      </c>
      <c r="C504" s="3">
        <v>134.67254413997037</v>
      </c>
      <c r="D504" s="3">
        <v>5</v>
      </c>
      <c r="E504" s="3">
        <v>12.551172301968652</v>
      </c>
      <c r="F504" s="4" t="str">
        <f>+VLOOKUP(E504,'[1]Nivel Impacto'!$A$3:$E$16,3)</f>
        <v>Riesgo de Imagen Corporativa</v>
      </c>
    </row>
    <row r="505" spans="1:6" ht="15.75" customHeight="1" x14ac:dyDescent="0.3">
      <c r="A505" s="3">
        <v>504</v>
      </c>
      <c r="B505" s="3">
        <v>50</v>
      </c>
      <c r="C505" s="3">
        <v>182.17650581831842</v>
      </c>
      <c r="D505" s="3">
        <v>5</v>
      </c>
      <c r="E505" s="3">
        <v>18.267898310250185</v>
      </c>
      <c r="F505" s="4" t="str">
        <f>+VLOOKUP(E505,'[1]Nivel Impacto'!$A$3:$E$16,3)</f>
        <v>Riesgo Ambiental</v>
      </c>
    </row>
    <row r="506" spans="1:6" ht="15.75" customHeight="1" x14ac:dyDescent="0.3">
      <c r="A506" s="3">
        <v>505</v>
      </c>
      <c r="B506" s="3">
        <v>371</v>
      </c>
      <c r="C506" s="3">
        <v>81.985810437546021</v>
      </c>
      <c r="D506" s="3">
        <v>37</v>
      </c>
      <c r="E506" s="3">
        <v>7.7735339908594012</v>
      </c>
      <c r="F506" s="4" t="str">
        <f>+VLOOKUP(E506,'[1]Nivel Impacto'!$A$3:$E$16,3)</f>
        <v>Riesgo Laboral</v>
      </c>
    </row>
    <row r="507" spans="1:6" ht="15.75" customHeight="1" x14ac:dyDescent="0.3">
      <c r="A507" s="3">
        <v>506</v>
      </c>
      <c r="B507" s="3">
        <v>39</v>
      </c>
      <c r="C507" s="3">
        <v>98.405587646820408</v>
      </c>
      <c r="D507" s="3">
        <v>4</v>
      </c>
      <c r="E507" s="3">
        <v>10.277317453446248</v>
      </c>
      <c r="F507" s="4" t="str">
        <f>+VLOOKUP(E507,'[1]Nivel Impacto'!$A$3:$E$16,3)</f>
        <v>Riesgo Tecnológico</v>
      </c>
    </row>
    <row r="508" spans="1:6" ht="15.75" customHeight="1" x14ac:dyDescent="0.3">
      <c r="A508" s="3">
        <v>507</v>
      </c>
      <c r="B508" s="3">
        <v>454</v>
      </c>
      <c r="C508" s="3">
        <v>34.710776694901085</v>
      </c>
      <c r="D508" s="3">
        <v>48</v>
      </c>
      <c r="E508" s="3">
        <v>3.6661837763720633</v>
      </c>
      <c r="F508" s="4" t="str">
        <f>+VLOOKUP(E508,'[1]Nivel Impacto'!$A$3:$E$16,3)</f>
        <v>Riesgo Administrativo Menor</v>
      </c>
    </row>
    <row r="509" spans="1:6" ht="15.75" customHeight="1" x14ac:dyDescent="0.3">
      <c r="A509" s="3">
        <v>508</v>
      </c>
      <c r="B509" s="3">
        <v>37</v>
      </c>
      <c r="C509" s="3">
        <v>45.212029467888236</v>
      </c>
      <c r="D509" s="3">
        <v>4</v>
      </c>
      <c r="E509" s="3">
        <v>4.6607189450498749</v>
      </c>
      <c r="F509" s="4" t="str">
        <f>+VLOOKUP(E509,'[1]Nivel Impacto'!$A$3:$E$16,3)</f>
        <v>Riesgo de Capacitación Insuficiente</v>
      </c>
    </row>
    <row r="510" spans="1:6" ht="15.75" customHeight="1" x14ac:dyDescent="0.3">
      <c r="A510" s="3">
        <v>509</v>
      </c>
      <c r="B510" s="3">
        <v>42</v>
      </c>
      <c r="C510" s="3">
        <v>67.614571958048217</v>
      </c>
      <c r="D510" s="3">
        <v>4</v>
      </c>
      <c r="E510" s="3">
        <v>7.0353699317102745</v>
      </c>
      <c r="F510" s="4" t="str">
        <f>+VLOOKUP(E510,'[1]Nivel Impacto'!$A$3:$E$16,3)</f>
        <v>Riesgo Laboral</v>
      </c>
    </row>
    <row r="511" spans="1:6" ht="15.75" customHeight="1" x14ac:dyDescent="0.3">
      <c r="A511" s="3">
        <v>510</v>
      </c>
      <c r="B511" s="3">
        <v>195</v>
      </c>
      <c r="C511" s="3">
        <v>44.035881478619267</v>
      </c>
      <c r="D511" s="3">
        <v>19</v>
      </c>
      <c r="E511" s="3">
        <v>4.1982033634192373</v>
      </c>
      <c r="F511" s="4" t="str">
        <f>+VLOOKUP(E511,'[1]Nivel Impacto'!$A$3:$E$16,3)</f>
        <v>Riesgo de Capacitación Insuficiente</v>
      </c>
    </row>
    <row r="512" spans="1:6" ht="15.75" customHeight="1" x14ac:dyDescent="0.3">
      <c r="A512" s="3">
        <v>511</v>
      </c>
      <c r="B512" s="3">
        <v>204</v>
      </c>
      <c r="C512" s="3">
        <v>54.514152171278482</v>
      </c>
      <c r="D512" s="3">
        <v>20</v>
      </c>
      <c r="E512" s="3">
        <v>4.9162711842390898</v>
      </c>
      <c r="F512" s="4" t="str">
        <f>+VLOOKUP(E512,'[1]Nivel Impacto'!$A$3:$E$16,3)</f>
        <v>Riesgo de Capacitación Insuficiente</v>
      </c>
    </row>
    <row r="513" spans="1:6" ht="15.75" customHeight="1" x14ac:dyDescent="0.3">
      <c r="A513" s="3">
        <v>512</v>
      </c>
      <c r="B513" s="3">
        <v>344</v>
      </c>
      <c r="C513" s="3">
        <v>5.0812619151476195</v>
      </c>
      <c r="D513" s="3">
        <v>32</v>
      </c>
      <c r="E513" s="3">
        <v>0.5400269040073451</v>
      </c>
      <c r="F513" s="4" t="e">
        <f>+VLOOKUP(E513,'[1]Nivel Impacto'!$A$3:$E$16,3)</f>
        <v>#N/A</v>
      </c>
    </row>
    <row r="514" spans="1:6" ht="15.75" customHeight="1" x14ac:dyDescent="0.3">
      <c r="A514" s="3">
        <v>513</v>
      </c>
      <c r="B514" s="3">
        <v>220</v>
      </c>
      <c r="C514" s="3">
        <v>206.46627736536652</v>
      </c>
      <c r="D514" s="3">
        <v>21</v>
      </c>
      <c r="E514" s="3">
        <v>20.963023761778427</v>
      </c>
      <c r="F514" s="4" t="str">
        <f>+VLOOKUP(E514,'[1]Nivel Impacto'!$A$3:$E$16,3)</f>
        <v>Riesgo Ambiental</v>
      </c>
    </row>
    <row r="515" spans="1:6" ht="15.75" customHeight="1" x14ac:dyDescent="0.3">
      <c r="A515" s="3">
        <v>514</v>
      </c>
      <c r="B515" s="3">
        <v>50</v>
      </c>
      <c r="C515" s="3">
        <v>299.53438922554204</v>
      </c>
      <c r="D515" s="3">
        <v>5</v>
      </c>
      <c r="E515" s="3">
        <v>31.099229296762381</v>
      </c>
      <c r="F515" s="4" t="str">
        <f>+VLOOKUP(E515,'[1]Nivel Impacto'!$A$3:$E$16,3)</f>
        <v>Riesgo Ambiental</v>
      </c>
    </row>
    <row r="516" spans="1:6" ht="15.75" customHeight="1" x14ac:dyDescent="0.3">
      <c r="A516" s="3">
        <v>515</v>
      </c>
      <c r="B516" s="3">
        <v>400</v>
      </c>
      <c r="C516" s="3">
        <v>29.972022020176258</v>
      </c>
      <c r="D516" s="3">
        <v>37</v>
      </c>
      <c r="E516" s="3">
        <v>2.9804867594920776</v>
      </c>
      <c r="F516" s="4" t="str">
        <f>+VLOOKUP(E516,'[1]Nivel Impacto'!$A$3:$E$16,3)</f>
        <v>Riesgo de Error en Reportes No Críticos</v>
      </c>
    </row>
    <row r="517" spans="1:6" ht="15.75" customHeight="1" x14ac:dyDescent="0.3">
      <c r="A517" s="3">
        <v>516</v>
      </c>
      <c r="B517" s="3">
        <v>38</v>
      </c>
      <c r="C517" s="3">
        <v>169.89320483677329</v>
      </c>
      <c r="D517" s="3">
        <v>4</v>
      </c>
      <c r="E517" s="3">
        <v>18.029353529161572</v>
      </c>
      <c r="F517" s="4" t="str">
        <f>+VLOOKUP(E517,'[1]Nivel Impacto'!$A$3:$E$16,3)</f>
        <v>Riesgo Ambiental</v>
      </c>
    </row>
    <row r="518" spans="1:6" ht="15.75" customHeight="1" x14ac:dyDescent="0.3">
      <c r="A518" s="3">
        <v>517</v>
      </c>
      <c r="B518" s="3">
        <v>329</v>
      </c>
      <c r="C518" s="3">
        <v>128.92549894897991</v>
      </c>
      <c r="D518" s="3">
        <v>32</v>
      </c>
      <c r="E518" s="3">
        <v>13.378393379317279</v>
      </c>
      <c r="F518" s="4" t="str">
        <f>+VLOOKUP(E518,'[1]Nivel Impacto'!$A$3:$E$16,3)</f>
        <v>Riesgo de Navegación</v>
      </c>
    </row>
    <row r="519" spans="1:6" ht="15.75" customHeight="1" x14ac:dyDescent="0.3">
      <c r="A519" s="3">
        <v>518</v>
      </c>
      <c r="B519" s="3">
        <v>471</v>
      </c>
      <c r="C519" s="3">
        <v>14.014729133010922</v>
      </c>
      <c r="D519" s="3">
        <v>44</v>
      </c>
      <c r="E519" s="3">
        <v>1.2684217797207049</v>
      </c>
      <c r="F519" s="4" t="str">
        <f>+VLOOKUP(E519,'[1]Nivel Impacto'!$A$3:$E$16,3)</f>
        <v>Riesgo de Equipamiento Secundario</v>
      </c>
    </row>
    <row r="520" spans="1:6" ht="15.75" customHeight="1" x14ac:dyDescent="0.3">
      <c r="A520" s="3">
        <v>519</v>
      </c>
      <c r="B520" s="3">
        <v>156</v>
      </c>
      <c r="C520" s="3">
        <v>16.357987303792509</v>
      </c>
      <c r="D520" s="3">
        <v>15</v>
      </c>
      <c r="E520" s="3">
        <v>1.7066034115417195</v>
      </c>
      <c r="F520" s="4" t="str">
        <f>+VLOOKUP(E520,'[1]Nivel Impacto'!$A$3:$E$16,3)</f>
        <v>Riesgo de Equipamiento Secundario</v>
      </c>
    </row>
    <row r="521" spans="1:6" ht="15.75" customHeight="1" x14ac:dyDescent="0.3">
      <c r="A521" s="3">
        <v>520</v>
      </c>
      <c r="B521" s="3">
        <v>136</v>
      </c>
      <c r="C521" s="3">
        <v>157.59935658661601</v>
      </c>
      <c r="D521" s="3">
        <v>14</v>
      </c>
      <c r="E521" s="3">
        <v>16.656644925196471</v>
      </c>
      <c r="F521" s="4" t="str">
        <f>+VLOOKUP(E521,'[1]Nivel Impacto'!$A$3:$E$16,3)</f>
        <v>Riesgo Ambiental</v>
      </c>
    </row>
    <row r="522" spans="1:6" ht="15.75" customHeight="1" x14ac:dyDescent="0.3">
      <c r="A522" s="3">
        <v>521</v>
      </c>
      <c r="B522" s="3">
        <v>814</v>
      </c>
      <c r="C522" s="3">
        <v>180.37093806407236</v>
      </c>
      <c r="D522" s="3">
        <v>76</v>
      </c>
      <c r="E522" s="3">
        <v>18.187585473057201</v>
      </c>
      <c r="F522" s="4" t="str">
        <f>+VLOOKUP(E522,'[1]Nivel Impacto'!$A$3:$E$16,3)</f>
        <v>Riesgo Ambiental</v>
      </c>
    </row>
    <row r="523" spans="1:6" ht="15.75" customHeight="1" x14ac:dyDescent="0.3">
      <c r="A523" s="3">
        <v>522</v>
      </c>
      <c r="B523" s="3">
        <v>212</v>
      </c>
      <c r="C523" s="3">
        <v>339.41737921199808</v>
      </c>
      <c r="D523" s="3">
        <v>23</v>
      </c>
      <c r="E523" s="3">
        <v>33.533438247018104</v>
      </c>
      <c r="F523" s="4" t="str">
        <f>+VLOOKUP(E523,'[1]Nivel Impacto'!$A$3:$E$16,3)</f>
        <v>Riesgo Ambiental</v>
      </c>
    </row>
    <row r="524" spans="1:6" ht="15.75" customHeight="1" x14ac:dyDescent="0.3">
      <c r="A524" s="3">
        <v>523</v>
      </c>
      <c r="B524" s="3">
        <v>94</v>
      </c>
      <c r="C524" s="3">
        <v>18.398119057071675</v>
      </c>
      <c r="D524" s="3">
        <v>10</v>
      </c>
      <c r="E524" s="3">
        <v>1.9294068909167832</v>
      </c>
      <c r="F524" s="4" t="str">
        <f>+VLOOKUP(E524,'[1]Nivel Impacto'!$A$3:$E$16,3)</f>
        <v>Riesgo de Equipamiento Secundario</v>
      </c>
    </row>
    <row r="525" spans="1:6" ht="15.75" customHeight="1" x14ac:dyDescent="0.3">
      <c r="A525" s="3">
        <v>524</v>
      </c>
      <c r="B525" s="3">
        <v>521</v>
      </c>
      <c r="C525" s="3">
        <v>226.42332292419337</v>
      </c>
      <c r="D525" s="3">
        <v>52</v>
      </c>
      <c r="E525" s="3">
        <v>20.469099274957401</v>
      </c>
      <c r="F525" s="4" t="str">
        <f>+VLOOKUP(E525,'[1]Nivel Impacto'!$A$3:$E$16,3)</f>
        <v>Riesgo Ambiental</v>
      </c>
    </row>
    <row r="526" spans="1:6" ht="15.75" customHeight="1" x14ac:dyDescent="0.3">
      <c r="A526" s="3">
        <v>525</v>
      </c>
      <c r="B526" s="3">
        <v>412</v>
      </c>
      <c r="C526" s="3">
        <v>162.66654963274334</v>
      </c>
      <c r="D526" s="3">
        <v>41</v>
      </c>
      <c r="E526" s="3">
        <v>17.481678565716226</v>
      </c>
      <c r="F526" s="4" t="str">
        <f>+VLOOKUP(E526,'[1]Nivel Impacto'!$A$3:$E$16,3)</f>
        <v>Riesgo Ambiental</v>
      </c>
    </row>
    <row r="527" spans="1:6" ht="15.75" customHeight="1" x14ac:dyDescent="0.3">
      <c r="A527" s="3">
        <v>526</v>
      </c>
      <c r="B527" s="3">
        <v>186</v>
      </c>
      <c r="C527" s="3">
        <v>46.711192766092132</v>
      </c>
      <c r="D527" s="3">
        <v>20</v>
      </c>
      <c r="E527" s="3">
        <v>5.0765433984037447</v>
      </c>
      <c r="F527" s="4" t="str">
        <f>+VLOOKUP(E527,'[1]Nivel Impacto'!$A$3:$E$16,3)</f>
        <v>Riesgo Logístico y de Cadena de Suministro</v>
      </c>
    </row>
    <row r="528" spans="1:6" ht="15.75" customHeight="1" x14ac:dyDescent="0.3">
      <c r="A528" s="3">
        <v>527</v>
      </c>
      <c r="B528" s="3">
        <v>133</v>
      </c>
      <c r="C528" s="3">
        <v>73.173463858032946</v>
      </c>
      <c r="D528" s="3">
        <v>13</v>
      </c>
      <c r="E528" s="3">
        <v>7.4388052089920489</v>
      </c>
      <c r="F528" s="4" t="str">
        <f>+VLOOKUP(E528,'[1]Nivel Impacto'!$A$3:$E$16,3)</f>
        <v>Riesgo Laboral</v>
      </c>
    </row>
    <row r="529" spans="1:6" ht="15.75" customHeight="1" x14ac:dyDescent="0.3">
      <c r="A529" s="3">
        <v>528</v>
      </c>
      <c r="B529" s="3">
        <v>95</v>
      </c>
      <c r="C529" s="3">
        <v>28.290572219687562</v>
      </c>
      <c r="D529" s="3">
        <v>10</v>
      </c>
      <c r="E529" s="3">
        <v>2.7945129387559491</v>
      </c>
      <c r="F529" s="4" t="str">
        <f>+VLOOKUP(E529,'[1]Nivel Impacto'!$A$3:$E$16,3)</f>
        <v>Riesgo de Error en Reportes No Críticos</v>
      </c>
    </row>
    <row r="530" spans="1:6" ht="15.75" customHeight="1" x14ac:dyDescent="0.3">
      <c r="A530" s="3">
        <v>529</v>
      </c>
      <c r="B530" s="3">
        <v>241</v>
      </c>
      <c r="C530" s="3">
        <v>18.980425835749354</v>
      </c>
      <c r="D530" s="3">
        <v>22</v>
      </c>
      <c r="E530" s="3">
        <v>1.9561123783338727</v>
      </c>
      <c r="F530" s="4" t="str">
        <f>+VLOOKUP(E530,'[1]Nivel Impacto'!$A$3:$E$16,3)</f>
        <v>Riesgo de Equipamiento Secundario</v>
      </c>
    </row>
    <row r="531" spans="1:6" ht="15.75" customHeight="1" x14ac:dyDescent="0.3">
      <c r="A531" s="3">
        <v>530</v>
      </c>
      <c r="B531" s="3">
        <v>186</v>
      </c>
      <c r="C531" s="3">
        <v>103.33230041968072</v>
      </c>
      <c r="D531" s="3">
        <v>18</v>
      </c>
      <c r="E531" s="3">
        <v>11.117024160792713</v>
      </c>
      <c r="F531" s="4" t="str">
        <f>+VLOOKUP(E531,'[1]Nivel Impacto'!$A$3:$E$16,3)</f>
        <v>Riesgo de Seguridad</v>
      </c>
    </row>
    <row r="532" spans="1:6" ht="15.75" customHeight="1" x14ac:dyDescent="0.3">
      <c r="A532" s="3">
        <v>531</v>
      </c>
      <c r="B532" s="3">
        <v>182</v>
      </c>
      <c r="C532" s="3">
        <v>150.53422467729249</v>
      </c>
      <c r="D532" s="3">
        <v>19</v>
      </c>
      <c r="E532" s="3">
        <v>14.52725239879449</v>
      </c>
      <c r="F532" s="4" t="str">
        <f>+VLOOKUP(E532,'[1]Nivel Impacto'!$A$3:$E$16,3)</f>
        <v>Riesgo Ambiental</v>
      </c>
    </row>
    <row r="533" spans="1:6" ht="15.75" customHeight="1" x14ac:dyDescent="0.3">
      <c r="A533" s="3">
        <v>532</v>
      </c>
      <c r="B533" s="3">
        <v>241</v>
      </c>
      <c r="C533" s="3">
        <v>86.100088653588415</v>
      </c>
      <c r="D533" s="3">
        <v>25</v>
      </c>
      <c r="E533" s="3">
        <v>8.3817219024653067</v>
      </c>
      <c r="F533" s="4" t="str">
        <f>+VLOOKUP(E533,'[1]Nivel Impacto'!$A$3:$E$16,3)</f>
        <v>Riesgo Financiero Operativo</v>
      </c>
    </row>
    <row r="534" spans="1:6" ht="15.75" customHeight="1" x14ac:dyDescent="0.3">
      <c r="A534" s="3">
        <v>533</v>
      </c>
      <c r="B534" s="3">
        <v>136</v>
      </c>
      <c r="C534" s="3">
        <v>83.052257143840791</v>
      </c>
      <c r="D534" s="3">
        <v>14</v>
      </c>
      <c r="E534" s="3">
        <v>7.9940975523686042</v>
      </c>
      <c r="F534" s="4" t="str">
        <f>+VLOOKUP(E534,'[1]Nivel Impacto'!$A$3:$E$16,3)</f>
        <v>Riesgo Laboral</v>
      </c>
    </row>
    <row r="535" spans="1:6" ht="15.75" customHeight="1" x14ac:dyDescent="0.3">
      <c r="A535" s="3">
        <v>534</v>
      </c>
      <c r="B535" s="3">
        <v>106</v>
      </c>
      <c r="C535" s="3">
        <v>40.790614342715166</v>
      </c>
      <c r="D535" s="3">
        <v>10</v>
      </c>
      <c r="E535" s="3">
        <v>4.2758381842128088</v>
      </c>
      <c r="F535" s="4" t="str">
        <f>+VLOOKUP(E535,'[1]Nivel Impacto'!$A$3:$E$16,3)</f>
        <v>Riesgo de Capacitación Insuficiente</v>
      </c>
    </row>
    <row r="536" spans="1:6" ht="15.75" customHeight="1" x14ac:dyDescent="0.3">
      <c r="A536" s="3">
        <v>535</v>
      </c>
      <c r="B536" s="3">
        <v>85</v>
      </c>
      <c r="C536" s="3">
        <v>19.056206342402817</v>
      </c>
      <c r="D536" s="3">
        <v>9</v>
      </c>
      <c r="E536" s="3">
        <v>1.9568711012732156</v>
      </c>
      <c r="F536" s="4" t="str">
        <f>+VLOOKUP(E536,'[1]Nivel Impacto'!$A$3:$E$16,3)</f>
        <v>Riesgo de Equipamiento Secundario</v>
      </c>
    </row>
    <row r="537" spans="1:6" ht="15.75" customHeight="1" x14ac:dyDescent="0.3">
      <c r="A537" s="3">
        <v>536</v>
      </c>
      <c r="B537" s="3">
        <v>461</v>
      </c>
      <c r="C537" s="3">
        <v>69.457722976222897</v>
      </c>
      <c r="D537" s="3">
        <v>47</v>
      </c>
      <c r="E537" s="3">
        <v>6.3166725127922874</v>
      </c>
      <c r="F537" s="4" t="str">
        <f>+VLOOKUP(E537,'[1]Nivel Impacto'!$A$3:$E$16,3)</f>
        <v>Riesgo Regulatorio</v>
      </c>
    </row>
    <row r="538" spans="1:6" ht="15.75" customHeight="1" x14ac:dyDescent="0.3">
      <c r="A538" s="3">
        <v>537</v>
      </c>
      <c r="B538" s="3">
        <v>104</v>
      </c>
      <c r="C538" s="3">
        <v>91.564029269680901</v>
      </c>
      <c r="D538" s="3">
        <v>10</v>
      </c>
      <c r="E538" s="3">
        <v>9.1386277147074111</v>
      </c>
      <c r="F538" s="4" t="str">
        <f>+VLOOKUP(E538,'[1]Nivel Impacto'!$A$3:$E$16,3)</f>
        <v>Riesgo Portuario</v>
      </c>
    </row>
    <row r="539" spans="1:6" ht="15.75" customHeight="1" x14ac:dyDescent="0.3">
      <c r="A539" s="3">
        <v>538</v>
      </c>
      <c r="B539" s="3">
        <v>253</v>
      </c>
      <c r="C539" s="3">
        <v>52.892447701396634</v>
      </c>
      <c r="D539" s="3">
        <v>27</v>
      </c>
      <c r="E539" s="3">
        <v>5.118875989329954</v>
      </c>
      <c r="F539" s="4" t="str">
        <f>+VLOOKUP(E539,'[1]Nivel Impacto'!$A$3:$E$16,3)</f>
        <v>Riesgo Logístico y de Cadena de Suministro</v>
      </c>
    </row>
    <row r="540" spans="1:6" ht="15.75" customHeight="1" x14ac:dyDescent="0.3">
      <c r="A540" s="3">
        <v>539</v>
      </c>
      <c r="B540" s="3">
        <v>586</v>
      </c>
      <c r="C540" s="3">
        <v>46.537024002655386</v>
      </c>
      <c r="D540" s="3">
        <v>58</v>
      </c>
      <c r="E540" s="3">
        <v>4.6744584802851623</v>
      </c>
      <c r="F540" s="4" t="str">
        <f>+VLOOKUP(E540,'[1]Nivel Impacto'!$A$3:$E$16,3)</f>
        <v>Riesgo de Capacitación Insuficiente</v>
      </c>
    </row>
    <row r="541" spans="1:6" ht="15.75" customHeight="1" x14ac:dyDescent="0.3">
      <c r="A541" s="3">
        <v>540</v>
      </c>
      <c r="B541" s="3">
        <v>46</v>
      </c>
      <c r="C541" s="3">
        <v>14.768763776103389</v>
      </c>
      <c r="D541" s="3">
        <v>5</v>
      </c>
      <c r="E541" s="3">
        <v>1.5923428163808306</v>
      </c>
      <c r="F541" s="4" t="str">
        <f>+VLOOKUP(E541,'[1]Nivel Impacto'!$A$3:$E$16,3)</f>
        <v>Riesgo de Equipamiento Secundario</v>
      </c>
    </row>
    <row r="542" spans="1:6" ht="15.75" customHeight="1" x14ac:dyDescent="0.3">
      <c r="A542" s="3">
        <v>541</v>
      </c>
      <c r="B542" s="3">
        <v>284</v>
      </c>
      <c r="C542" s="3">
        <v>21.807020094642802</v>
      </c>
      <c r="D542" s="3">
        <v>28</v>
      </c>
      <c r="E542" s="3">
        <v>2.0489610075913816</v>
      </c>
      <c r="F542" s="4" t="str">
        <f>+VLOOKUP(E542,'[1]Nivel Impacto'!$A$3:$E$16,3)</f>
        <v>Riesgo de Error en Reportes No Críticos</v>
      </c>
    </row>
    <row r="543" spans="1:6" ht="15.75" customHeight="1" x14ac:dyDescent="0.3">
      <c r="A543" s="3">
        <v>542</v>
      </c>
      <c r="B543" s="3">
        <v>93</v>
      </c>
      <c r="C543" s="3">
        <v>165.33257875891061</v>
      </c>
      <c r="D543" s="3">
        <v>9</v>
      </c>
      <c r="E543" s="3">
        <v>14.933778379033207</v>
      </c>
      <c r="F543" s="4" t="str">
        <f>+VLOOKUP(E543,'[1]Nivel Impacto'!$A$3:$E$16,3)</f>
        <v>Riesgo Ambiental</v>
      </c>
    </row>
    <row r="544" spans="1:6" ht="15.75" customHeight="1" x14ac:dyDescent="0.3">
      <c r="A544" s="3">
        <v>543</v>
      </c>
      <c r="B544" s="3">
        <v>156</v>
      </c>
      <c r="C544" s="3">
        <v>23.520052597267139</v>
      </c>
      <c r="D544" s="3">
        <v>16</v>
      </c>
      <c r="E544" s="3">
        <v>2.3895870943325948</v>
      </c>
      <c r="F544" s="4" t="str">
        <f>+VLOOKUP(E544,'[1]Nivel Impacto'!$A$3:$E$16,3)</f>
        <v>Riesgo de Error en Reportes No Críticos</v>
      </c>
    </row>
    <row r="545" spans="1:6" ht="15.75" customHeight="1" x14ac:dyDescent="0.3">
      <c r="A545" s="3">
        <v>544</v>
      </c>
      <c r="B545" s="3">
        <v>565</v>
      </c>
      <c r="C545" s="3">
        <v>195.25819688301519</v>
      </c>
      <c r="D545" s="3">
        <v>51</v>
      </c>
      <c r="E545" s="3">
        <v>21.214434192213368</v>
      </c>
      <c r="F545" s="4" t="str">
        <f>+VLOOKUP(E545,'[1]Nivel Impacto'!$A$3:$E$16,3)</f>
        <v>Riesgo Ambiental</v>
      </c>
    </row>
    <row r="546" spans="1:6" ht="15.75" customHeight="1" x14ac:dyDescent="0.3">
      <c r="A546" s="3">
        <v>545</v>
      </c>
      <c r="B546" s="3">
        <v>432</v>
      </c>
      <c r="C546" s="3">
        <v>73.054209450843175</v>
      </c>
      <c r="D546" s="3">
        <v>39</v>
      </c>
      <c r="E546" s="3">
        <v>7.7770068006415798</v>
      </c>
      <c r="F546" s="4" t="str">
        <f>+VLOOKUP(E546,'[1]Nivel Impacto'!$A$3:$E$16,3)</f>
        <v>Riesgo Laboral</v>
      </c>
    </row>
    <row r="547" spans="1:6" ht="15.75" customHeight="1" x14ac:dyDescent="0.3">
      <c r="A547" s="3">
        <v>546</v>
      </c>
      <c r="B547" s="3">
        <v>45</v>
      </c>
      <c r="C547" s="3">
        <v>264.93511595641479</v>
      </c>
      <c r="D547" s="3">
        <v>5</v>
      </c>
      <c r="E547" s="3">
        <v>26.612642831621095</v>
      </c>
      <c r="F547" s="4" t="str">
        <f>+VLOOKUP(E547,'[1]Nivel Impacto'!$A$3:$E$16,3)</f>
        <v>Riesgo Ambiental</v>
      </c>
    </row>
    <row r="548" spans="1:6" ht="15.75" customHeight="1" x14ac:dyDescent="0.3">
      <c r="A548" s="3">
        <v>547</v>
      </c>
      <c r="B548" s="3">
        <v>387</v>
      </c>
      <c r="C548" s="3">
        <v>7.1024524124074917</v>
      </c>
      <c r="D548" s="3">
        <v>37</v>
      </c>
      <c r="E548" s="3">
        <v>0.7236394965312225</v>
      </c>
      <c r="F548" s="4" t="e">
        <f>+VLOOKUP(E548,'[1]Nivel Impacto'!$A$3:$E$16,3)</f>
        <v>#N/A</v>
      </c>
    </row>
    <row r="549" spans="1:6" ht="15.75" customHeight="1" x14ac:dyDescent="0.3">
      <c r="A549" s="3">
        <v>548</v>
      </c>
      <c r="B549" s="3">
        <v>347</v>
      </c>
      <c r="C549" s="3">
        <v>58.152847919907657</v>
      </c>
      <c r="D549" s="3">
        <v>34</v>
      </c>
      <c r="E549" s="3">
        <v>6.0608150675714594</v>
      </c>
      <c r="F549" s="4" t="str">
        <f>+VLOOKUP(E549,'[1]Nivel Impacto'!$A$3:$E$16,3)</f>
        <v>Riesgo Regulatorio</v>
      </c>
    </row>
    <row r="550" spans="1:6" ht="15.75" customHeight="1" x14ac:dyDescent="0.3">
      <c r="A550" s="3">
        <v>549</v>
      </c>
      <c r="B550" s="3">
        <v>667</v>
      </c>
      <c r="C550" s="3">
        <v>26.323025599818649</v>
      </c>
      <c r="D550" s="3">
        <v>64</v>
      </c>
      <c r="E550" s="3">
        <v>2.4417450802107927</v>
      </c>
      <c r="F550" s="4" t="str">
        <f>+VLOOKUP(E550,'[1]Nivel Impacto'!$A$3:$E$16,3)</f>
        <v>Riesgo de Error en Reportes No Críticos</v>
      </c>
    </row>
    <row r="551" spans="1:6" ht="15.75" customHeight="1" x14ac:dyDescent="0.3">
      <c r="A551" s="3">
        <v>550</v>
      </c>
      <c r="B551" s="3">
        <v>275</v>
      </c>
      <c r="C551" s="3">
        <v>139.98864004308308</v>
      </c>
      <c r="D551" s="3">
        <v>25</v>
      </c>
      <c r="E551" s="3">
        <v>13.666616190733521</v>
      </c>
      <c r="F551" s="4" t="str">
        <f>+VLOOKUP(E551,'[1]Nivel Impacto'!$A$3:$E$16,3)</f>
        <v>Riesgo de Navegación</v>
      </c>
    </row>
    <row r="552" spans="1:6" ht="15.75" customHeight="1" x14ac:dyDescent="0.3">
      <c r="A552" s="3">
        <v>551</v>
      </c>
      <c r="B552" s="3">
        <v>194</v>
      </c>
      <c r="C552" s="3">
        <v>365.71711023992691</v>
      </c>
      <c r="D552" s="3">
        <v>20</v>
      </c>
      <c r="E552" s="3">
        <v>37.3534757587611</v>
      </c>
      <c r="F552" s="4" t="str">
        <f>+VLOOKUP(E552,'[1]Nivel Impacto'!$A$3:$E$16,3)</f>
        <v>Riesgo Ambiental</v>
      </c>
    </row>
    <row r="553" spans="1:6" ht="15.75" customHeight="1" x14ac:dyDescent="0.3">
      <c r="A553" s="3">
        <v>552</v>
      </c>
      <c r="B553" s="3">
        <v>48</v>
      </c>
      <c r="C553" s="3">
        <v>142.32864351923499</v>
      </c>
      <c r="D553" s="3">
        <v>5</v>
      </c>
      <c r="E553" s="3">
        <v>12.912041315978973</v>
      </c>
      <c r="F553" s="4" t="str">
        <f>+VLOOKUP(E553,'[1]Nivel Impacto'!$A$3:$E$16,3)</f>
        <v>Riesgo de Imagen Corporativa</v>
      </c>
    </row>
    <row r="554" spans="1:6" ht="15.75" customHeight="1" x14ac:dyDescent="0.3">
      <c r="A554" s="3">
        <v>553</v>
      </c>
      <c r="B554" s="3">
        <v>118</v>
      </c>
      <c r="C554" s="3">
        <v>50.952843631279606</v>
      </c>
      <c r="D554" s="3">
        <v>13</v>
      </c>
      <c r="E554" s="3">
        <v>5.3725390162679414</v>
      </c>
      <c r="F554" s="4" t="str">
        <f>+VLOOKUP(E554,'[1]Nivel Impacto'!$A$3:$E$16,3)</f>
        <v>Riesgo Logístico y de Cadena de Suministro</v>
      </c>
    </row>
    <row r="555" spans="1:6" ht="15.75" customHeight="1" x14ac:dyDescent="0.3">
      <c r="A555" s="3">
        <v>554</v>
      </c>
      <c r="B555" s="3">
        <v>465</v>
      </c>
      <c r="C555" s="3">
        <v>25.081116063831033</v>
      </c>
      <c r="D555" s="3">
        <v>48</v>
      </c>
      <c r="E555" s="3">
        <v>2.7285892890427461</v>
      </c>
      <c r="F555" s="4" t="str">
        <f>+VLOOKUP(E555,'[1]Nivel Impacto'!$A$3:$E$16,3)</f>
        <v>Riesgo de Error en Reportes No Críticos</v>
      </c>
    </row>
    <row r="556" spans="1:6" ht="15.75" customHeight="1" x14ac:dyDescent="0.3">
      <c r="A556" s="3">
        <v>555</v>
      </c>
      <c r="B556" s="3">
        <v>149</v>
      </c>
      <c r="C556" s="3">
        <v>9.5344870015613914</v>
      </c>
      <c r="D556" s="3">
        <v>15</v>
      </c>
      <c r="E556" s="3">
        <v>0.8730336567157172</v>
      </c>
      <c r="F556" s="4" t="e">
        <f>+VLOOKUP(E556,'[1]Nivel Impacto'!$A$3:$E$16,3)</f>
        <v>#N/A</v>
      </c>
    </row>
    <row r="557" spans="1:6" ht="15.75" customHeight="1" x14ac:dyDescent="0.3">
      <c r="A557" s="3">
        <v>556</v>
      </c>
      <c r="B557" s="3">
        <v>42</v>
      </c>
      <c r="C557" s="3">
        <v>433.13671746078506</v>
      </c>
      <c r="D557" s="3">
        <v>4</v>
      </c>
      <c r="E557" s="3">
        <v>43.96271268528001</v>
      </c>
      <c r="F557" s="4" t="str">
        <f>+VLOOKUP(E557,'[1]Nivel Impacto'!$A$3:$E$16,3)</f>
        <v>Riesgo Ambiental</v>
      </c>
    </row>
    <row r="558" spans="1:6" ht="15.75" customHeight="1" x14ac:dyDescent="0.3">
      <c r="A558" s="3">
        <v>557</v>
      </c>
      <c r="B558" s="3">
        <v>89</v>
      </c>
      <c r="C558" s="3">
        <v>234.68795893114392</v>
      </c>
      <c r="D558" s="3">
        <v>9</v>
      </c>
      <c r="E558" s="3">
        <v>22.098021227850417</v>
      </c>
      <c r="F558" s="4" t="str">
        <f>+VLOOKUP(E558,'[1]Nivel Impacto'!$A$3:$E$16,3)</f>
        <v>Riesgo Ambiental</v>
      </c>
    </row>
    <row r="559" spans="1:6" ht="15.75" customHeight="1" x14ac:dyDescent="0.3">
      <c r="A559" s="3">
        <v>558</v>
      </c>
      <c r="B559" s="3">
        <v>338</v>
      </c>
      <c r="C559" s="3">
        <v>40.252956280035015</v>
      </c>
      <c r="D559" s="3">
        <v>31</v>
      </c>
      <c r="E559" s="3">
        <v>4.3996592996861423</v>
      </c>
      <c r="F559" s="4" t="str">
        <f>+VLOOKUP(E559,'[1]Nivel Impacto'!$A$3:$E$16,3)</f>
        <v>Riesgo de Capacitación Insuficiente</v>
      </c>
    </row>
    <row r="560" spans="1:6" ht="15.75" customHeight="1" x14ac:dyDescent="0.3">
      <c r="A560" s="3">
        <v>559</v>
      </c>
      <c r="B560" s="3">
        <v>174</v>
      </c>
      <c r="C560" s="3">
        <v>71.18482694701629</v>
      </c>
      <c r="D560" s="3">
        <v>19</v>
      </c>
      <c r="E560" s="3">
        <v>7.3458172231669021</v>
      </c>
      <c r="F560" s="4" t="str">
        <f>+VLOOKUP(E560,'[1]Nivel Impacto'!$A$3:$E$16,3)</f>
        <v>Riesgo Laboral</v>
      </c>
    </row>
    <row r="561" spans="1:6" ht="15.75" customHeight="1" x14ac:dyDescent="0.3">
      <c r="A561" s="3">
        <v>560</v>
      </c>
      <c r="B561" s="3">
        <v>319</v>
      </c>
      <c r="C561" s="3">
        <v>24.564338586391909</v>
      </c>
      <c r="D561" s="3">
        <v>31</v>
      </c>
      <c r="E561" s="3">
        <v>2.3734849256447648</v>
      </c>
      <c r="F561" s="4" t="str">
        <f>+VLOOKUP(E561,'[1]Nivel Impacto'!$A$3:$E$16,3)</f>
        <v>Riesgo de Error en Reportes No Críticos</v>
      </c>
    </row>
    <row r="562" spans="1:6" ht="15.75" customHeight="1" x14ac:dyDescent="0.3">
      <c r="A562" s="3">
        <v>561</v>
      </c>
      <c r="B562" s="3">
        <v>292</v>
      </c>
      <c r="C562" s="3">
        <v>29.983022470653573</v>
      </c>
      <c r="D562" s="3">
        <v>31</v>
      </c>
      <c r="E562" s="3">
        <v>3.031954787973997</v>
      </c>
      <c r="F562" s="4" t="str">
        <f>+VLOOKUP(E562,'[1]Nivel Impacto'!$A$3:$E$16,3)</f>
        <v>Riesgo Administrativo Menor</v>
      </c>
    </row>
    <row r="563" spans="1:6" ht="15.75" customHeight="1" x14ac:dyDescent="0.3">
      <c r="A563" s="3">
        <v>562</v>
      </c>
      <c r="B563" s="3">
        <v>239</v>
      </c>
      <c r="C563" s="3">
        <v>86.534215972569839</v>
      </c>
      <c r="D563" s="3">
        <v>26</v>
      </c>
      <c r="E563" s="3">
        <v>8.8385167560043669</v>
      </c>
      <c r="F563" s="4" t="str">
        <f>+VLOOKUP(E563,'[1]Nivel Impacto'!$A$3:$E$16,3)</f>
        <v>Riesgo Financiero Operativo</v>
      </c>
    </row>
    <row r="564" spans="1:6" ht="15.75" customHeight="1" x14ac:dyDescent="0.3">
      <c r="A564" s="3">
        <v>563</v>
      </c>
      <c r="B564" s="3">
        <v>421</v>
      </c>
      <c r="C564" s="3">
        <v>206.44332755515063</v>
      </c>
      <c r="D564" s="3">
        <v>44</v>
      </c>
      <c r="E564" s="3">
        <v>20.817223627057505</v>
      </c>
      <c r="F564" s="4" t="str">
        <f>+VLOOKUP(E564,'[1]Nivel Impacto'!$A$3:$E$16,3)</f>
        <v>Riesgo Ambiental</v>
      </c>
    </row>
    <row r="565" spans="1:6" ht="15.75" customHeight="1" x14ac:dyDescent="0.3">
      <c r="A565" s="3">
        <v>564</v>
      </c>
      <c r="B565" s="3">
        <v>469</v>
      </c>
      <c r="C565" s="3">
        <v>95.601902627295559</v>
      </c>
      <c r="D565" s="3">
        <v>45</v>
      </c>
      <c r="E565" s="3">
        <v>9.1405362369121921</v>
      </c>
      <c r="F565" s="4" t="str">
        <f>+VLOOKUP(E565,'[1]Nivel Impacto'!$A$3:$E$16,3)</f>
        <v>Riesgo Portuario</v>
      </c>
    </row>
    <row r="566" spans="1:6" ht="15.75" customHeight="1" x14ac:dyDescent="0.3">
      <c r="A566" s="3">
        <v>565</v>
      </c>
      <c r="B566" s="3">
        <v>96</v>
      </c>
      <c r="C566" s="3">
        <v>357.72190157795893</v>
      </c>
      <c r="D566" s="3">
        <v>10</v>
      </c>
      <c r="E566" s="3">
        <v>35.006568995547411</v>
      </c>
      <c r="F566" s="4" t="str">
        <f>+VLOOKUP(E566,'[1]Nivel Impacto'!$A$3:$E$16,3)</f>
        <v>Riesgo Ambiental</v>
      </c>
    </row>
    <row r="567" spans="1:6" ht="15.75" customHeight="1" x14ac:dyDescent="0.3">
      <c r="A567" s="3">
        <v>566</v>
      </c>
      <c r="B567" s="3">
        <v>338</v>
      </c>
      <c r="C567" s="3">
        <v>99.494405874038065</v>
      </c>
      <c r="D567" s="3">
        <v>35</v>
      </c>
      <c r="E567" s="3">
        <v>10.813121703112108</v>
      </c>
      <c r="F567" s="4" t="str">
        <f>+VLOOKUP(E567,'[1]Nivel Impacto'!$A$3:$E$16,3)</f>
        <v>Riesgo Tecnológico</v>
      </c>
    </row>
    <row r="568" spans="1:6" ht="15.75" customHeight="1" x14ac:dyDescent="0.3">
      <c r="A568" s="3">
        <v>567</v>
      </c>
      <c r="B568" s="3">
        <v>94</v>
      </c>
      <c r="C568" s="3">
        <v>22.088079808517151</v>
      </c>
      <c r="D568" s="3">
        <v>9</v>
      </c>
      <c r="E568" s="3">
        <v>2.2422636083716405</v>
      </c>
      <c r="F568" s="4" t="str">
        <f>+VLOOKUP(E568,'[1]Nivel Impacto'!$A$3:$E$16,3)</f>
        <v>Riesgo de Error en Reportes No Críticos</v>
      </c>
    </row>
    <row r="569" spans="1:6" ht="15.75" customHeight="1" x14ac:dyDescent="0.3">
      <c r="A569" s="3">
        <v>568</v>
      </c>
      <c r="B569" s="3">
        <v>46</v>
      </c>
      <c r="C569" s="3">
        <v>22.663403138673686</v>
      </c>
      <c r="D569" s="3">
        <v>5</v>
      </c>
      <c r="E569" s="3">
        <v>2.3966698165115514</v>
      </c>
      <c r="F569" s="4" t="str">
        <f>+VLOOKUP(E569,'[1]Nivel Impacto'!$A$3:$E$16,3)</f>
        <v>Riesgo de Error en Reportes No Críticos</v>
      </c>
    </row>
    <row r="570" spans="1:6" ht="15.75" customHeight="1" x14ac:dyDescent="0.3">
      <c r="A570" s="3">
        <v>569</v>
      </c>
      <c r="B570" s="3">
        <v>36</v>
      </c>
      <c r="C570" s="3">
        <v>119.41708219061167</v>
      </c>
      <c r="D570" s="3">
        <v>4</v>
      </c>
      <c r="E570" s="3">
        <v>12.006847041191644</v>
      </c>
      <c r="F570" s="4" t="str">
        <f>+VLOOKUP(E570,'[1]Nivel Impacto'!$A$3:$E$16,3)</f>
        <v>Riesgo de Imagen Corporativa</v>
      </c>
    </row>
    <row r="571" spans="1:6" ht="15.75" customHeight="1" x14ac:dyDescent="0.3">
      <c r="A571" s="3">
        <v>570</v>
      </c>
      <c r="B571" s="3">
        <v>194</v>
      </c>
      <c r="C571" s="3">
        <v>15.68869368602774</v>
      </c>
      <c r="D571" s="3">
        <v>21</v>
      </c>
      <c r="E571" s="3">
        <v>1.4820180408539898</v>
      </c>
      <c r="F571" s="4" t="str">
        <f>+VLOOKUP(E571,'[1]Nivel Impacto'!$A$3:$E$16,3)</f>
        <v>Riesgo de Equipamiento Secundario</v>
      </c>
    </row>
    <row r="572" spans="1:6" ht="15.75" customHeight="1" x14ac:dyDescent="0.3">
      <c r="A572" s="3">
        <v>571</v>
      </c>
      <c r="B572" s="3">
        <v>168</v>
      </c>
      <c r="C572" s="3">
        <v>69.369402501376854</v>
      </c>
      <c r="D572" s="3">
        <v>18</v>
      </c>
      <c r="E572" s="3">
        <v>7.5056110447247484</v>
      </c>
      <c r="F572" s="4" t="str">
        <f>+VLOOKUP(E572,'[1]Nivel Impacto'!$A$3:$E$16,3)</f>
        <v>Riesgo Laboral</v>
      </c>
    </row>
    <row r="573" spans="1:6" ht="15.75" customHeight="1" x14ac:dyDescent="0.3">
      <c r="A573" s="3">
        <v>572</v>
      </c>
      <c r="B573" s="3">
        <v>476</v>
      </c>
      <c r="C573" s="3">
        <v>29.103898159427093</v>
      </c>
      <c r="D573" s="3">
        <v>49</v>
      </c>
      <c r="E573" s="3">
        <v>2.9087818367613218</v>
      </c>
      <c r="F573" s="4" t="str">
        <f>+VLOOKUP(E573,'[1]Nivel Impacto'!$A$3:$E$16,3)</f>
        <v>Riesgo de Error en Reportes No Críticos</v>
      </c>
    </row>
    <row r="574" spans="1:6" ht="15.75" customHeight="1" x14ac:dyDescent="0.3">
      <c r="A574" s="3">
        <v>573</v>
      </c>
      <c r="B574" s="3">
        <v>185</v>
      </c>
      <c r="C574" s="3">
        <v>470.47972407931434</v>
      </c>
      <c r="D574" s="3">
        <v>18</v>
      </c>
      <c r="E574" s="3">
        <v>42.710925223172538</v>
      </c>
      <c r="F574" s="4" t="str">
        <f>+VLOOKUP(E574,'[1]Nivel Impacto'!$A$3:$E$16,3)</f>
        <v>Riesgo Ambiental</v>
      </c>
    </row>
    <row r="575" spans="1:6" ht="15.75" customHeight="1" x14ac:dyDescent="0.3">
      <c r="A575" s="3">
        <v>574</v>
      </c>
      <c r="B575" s="3">
        <v>154</v>
      </c>
      <c r="C575" s="3">
        <v>62.050805296555573</v>
      </c>
      <c r="D575" s="3">
        <v>16</v>
      </c>
      <c r="E575" s="3">
        <v>6.8189655545537882</v>
      </c>
      <c r="F575" s="4" t="str">
        <f>+VLOOKUP(E575,'[1]Nivel Impacto'!$A$3:$E$16,3)</f>
        <v>Riesgo Regulatorio</v>
      </c>
    </row>
    <row r="576" spans="1:6" ht="15.75" customHeight="1" x14ac:dyDescent="0.3">
      <c r="A576" s="3">
        <v>575</v>
      </c>
      <c r="B576" s="3">
        <v>391</v>
      </c>
      <c r="C576" s="3">
        <v>86.442480090951321</v>
      </c>
      <c r="D576" s="3">
        <v>36</v>
      </c>
      <c r="E576" s="3">
        <v>8.3091124231778952</v>
      </c>
      <c r="F576" s="4" t="str">
        <f>+VLOOKUP(E576,'[1]Nivel Impacto'!$A$3:$E$16,3)</f>
        <v>Riesgo Financiero Operativo</v>
      </c>
    </row>
    <row r="577" spans="1:6" ht="15.75" customHeight="1" x14ac:dyDescent="0.3">
      <c r="A577" s="3">
        <v>576</v>
      </c>
      <c r="B577" s="3">
        <v>49</v>
      </c>
      <c r="C577" s="3">
        <v>9.9807923294050394</v>
      </c>
      <c r="D577" s="3">
        <v>5</v>
      </c>
      <c r="E577" s="3">
        <v>0.99610237510305732</v>
      </c>
      <c r="F577" s="4" t="e">
        <f>+VLOOKUP(E577,'[1]Nivel Impacto'!$A$3:$E$16,3)</f>
        <v>#N/A</v>
      </c>
    </row>
    <row r="578" spans="1:6" ht="15.75" customHeight="1" x14ac:dyDescent="0.3">
      <c r="A578" s="3">
        <v>577</v>
      </c>
      <c r="B578" s="3">
        <v>148</v>
      </c>
      <c r="C578" s="3">
        <v>26.02363066869707</v>
      </c>
      <c r="D578" s="3">
        <v>15</v>
      </c>
      <c r="E578" s="3">
        <v>2.6800474857630596</v>
      </c>
      <c r="F578" s="4" t="str">
        <f>+VLOOKUP(E578,'[1]Nivel Impacto'!$A$3:$E$16,3)</f>
        <v>Riesgo de Error en Reportes No Críticos</v>
      </c>
    </row>
    <row r="579" spans="1:6" ht="15.75" customHeight="1" x14ac:dyDescent="0.3">
      <c r="A579" s="3">
        <v>578</v>
      </c>
      <c r="B579" s="3">
        <v>365</v>
      </c>
      <c r="C579" s="3">
        <v>25.088792114613923</v>
      </c>
      <c r="D579" s="3">
        <v>36</v>
      </c>
      <c r="E579" s="3">
        <v>2.3794565963512806</v>
      </c>
      <c r="F579" s="4" t="str">
        <f>+VLOOKUP(E579,'[1]Nivel Impacto'!$A$3:$E$16,3)</f>
        <v>Riesgo de Error en Reportes No Críticos</v>
      </c>
    </row>
    <row r="580" spans="1:6" ht="15.75" customHeight="1" x14ac:dyDescent="0.3">
      <c r="A580" s="3">
        <v>579</v>
      </c>
      <c r="B580" s="3">
        <v>93</v>
      </c>
      <c r="C580" s="3">
        <v>129.78447197215729</v>
      </c>
      <c r="D580" s="3">
        <v>10</v>
      </c>
      <c r="E580" s="3">
        <v>12.91003820705118</v>
      </c>
      <c r="F580" s="4" t="str">
        <f>+VLOOKUP(E580,'[1]Nivel Impacto'!$A$3:$E$16,3)</f>
        <v>Riesgo de Imagen Corporativa</v>
      </c>
    </row>
    <row r="581" spans="1:6" ht="15.75" customHeight="1" x14ac:dyDescent="0.3">
      <c r="A581" s="3">
        <v>580</v>
      </c>
      <c r="B581" s="3">
        <v>49</v>
      </c>
      <c r="C581" s="3">
        <v>196.01920814809424</v>
      </c>
      <c r="D581" s="3">
        <v>5</v>
      </c>
      <c r="E581" s="3">
        <v>20.511718531706581</v>
      </c>
      <c r="F581" s="4" t="str">
        <f>+VLOOKUP(E581,'[1]Nivel Impacto'!$A$3:$E$16,3)</f>
        <v>Riesgo Ambiental</v>
      </c>
    </row>
    <row r="582" spans="1:6" ht="15.75" customHeight="1" x14ac:dyDescent="0.3">
      <c r="A582" s="3">
        <v>581</v>
      </c>
      <c r="B582" s="3">
        <v>46</v>
      </c>
      <c r="C582" s="3">
        <v>50.721361235473786</v>
      </c>
      <c r="D582" s="3">
        <v>5</v>
      </c>
      <c r="E582" s="3">
        <v>4.9268818069964793</v>
      </c>
      <c r="F582" s="4" t="str">
        <f>+VLOOKUP(E582,'[1]Nivel Impacto'!$A$3:$E$16,3)</f>
        <v>Riesgo de Capacitación Insuficiente</v>
      </c>
    </row>
    <row r="583" spans="1:6" ht="15.75" customHeight="1" x14ac:dyDescent="0.3">
      <c r="A583" s="3">
        <v>582</v>
      </c>
      <c r="B583" s="3">
        <v>37</v>
      </c>
      <c r="C583" s="3">
        <v>93.342623028631081</v>
      </c>
      <c r="D583" s="3">
        <v>4</v>
      </c>
      <c r="E583" s="3">
        <v>9.4933174718464723</v>
      </c>
      <c r="F583" s="4" t="str">
        <f>+VLOOKUP(E583,'[1]Nivel Impacto'!$A$3:$E$16,3)</f>
        <v>Riesgo Portuario</v>
      </c>
    </row>
    <row r="584" spans="1:6" ht="15.75" customHeight="1" x14ac:dyDescent="0.3">
      <c r="A584" s="3">
        <v>583</v>
      </c>
      <c r="B584" s="3">
        <v>528</v>
      </c>
      <c r="C584" s="3">
        <v>58.47890841239866</v>
      </c>
      <c r="D584" s="3">
        <v>50</v>
      </c>
      <c r="E584" s="3">
        <v>5.3913900302813094</v>
      </c>
      <c r="F584" s="4" t="str">
        <f>+VLOOKUP(E584,'[1]Nivel Impacto'!$A$3:$E$16,3)</f>
        <v>Riesgo Logístico y de Cadena de Suministro</v>
      </c>
    </row>
    <row r="585" spans="1:6" ht="15.75" customHeight="1" x14ac:dyDescent="0.3">
      <c r="A585" s="3">
        <v>584</v>
      </c>
      <c r="B585" s="3">
        <v>525</v>
      </c>
      <c r="C585" s="3">
        <v>67.469329517538114</v>
      </c>
      <c r="D585" s="3">
        <v>54</v>
      </c>
      <c r="E585" s="3">
        <v>6.1543322695512872</v>
      </c>
      <c r="F585" s="4" t="str">
        <f>+VLOOKUP(E585,'[1]Nivel Impacto'!$A$3:$E$16,3)</f>
        <v>Riesgo Regulatorio</v>
      </c>
    </row>
    <row r="586" spans="1:6" ht="15.75" customHeight="1" x14ac:dyDescent="0.3">
      <c r="A586" s="3">
        <v>585</v>
      </c>
      <c r="B586" s="3">
        <v>241</v>
      </c>
      <c r="C586" s="3">
        <v>31.863025102141069</v>
      </c>
      <c r="D586" s="3">
        <v>26</v>
      </c>
      <c r="E586" s="3">
        <v>3.3551904802949806</v>
      </c>
      <c r="F586" s="4" t="str">
        <f>+VLOOKUP(E586,'[1]Nivel Impacto'!$A$3:$E$16,3)</f>
        <v>Riesgo Administrativo Menor</v>
      </c>
    </row>
    <row r="587" spans="1:6" ht="15.75" customHeight="1" x14ac:dyDescent="0.3">
      <c r="A587" s="3">
        <v>586</v>
      </c>
      <c r="B587" s="3">
        <v>186</v>
      </c>
      <c r="C587" s="3">
        <v>24.45078587663842</v>
      </c>
      <c r="D587" s="3">
        <v>20</v>
      </c>
      <c r="E587" s="3">
        <v>2.4307503239104875</v>
      </c>
      <c r="F587" s="4" t="str">
        <f>+VLOOKUP(E587,'[1]Nivel Impacto'!$A$3:$E$16,3)</f>
        <v>Riesgo de Error en Reportes No Críticos</v>
      </c>
    </row>
    <row r="588" spans="1:6" ht="15.75" customHeight="1" x14ac:dyDescent="0.3">
      <c r="A588" s="3">
        <v>587</v>
      </c>
      <c r="B588" s="3">
        <v>133</v>
      </c>
      <c r="C588" s="3">
        <v>75.266741690010974</v>
      </c>
      <c r="D588" s="3">
        <v>14</v>
      </c>
      <c r="E588" s="3">
        <v>8.0426575113991774</v>
      </c>
      <c r="F588" s="4" t="str">
        <f>+VLOOKUP(E588,'[1]Nivel Impacto'!$A$3:$E$16,3)</f>
        <v>Riesgo Financiero Operativo</v>
      </c>
    </row>
    <row r="589" spans="1:6" ht="15.75" customHeight="1" x14ac:dyDescent="0.3">
      <c r="A589" s="3">
        <v>588</v>
      </c>
      <c r="B589" s="3">
        <v>53</v>
      </c>
      <c r="C589" s="3">
        <v>89.470490027789026</v>
      </c>
      <c r="D589" s="3">
        <v>5</v>
      </c>
      <c r="E589" s="3">
        <v>9.779426916092417</v>
      </c>
      <c r="F589" s="4" t="str">
        <f>+VLOOKUP(E589,'[1]Nivel Impacto'!$A$3:$E$16,3)</f>
        <v>Riesgo Portuario</v>
      </c>
    </row>
    <row r="590" spans="1:6" ht="15.75" customHeight="1" x14ac:dyDescent="0.3">
      <c r="A590" s="3">
        <v>589</v>
      </c>
      <c r="B590" s="3">
        <v>365</v>
      </c>
      <c r="C590" s="3">
        <v>138.236372691735</v>
      </c>
      <c r="D590" s="3">
        <v>33</v>
      </c>
      <c r="E590" s="3">
        <v>14.398562037019168</v>
      </c>
      <c r="F590" s="4" t="str">
        <f>+VLOOKUP(E590,'[1]Nivel Impacto'!$A$3:$E$16,3)</f>
        <v>Riesgo Ambiental</v>
      </c>
    </row>
    <row r="591" spans="1:6" ht="15.75" customHeight="1" x14ac:dyDescent="0.3">
      <c r="A591" s="3">
        <v>590</v>
      </c>
      <c r="B591" s="3">
        <v>354</v>
      </c>
      <c r="C591" s="3">
        <v>102.02425766481483</v>
      </c>
      <c r="D591" s="3">
        <v>39</v>
      </c>
      <c r="E591" s="3">
        <v>9.8990370220678425</v>
      </c>
      <c r="F591" s="4" t="str">
        <f>+VLOOKUP(E591,'[1]Nivel Impacto'!$A$3:$E$16,3)</f>
        <v>Riesgo Portuario</v>
      </c>
    </row>
    <row r="592" spans="1:6" ht="15.75" customHeight="1" x14ac:dyDescent="0.3">
      <c r="A592" s="3">
        <v>591</v>
      </c>
      <c r="B592" s="3">
        <v>427</v>
      </c>
      <c r="C592" s="3">
        <v>161.36506225461943</v>
      </c>
      <c r="D592" s="3">
        <v>42</v>
      </c>
      <c r="E592" s="3">
        <v>15.284303662720033</v>
      </c>
      <c r="F592" s="4" t="str">
        <f>+VLOOKUP(E592,'[1]Nivel Impacto'!$A$3:$E$16,3)</f>
        <v>Riesgo Ambiental</v>
      </c>
    </row>
    <row r="593" spans="1:6" ht="15.75" customHeight="1" x14ac:dyDescent="0.3">
      <c r="A593" s="3">
        <v>592</v>
      </c>
      <c r="B593" s="3">
        <v>212</v>
      </c>
      <c r="C593" s="3">
        <v>42.042791246095909</v>
      </c>
      <c r="D593" s="3">
        <v>21</v>
      </c>
      <c r="E593" s="3">
        <v>4.0422934732186739</v>
      </c>
      <c r="F593" s="4" t="str">
        <f>+VLOOKUP(E593,'[1]Nivel Impacto'!$A$3:$E$16,3)</f>
        <v>Riesgo de Capacitación Insuficiente</v>
      </c>
    </row>
    <row r="594" spans="1:6" ht="15.75" customHeight="1" x14ac:dyDescent="0.3">
      <c r="A594" s="3">
        <v>593</v>
      </c>
      <c r="B594" s="3">
        <v>52</v>
      </c>
      <c r="C594" s="3">
        <v>40.941747350935337</v>
      </c>
      <c r="D594" s="3">
        <v>5</v>
      </c>
      <c r="E594" s="3">
        <v>4.1317807277679517</v>
      </c>
      <c r="F594" s="4" t="str">
        <f>+VLOOKUP(E594,'[1]Nivel Impacto'!$A$3:$E$16,3)</f>
        <v>Riesgo de Capacitación Insuficiente</v>
      </c>
    </row>
    <row r="595" spans="1:6" ht="15.75" customHeight="1" x14ac:dyDescent="0.3">
      <c r="A595" s="3">
        <v>594</v>
      </c>
      <c r="B595" s="3">
        <v>248</v>
      </c>
      <c r="C595" s="3">
        <v>64.504329260261215</v>
      </c>
      <c r="D595" s="3">
        <v>24</v>
      </c>
      <c r="E595" s="3">
        <v>6.4288024590271942</v>
      </c>
      <c r="F595" s="4" t="str">
        <f>+VLOOKUP(E595,'[1]Nivel Impacto'!$A$3:$E$16,3)</f>
        <v>Riesgo Regulatorio</v>
      </c>
    </row>
    <row r="596" spans="1:6" ht="15.75" customHeight="1" x14ac:dyDescent="0.3">
      <c r="A596" s="3">
        <v>595</v>
      </c>
      <c r="B596" s="3">
        <v>314</v>
      </c>
      <c r="C596" s="3">
        <v>67.597025730981017</v>
      </c>
      <c r="D596" s="3">
        <v>30</v>
      </c>
      <c r="E596" s="3">
        <v>7.0839789441442598</v>
      </c>
      <c r="F596" s="4" t="str">
        <f>+VLOOKUP(E596,'[1]Nivel Impacto'!$A$3:$E$16,3)</f>
        <v>Riesgo Laboral</v>
      </c>
    </row>
    <row r="597" spans="1:6" ht="15.75" customHeight="1" x14ac:dyDescent="0.3">
      <c r="A597" s="3">
        <v>596</v>
      </c>
      <c r="B597" s="3">
        <v>38</v>
      </c>
      <c r="C597" s="3">
        <v>67.362206328638933</v>
      </c>
      <c r="D597" s="3">
        <v>4</v>
      </c>
      <c r="E597" s="3">
        <v>7.0470485123901767</v>
      </c>
      <c r="F597" s="4" t="str">
        <f>+VLOOKUP(E597,'[1]Nivel Impacto'!$A$3:$E$16,3)</f>
        <v>Riesgo Laboral</v>
      </c>
    </row>
    <row r="598" spans="1:6" ht="15.75" customHeight="1" x14ac:dyDescent="0.3">
      <c r="A598" s="3">
        <v>597</v>
      </c>
      <c r="B598" s="3">
        <v>155</v>
      </c>
      <c r="C598" s="3">
        <v>15.048018533227415</v>
      </c>
      <c r="D598" s="3">
        <v>14</v>
      </c>
      <c r="E598" s="3">
        <v>1.615549202969472</v>
      </c>
      <c r="F598" s="4" t="str">
        <f>+VLOOKUP(E598,'[1]Nivel Impacto'!$A$3:$E$16,3)</f>
        <v>Riesgo de Equipamiento Secundario</v>
      </c>
    </row>
    <row r="599" spans="1:6" ht="15.75" customHeight="1" x14ac:dyDescent="0.3">
      <c r="A599" s="3">
        <v>598</v>
      </c>
      <c r="B599" s="3">
        <v>53</v>
      </c>
      <c r="C599" s="3">
        <v>32.594883097678675</v>
      </c>
      <c r="D599" s="3">
        <v>5</v>
      </c>
      <c r="E599" s="3">
        <v>3.5248761008224356</v>
      </c>
      <c r="F599" s="4" t="str">
        <f>+VLOOKUP(E599,'[1]Nivel Impacto'!$A$3:$E$16,3)</f>
        <v>Riesgo Administrativo Menor</v>
      </c>
    </row>
    <row r="600" spans="1:6" ht="15.75" customHeight="1" x14ac:dyDescent="0.3">
      <c r="A600" s="3">
        <v>599</v>
      </c>
      <c r="B600" s="3">
        <v>213</v>
      </c>
      <c r="C600" s="3">
        <v>57.779202365186073</v>
      </c>
      <c r="D600" s="3">
        <v>20</v>
      </c>
      <c r="E600" s="3">
        <v>6.1313447548503062</v>
      </c>
      <c r="F600" s="4" t="str">
        <f>+VLOOKUP(E600,'[1]Nivel Impacto'!$A$3:$E$16,3)</f>
        <v>Riesgo Regulatorio</v>
      </c>
    </row>
    <row r="601" spans="1:6" ht="15.75" customHeight="1" x14ac:dyDescent="0.3">
      <c r="A601" s="3">
        <v>600</v>
      </c>
      <c r="B601" s="3">
        <v>359</v>
      </c>
      <c r="C601" s="3">
        <v>20.962194730487539</v>
      </c>
      <c r="D601" s="3">
        <v>39</v>
      </c>
      <c r="E601" s="3">
        <v>2.1385613273110922</v>
      </c>
      <c r="F601" s="4" t="str">
        <f>+VLOOKUP(E601,'[1]Nivel Impacto'!$A$3:$E$16,3)</f>
        <v>Riesgo de Error en Reportes No Críticos</v>
      </c>
    </row>
    <row r="602" spans="1:6" ht="15.75" customHeight="1" x14ac:dyDescent="0.3">
      <c r="A602" s="3">
        <v>601</v>
      </c>
      <c r="B602" s="3">
        <v>282</v>
      </c>
      <c r="C602" s="3">
        <v>13.423465076348078</v>
      </c>
      <c r="D602" s="3">
        <v>29</v>
      </c>
      <c r="E602" s="3">
        <v>1.374459269495353</v>
      </c>
      <c r="F602" s="4" t="str">
        <f>+VLOOKUP(E602,'[1]Nivel Impacto'!$A$3:$E$16,3)</f>
        <v>Riesgo de Equipamiento Secundario</v>
      </c>
    </row>
    <row r="603" spans="1:6" ht="15.75" customHeight="1" x14ac:dyDescent="0.3">
      <c r="A603" s="3">
        <v>602</v>
      </c>
      <c r="B603" s="3">
        <v>351</v>
      </c>
      <c r="C603" s="3">
        <v>63.251757043151315</v>
      </c>
      <c r="D603" s="3">
        <v>36</v>
      </c>
      <c r="E603" s="3">
        <v>5.9783473263219253</v>
      </c>
      <c r="F603" s="4" t="str">
        <f>+VLOOKUP(E603,'[1]Nivel Impacto'!$A$3:$E$16,3)</f>
        <v>Riesgo Logístico y de Cadena de Suministro</v>
      </c>
    </row>
    <row r="604" spans="1:6" ht="15.75" customHeight="1" x14ac:dyDescent="0.3">
      <c r="A604" s="3">
        <v>603</v>
      </c>
      <c r="B604" s="3">
        <v>532</v>
      </c>
      <c r="C604" s="3">
        <v>91.116102126078687</v>
      </c>
      <c r="D604" s="3">
        <v>48</v>
      </c>
      <c r="E604" s="3">
        <v>8.9470279460873279</v>
      </c>
      <c r="F604" s="4" t="str">
        <f>+VLOOKUP(E604,'[1]Nivel Impacto'!$A$3:$E$16,3)</f>
        <v>Riesgo Financiero Operativo</v>
      </c>
    </row>
    <row r="605" spans="1:6" ht="15.75" customHeight="1" x14ac:dyDescent="0.3">
      <c r="A605" s="3">
        <v>604</v>
      </c>
      <c r="B605" s="3">
        <v>128</v>
      </c>
      <c r="C605" s="3">
        <v>121.15564733255508</v>
      </c>
      <c r="D605" s="3">
        <v>13</v>
      </c>
      <c r="E605" s="3">
        <v>12.900741829627972</v>
      </c>
      <c r="F605" s="4" t="str">
        <f>+VLOOKUP(E605,'[1]Nivel Impacto'!$A$3:$E$16,3)</f>
        <v>Riesgo de Imagen Corporativa</v>
      </c>
    </row>
    <row r="606" spans="1:6" ht="15.75" customHeight="1" x14ac:dyDescent="0.3">
      <c r="A606" s="3">
        <v>605</v>
      </c>
      <c r="B606" s="3">
        <v>248</v>
      </c>
      <c r="C606" s="3">
        <v>16.985612628835188</v>
      </c>
      <c r="D606" s="3">
        <v>23</v>
      </c>
      <c r="E606" s="3">
        <v>1.5419703113135315</v>
      </c>
      <c r="F606" s="4" t="str">
        <f>+VLOOKUP(E606,'[1]Nivel Impacto'!$A$3:$E$16,3)</f>
        <v>Riesgo de Equipamiento Secundario</v>
      </c>
    </row>
    <row r="607" spans="1:6" ht="15.75" customHeight="1" x14ac:dyDescent="0.3">
      <c r="A607" s="3">
        <v>606</v>
      </c>
      <c r="B607" s="3">
        <v>417</v>
      </c>
      <c r="C607" s="3">
        <v>53.157269257209258</v>
      </c>
      <c r="D607" s="3">
        <v>44</v>
      </c>
      <c r="E607" s="3">
        <v>4.9787101658723723</v>
      </c>
      <c r="F607" s="4" t="str">
        <f>+VLOOKUP(E607,'[1]Nivel Impacto'!$A$3:$E$16,3)</f>
        <v>Riesgo de Capacitación Insuficiente</v>
      </c>
    </row>
    <row r="608" spans="1:6" ht="15.75" customHeight="1" x14ac:dyDescent="0.3">
      <c r="A608" s="3">
        <v>607</v>
      </c>
      <c r="B608" s="3">
        <v>361</v>
      </c>
      <c r="C608" s="3">
        <v>53.906707071772423</v>
      </c>
      <c r="D608" s="3">
        <v>38</v>
      </c>
      <c r="E608" s="3">
        <v>4.928308895052707</v>
      </c>
      <c r="F608" s="4" t="str">
        <f>+VLOOKUP(E608,'[1]Nivel Impacto'!$A$3:$E$16,3)</f>
        <v>Riesgo de Capacitación Insuficiente</v>
      </c>
    </row>
    <row r="609" spans="1:6" ht="15.75" customHeight="1" x14ac:dyDescent="0.3">
      <c r="A609" s="3">
        <v>608</v>
      </c>
      <c r="B609" s="3">
        <v>36</v>
      </c>
      <c r="C609" s="3">
        <v>21.697433514928218</v>
      </c>
      <c r="D609" s="3">
        <v>4</v>
      </c>
      <c r="E609" s="3">
        <v>2.0606559297660674</v>
      </c>
      <c r="F609" s="4" t="str">
        <f>+VLOOKUP(E609,'[1]Nivel Impacto'!$A$3:$E$16,3)</f>
        <v>Riesgo de Error en Reportes No Críticos</v>
      </c>
    </row>
    <row r="610" spans="1:6" ht="15.75" customHeight="1" x14ac:dyDescent="0.3">
      <c r="A610" s="3">
        <v>609</v>
      </c>
      <c r="B610" s="3">
        <v>430</v>
      </c>
      <c r="C610" s="3">
        <v>98.019021685800141</v>
      </c>
      <c r="D610" s="3">
        <v>44</v>
      </c>
      <c r="E610" s="3">
        <v>9.2499761286969111</v>
      </c>
      <c r="F610" s="4" t="str">
        <f>+VLOOKUP(E610,'[1]Nivel Impacto'!$A$3:$E$16,3)</f>
        <v>Riesgo Portuario</v>
      </c>
    </row>
    <row r="611" spans="1:6" ht="15.75" customHeight="1" x14ac:dyDescent="0.3">
      <c r="A611" s="3">
        <v>610</v>
      </c>
      <c r="B611" s="3">
        <v>48</v>
      </c>
      <c r="C611" s="3">
        <v>362.45969539669363</v>
      </c>
      <c r="D611" s="3">
        <v>5</v>
      </c>
      <c r="E611" s="3">
        <v>33.366957179512738</v>
      </c>
      <c r="F611" s="4" t="str">
        <f>+VLOOKUP(E611,'[1]Nivel Impacto'!$A$3:$E$16,3)</f>
        <v>Riesgo Ambiental</v>
      </c>
    </row>
    <row r="612" spans="1:6" ht="15.75" customHeight="1" x14ac:dyDescent="0.3">
      <c r="A612" s="3">
        <v>611</v>
      </c>
      <c r="B612" s="3">
        <v>159</v>
      </c>
      <c r="C612" s="3">
        <v>79.987061613852504</v>
      </c>
      <c r="D612" s="3">
        <v>15</v>
      </c>
      <c r="E612" s="3">
        <v>7.2176714841328335</v>
      </c>
      <c r="F612" s="4" t="str">
        <f>+VLOOKUP(E612,'[1]Nivel Impacto'!$A$3:$E$16,3)</f>
        <v>Riesgo Laboral</v>
      </c>
    </row>
    <row r="613" spans="1:6" ht="15.75" customHeight="1" x14ac:dyDescent="0.3">
      <c r="A613" s="3">
        <v>612</v>
      </c>
      <c r="B613" s="3">
        <v>290</v>
      </c>
      <c r="C613" s="3">
        <v>166.41006365806547</v>
      </c>
      <c r="D613" s="3">
        <v>27</v>
      </c>
      <c r="E613" s="3">
        <v>18.026476151720065</v>
      </c>
      <c r="F613" s="4" t="str">
        <f>+VLOOKUP(E613,'[1]Nivel Impacto'!$A$3:$E$16,3)</f>
        <v>Riesgo Ambiental</v>
      </c>
    </row>
    <row r="614" spans="1:6" ht="15.75" customHeight="1" x14ac:dyDescent="0.3">
      <c r="A614" s="3">
        <v>613</v>
      </c>
      <c r="B614" s="3">
        <v>410</v>
      </c>
      <c r="C614" s="3">
        <v>227.47537013839593</v>
      </c>
      <c r="D614" s="3">
        <v>37</v>
      </c>
      <c r="E614" s="3">
        <v>24.565525001195688</v>
      </c>
      <c r="F614" s="4" t="str">
        <f>+VLOOKUP(E614,'[1]Nivel Impacto'!$A$3:$E$16,3)</f>
        <v>Riesgo Ambiental</v>
      </c>
    </row>
    <row r="615" spans="1:6" ht="15.75" customHeight="1" x14ac:dyDescent="0.3">
      <c r="A615" s="3">
        <v>614</v>
      </c>
      <c r="B615" s="3">
        <v>89</v>
      </c>
      <c r="C615" s="3">
        <v>44.152849600435722</v>
      </c>
      <c r="D615" s="3">
        <v>9</v>
      </c>
      <c r="E615" s="3">
        <v>4.1533282429966842</v>
      </c>
      <c r="F615" s="4" t="str">
        <f>+VLOOKUP(E615,'[1]Nivel Impacto'!$A$3:$E$16,3)</f>
        <v>Riesgo de Capacitación Insuficiente</v>
      </c>
    </row>
    <row r="616" spans="1:6" ht="15.75" customHeight="1" x14ac:dyDescent="0.3">
      <c r="A616" s="3">
        <v>615</v>
      </c>
      <c r="B616" s="3">
        <v>274</v>
      </c>
      <c r="C616" s="3">
        <v>501.62337752005726</v>
      </c>
      <c r="D616" s="3">
        <v>28</v>
      </c>
      <c r="E616" s="3">
        <v>46.873027454991743</v>
      </c>
      <c r="F616" s="4" t="str">
        <f>+VLOOKUP(E616,'[1]Nivel Impacto'!$A$3:$E$16,3)</f>
        <v>Riesgo Ambiental</v>
      </c>
    </row>
    <row r="617" spans="1:6" ht="15.75" customHeight="1" x14ac:dyDescent="0.3">
      <c r="A617" s="3">
        <v>616</v>
      </c>
      <c r="B617" s="3">
        <v>165</v>
      </c>
      <c r="C617" s="3">
        <v>24.779013202498351</v>
      </c>
      <c r="D617" s="3">
        <v>18</v>
      </c>
      <c r="E617" s="3">
        <v>2.7247477573433154</v>
      </c>
      <c r="F617" s="4" t="str">
        <f>+VLOOKUP(E617,'[1]Nivel Impacto'!$A$3:$E$16,3)</f>
        <v>Riesgo de Error en Reportes No Críticos</v>
      </c>
    </row>
    <row r="618" spans="1:6" ht="15.75" customHeight="1" x14ac:dyDescent="0.3">
      <c r="A618" s="3">
        <v>617</v>
      </c>
      <c r="B618" s="3">
        <v>439</v>
      </c>
      <c r="C618" s="3">
        <v>65.951734014913185</v>
      </c>
      <c r="D618" s="3">
        <v>40</v>
      </c>
      <c r="E618" s="3">
        <v>6.8145685254824295</v>
      </c>
      <c r="F618" s="4" t="str">
        <f>+VLOOKUP(E618,'[1]Nivel Impacto'!$A$3:$E$16,3)</f>
        <v>Riesgo Regulatorio</v>
      </c>
    </row>
    <row r="619" spans="1:6" ht="15.75" customHeight="1" x14ac:dyDescent="0.3">
      <c r="A619" s="3">
        <v>618</v>
      </c>
      <c r="B619" s="3">
        <v>318</v>
      </c>
      <c r="C619" s="3">
        <v>18.76507237450118</v>
      </c>
      <c r="D619" s="3">
        <v>35</v>
      </c>
      <c r="E619" s="3">
        <v>1.9481581784257442</v>
      </c>
      <c r="F619" s="4" t="str">
        <f>+VLOOKUP(E619,'[1]Nivel Impacto'!$A$3:$E$16,3)</f>
        <v>Riesgo de Equipamiento Secundario</v>
      </c>
    </row>
    <row r="620" spans="1:6" ht="15.75" customHeight="1" x14ac:dyDescent="0.3">
      <c r="A620" s="3">
        <v>619</v>
      </c>
      <c r="B620" s="3">
        <v>481</v>
      </c>
      <c r="C620" s="3">
        <v>25.545570706003485</v>
      </c>
      <c r="D620" s="3">
        <v>44</v>
      </c>
      <c r="E620" s="3">
        <v>2.7590367655080916</v>
      </c>
      <c r="F620" s="4" t="str">
        <f>+VLOOKUP(E620,'[1]Nivel Impacto'!$A$3:$E$16,3)</f>
        <v>Riesgo de Error en Reportes No Críticos</v>
      </c>
    </row>
    <row r="621" spans="1:6" ht="15.75" customHeight="1" x14ac:dyDescent="0.3">
      <c r="A621" s="3">
        <v>620</v>
      </c>
      <c r="B621" s="3">
        <v>53</v>
      </c>
      <c r="C621" s="3">
        <v>70.185334722647298</v>
      </c>
      <c r="D621" s="3">
        <v>5</v>
      </c>
      <c r="E621" s="3">
        <v>6.505427686927189</v>
      </c>
      <c r="F621" s="4" t="str">
        <f>+VLOOKUP(E621,'[1]Nivel Impacto'!$A$3:$E$16,3)</f>
        <v>Riesgo Regulatorio</v>
      </c>
    </row>
    <row r="622" spans="1:6" ht="15.75" customHeight="1" x14ac:dyDescent="0.3">
      <c r="A622" s="3">
        <v>621</v>
      </c>
      <c r="B622" s="3">
        <v>110</v>
      </c>
      <c r="C622" s="3">
        <v>88.751244366189184</v>
      </c>
      <c r="D622" s="3">
        <v>10</v>
      </c>
      <c r="E622" s="3">
        <v>9.718681640230395</v>
      </c>
      <c r="F622" s="4" t="str">
        <f>+VLOOKUP(E622,'[1]Nivel Impacto'!$A$3:$E$16,3)</f>
        <v>Riesgo Portuario</v>
      </c>
    </row>
    <row r="623" spans="1:6" ht="15.75" customHeight="1" x14ac:dyDescent="0.3">
      <c r="A623" s="3">
        <v>622</v>
      </c>
      <c r="B623" s="3">
        <v>51</v>
      </c>
      <c r="C623" s="3">
        <v>318.88114250714909</v>
      </c>
      <c r="D623" s="3">
        <v>5</v>
      </c>
      <c r="E623" s="3">
        <v>31.830864787054093</v>
      </c>
      <c r="F623" s="4" t="str">
        <f>+VLOOKUP(E623,'[1]Nivel Impacto'!$A$3:$E$16,3)</f>
        <v>Riesgo Ambiental</v>
      </c>
    </row>
    <row r="624" spans="1:6" ht="15.75" customHeight="1" x14ac:dyDescent="0.3">
      <c r="A624" s="3">
        <v>623</v>
      </c>
      <c r="B624" s="3">
        <v>192</v>
      </c>
      <c r="C624" s="3">
        <v>30.681818705998129</v>
      </c>
      <c r="D624" s="3">
        <v>19</v>
      </c>
      <c r="E624" s="3">
        <v>3.2892039924928085</v>
      </c>
      <c r="F624" s="4" t="str">
        <f>+VLOOKUP(E624,'[1]Nivel Impacto'!$A$3:$E$16,3)</f>
        <v>Riesgo Administrativo Menor</v>
      </c>
    </row>
    <row r="625" spans="1:6" ht="15.75" customHeight="1" x14ac:dyDescent="0.3">
      <c r="A625" s="3">
        <v>624</v>
      </c>
      <c r="B625" s="3">
        <v>286</v>
      </c>
      <c r="C625" s="3">
        <v>322.78811386607845</v>
      </c>
      <c r="D625" s="3">
        <v>27</v>
      </c>
      <c r="E625" s="3">
        <v>29.465773821536732</v>
      </c>
      <c r="F625" s="4" t="str">
        <f>+VLOOKUP(E625,'[1]Nivel Impacto'!$A$3:$E$16,3)</f>
        <v>Riesgo Ambiental</v>
      </c>
    </row>
    <row r="626" spans="1:6" ht="15.75" customHeight="1" x14ac:dyDescent="0.3">
      <c r="A626" s="3">
        <v>625</v>
      </c>
      <c r="B626" s="3">
        <v>136</v>
      </c>
      <c r="C626" s="3">
        <v>32.468756027720104</v>
      </c>
      <c r="D626" s="3">
        <v>14</v>
      </c>
      <c r="E626" s="3">
        <v>3.4538233501851154</v>
      </c>
      <c r="F626" s="4" t="str">
        <f>+VLOOKUP(E626,'[1]Nivel Impacto'!$A$3:$E$16,3)</f>
        <v>Riesgo Administrativo Menor</v>
      </c>
    </row>
    <row r="627" spans="1:6" ht="15.75" customHeight="1" x14ac:dyDescent="0.3">
      <c r="A627" s="3">
        <v>626</v>
      </c>
      <c r="B627" s="3">
        <v>211</v>
      </c>
      <c r="C627" s="3">
        <v>34.642096892593365</v>
      </c>
      <c r="D627" s="3">
        <v>23</v>
      </c>
      <c r="E627" s="3">
        <v>3.6298786843423629</v>
      </c>
      <c r="F627" s="4" t="str">
        <f>+VLOOKUP(E627,'[1]Nivel Impacto'!$A$3:$E$16,3)</f>
        <v>Riesgo Administrativo Menor</v>
      </c>
    </row>
    <row r="628" spans="1:6" ht="15.75" customHeight="1" x14ac:dyDescent="0.3">
      <c r="A628" s="3">
        <v>627</v>
      </c>
      <c r="B628" s="3">
        <v>331</v>
      </c>
      <c r="C628" s="3">
        <v>122.74237119748037</v>
      </c>
      <c r="D628" s="3">
        <v>36</v>
      </c>
      <c r="E628" s="3">
        <v>13.401108125120345</v>
      </c>
      <c r="F628" s="4" t="str">
        <f>+VLOOKUP(E628,'[1]Nivel Impacto'!$A$3:$E$16,3)</f>
        <v>Riesgo de Navegación</v>
      </c>
    </row>
    <row r="629" spans="1:6" ht="15.75" customHeight="1" x14ac:dyDescent="0.3">
      <c r="A629" s="3">
        <v>628</v>
      </c>
      <c r="B629" s="3">
        <v>370</v>
      </c>
      <c r="C629" s="3">
        <v>351.57047582579452</v>
      </c>
      <c r="D629" s="3">
        <v>39</v>
      </c>
      <c r="E629" s="3">
        <v>31.705253084082244</v>
      </c>
      <c r="F629" s="4" t="str">
        <f>+VLOOKUP(E629,'[1]Nivel Impacto'!$A$3:$E$16,3)</f>
        <v>Riesgo Ambiental</v>
      </c>
    </row>
    <row r="630" spans="1:6" ht="15.75" customHeight="1" x14ac:dyDescent="0.3">
      <c r="A630" s="3">
        <v>629</v>
      </c>
      <c r="B630" s="3">
        <v>84</v>
      </c>
      <c r="C630" s="3">
        <v>89.910641818826875</v>
      </c>
      <c r="D630" s="3">
        <v>9</v>
      </c>
      <c r="E630" s="3">
        <v>9.0209933694894335</v>
      </c>
      <c r="F630" s="4" t="str">
        <f>+VLOOKUP(E630,'[1]Nivel Impacto'!$A$3:$E$16,3)</f>
        <v>Riesgo Portuario</v>
      </c>
    </row>
    <row r="631" spans="1:6" ht="15.75" customHeight="1" x14ac:dyDescent="0.3">
      <c r="A631" s="3">
        <v>630</v>
      </c>
      <c r="B631" s="3">
        <v>47</v>
      </c>
      <c r="C631" s="3">
        <v>15.98961954647265</v>
      </c>
      <c r="D631" s="3">
        <v>5</v>
      </c>
      <c r="E631" s="3">
        <v>1.5553017885552542</v>
      </c>
      <c r="F631" s="4" t="str">
        <f>+VLOOKUP(E631,'[1]Nivel Impacto'!$A$3:$E$16,3)</f>
        <v>Riesgo de Equipamiento Secundario</v>
      </c>
    </row>
    <row r="632" spans="1:6" ht="15.75" customHeight="1" x14ac:dyDescent="0.3">
      <c r="A632" s="3">
        <v>631</v>
      </c>
      <c r="B632" s="3">
        <v>236</v>
      </c>
      <c r="C632" s="3">
        <v>78.603075469239712</v>
      </c>
      <c r="D632" s="3">
        <v>23</v>
      </c>
      <c r="E632" s="3">
        <v>7.3480467497679776</v>
      </c>
      <c r="F632" s="4" t="str">
        <f>+VLOOKUP(E632,'[1]Nivel Impacto'!$A$3:$E$16,3)</f>
        <v>Riesgo Laboral</v>
      </c>
    </row>
    <row r="633" spans="1:6" ht="15.75" customHeight="1" x14ac:dyDescent="0.3">
      <c r="A633" s="3">
        <v>632</v>
      </c>
      <c r="B633" s="3">
        <v>345</v>
      </c>
      <c r="C633" s="3">
        <v>313.17510573030034</v>
      </c>
      <c r="D633" s="3">
        <v>36</v>
      </c>
      <c r="E633" s="3">
        <v>31.850528703694248</v>
      </c>
      <c r="F633" s="4" t="str">
        <f>+VLOOKUP(E633,'[1]Nivel Impacto'!$A$3:$E$16,3)</f>
        <v>Riesgo Ambiental</v>
      </c>
    </row>
    <row r="634" spans="1:6" ht="15.75" customHeight="1" x14ac:dyDescent="0.3">
      <c r="A634" s="3">
        <v>633</v>
      </c>
      <c r="B634" s="3">
        <v>258</v>
      </c>
      <c r="C634" s="3">
        <v>82.008804654684809</v>
      </c>
      <c r="D634" s="3">
        <v>28</v>
      </c>
      <c r="E634" s="3">
        <v>8.4618271973542338</v>
      </c>
      <c r="F634" s="4" t="str">
        <f>+VLOOKUP(E634,'[1]Nivel Impacto'!$A$3:$E$16,3)</f>
        <v>Riesgo Financiero Operativo</v>
      </c>
    </row>
    <row r="635" spans="1:6" ht="15.75" customHeight="1" x14ac:dyDescent="0.3">
      <c r="A635" s="3">
        <v>634</v>
      </c>
      <c r="B635" s="3">
        <v>260</v>
      </c>
      <c r="C635" s="3">
        <v>209.9445155215877</v>
      </c>
      <c r="D635" s="3">
        <v>25</v>
      </c>
      <c r="E635" s="3">
        <v>19.556898073810814</v>
      </c>
      <c r="F635" s="4" t="str">
        <f>+VLOOKUP(E635,'[1]Nivel Impacto'!$A$3:$E$16,3)</f>
        <v>Riesgo Ambiental</v>
      </c>
    </row>
    <row r="636" spans="1:6" ht="15.75" customHeight="1" x14ac:dyDescent="0.3">
      <c r="A636" s="3">
        <v>635</v>
      </c>
      <c r="B636" s="3">
        <v>200</v>
      </c>
      <c r="C636" s="3">
        <v>70.488010798404389</v>
      </c>
      <c r="D636" s="3">
        <v>19</v>
      </c>
      <c r="E636" s="3">
        <v>6.9240666026150155</v>
      </c>
      <c r="F636" s="4" t="str">
        <f>+VLOOKUP(E636,'[1]Nivel Impacto'!$A$3:$E$16,3)</f>
        <v>Riesgo Regulatorio</v>
      </c>
    </row>
    <row r="637" spans="1:6" ht="15.75" customHeight="1" x14ac:dyDescent="0.3">
      <c r="A637" s="3">
        <v>636</v>
      </c>
      <c r="B637" s="3">
        <v>183</v>
      </c>
      <c r="C637" s="3">
        <v>16.346825013970655</v>
      </c>
      <c r="D637" s="3">
        <v>19</v>
      </c>
      <c r="E637" s="3">
        <v>1.6262842810642264</v>
      </c>
      <c r="F637" s="4" t="str">
        <f>+VLOOKUP(E637,'[1]Nivel Impacto'!$A$3:$E$16,3)</f>
        <v>Riesgo de Equipamiento Secundario</v>
      </c>
    </row>
    <row r="638" spans="1:6" ht="15.75" customHeight="1" x14ac:dyDescent="0.3">
      <c r="A638" s="3">
        <v>637</v>
      </c>
      <c r="B638" s="3">
        <v>525</v>
      </c>
      <c r="C638" s="3">
        <v>149.51712850373613</v>
      </c>
      <c r="D638" s="3">
        <v>48</v>
      </c>
      <c r="E638" s="3">
        <v>15.085044002199693</v>
      </c>
      <c r="F638" s="4" t="str">
        <f>+VLOOKUP(E638,'[1]Nivel Impacto'!$A$3:$E$16,3)</f>
        <v>Riesgo Ambiental</v>
      </c>
    </row>
    <row r="639" spans="1:6" ht="15.75" customHeight="1" x14ac:dyDescent="0.3">
      <c r="A639" s="3">
        <v>638</v>
      </c>
      <c r="B639" s="3">
        <v>110</v>
      </c>
      <c r="C639" s="3">
        <v>60.999909420779773</v>
      </c>
      <c r="D639" s="3">
        <v>10</v>
      </c>
      <c r="E639" s="3">
        <v>5.7937304972289816</v>
      </c>
      <c r="F639" s="4" t="str">
        <f>+VLOOKUP(E639,'[1]Nivel Impacto'!$A$3:$E$16,3)</f>
        <v>Riesgo Logístico y de Cadena de Suministro</v>
      </c>
    </row>
    <row r="640" spans="1:6" ht="15.75" customHeight="1" x14ac:dyDescent="0.3">
      <c r="A640" s="3">
        <v>639</v>
      </c>
      <c r="B640" s="3">
        <v>409</v>
      </c>
      <c r="C640" s="3">
        <v>11.770505303535378</v>
      </c>
      <c r="D640" s="3">
        <v>43</v>
      </c>
      <c r="E640" s="3">
        <v>1.1953193808624687</v>
      </c>
      <c r="F640" s="4" t="str">
        <f>+VLOOKUP(E640,'[1]Nivel Impacto'!$A$3:$E$16,3)</f>
        <v>Riesgo de Equipamiento Secundario</v>
      </c>
    </row>
    <row r="641" spans="1:6" ht="15.75" customHeight="1" x14ac:dyDescent="0.3">
      <c r="A641" s="3">
        <v>640</v>
      </c>
      <c r="B641" s="3">
        <v>293</v>
      </c>
      <c r="C641" s="3">
        <v>257.4352240345255</v>
      </c>
      <c r="D641" s="3">
        <v>28</v>
      </c>
      <c r="E641" s="3">
        <v>26.473637176195162</v>
      </c>
      <c r="F641" s="4" t="str">
        <f>+VLOOKUP(E641,'[1]Nivel Impacto'!$A$3:$E$16,3)</f>
        <v>Riesgo Ambiental</v>
      </c>
    </row>
    <row r="642" spans="1:6" ht="15.75" customHeight="1" x14ac:dyDescent="0.3">
      <c r="A642" s="3">
        <v>641</v>
      </c>
      <c r="B642" s="3">
        <v>209</v>
      </c>
      <c r="C642" s="3">
        <v>94.29546358527719</v>
      </c>
      <c r="D642" s="3">
        <v>23</v>
      </c>
      <c r="E642" s="3">
        <v>9.5156507927782954</v>
      </c>
      <c r="F642" s="4" t="str">
        <f>+VLOOKUP(E642,'[1]Nivel Impacto'!$A$3:$E$16,3)</f>
        <v>Riesgo Portuario</v>
      </c>
    </row>
    <row r="643" spans="1:6" ht="15.75" customHeight="1" x14ac:dyDescent="0.3">
      <c r="A643" s="3">
        <v>642</v>
      </c>
      <c r="B643" s="3">
        <v>417</v>
      </c>
      <c r="C643" s="3">
        <v>66.364471203544625</v>
      </c>
      <c r="D643" s="3">
        <v>44</v>
      </c>
      <c r="E643" s="3">
        <v>7.2901972344872812</v>
      </c>
      <c r="F643" s="4" t="str">
        <f>+VLOOKUP(E643,'[1]Nivel Impacto'!$A$3:$E$16,3)</f>
        <v>Riesgo Laboral</v>
      </c>
    </row>
    <row r="644" spans="1:6" ht="15.75" customHeight="1" x14ac:dyDescent="0.3">
      <c r="A644" s="3">
        <v>643</v>
      </c>
      <c r="B644" s="3">
        <v>400</v>
      </c>
      <c r="C644" s="3">
        <v>104.66895055901071</v>
      </c>
      <c r="D644" s="3">
        <v>39</v>
      </c>
      <c r="E644" s="3">
        <v>11.384135038330998</v>
      </c>
      <c r="F644" s="4" t="str">
        <f>+VLOOKUP(E644,'[1]Nivel Impacto'!$A$3:$E$16,3)</f>
        <v>Riesgo de Seguridad</v>
      </c>
    </row>
    <row r="645" spans="1:6" ht="15.75" customHeight="1" x14ac:dyDescent="0.3">
      <c r="A645" s="3">
        <v>644</v>
      </c>
      <c r="B645" s="3">
        <v>146</v>
      </c>
      <c r="C645" s="3">
        <v>320.31218770870402</v>
      </c>
      <c r="D645" s="3">
        <v>14</v>
      </c>
      <c r="E645" s="3">
        <v>33.072816391845649</v>
      </c>
      <c r="F645" s="4" t="str">
        <f>+VLOOKUP(E645,'[1]Nivel Impacto'!$A$3:$E$16,3)</f>
        <v>Riesgo Ambiental</v>
      </c>
    </row>
    <row r="646" spans="1:6" ht="15.75" customHeight="1" x14ac:dyDescent="0.3">
      <c r="A646" s="3">
        <v>645</v>
      </c>
      <c r="B646" s="3">
        <v>259</v>
      </c>
      <c r="C646" s="3">
        <v>231.78235063550756</v>
      </c>
      <c r="D646" s="3">
        <v>27</v>
      </c>
      <c r="E646" s="3">
        <v>24.296665872767296</v>
      </c>
      <c r="F646" s="4" t="str">
        <f>+VLOOKUP(E646,'[1]Nivel Impacto'!$A$3:$E$16,3)</f>
        <v>Riesgo Ambiental</v>
      </c>
    </row>
    <row r="647" spans="1:6" ht="15.75" customHeight="1" x14ac:dyDescent="0.3">
      <c r="A647" s="3">
        <v>646</v>
      </c>
      <c r="B647" s="3">
        <v>141</v>
      </c>
      <c r="C647" s="3">
        <v>61.271659289049673</v>
      </c>
      <c r="D647" s="3">
        <v>13</v>
      </c>
      <c r="E647" s="3">
        <v>6.0269901690743204</v>
      </c>
      <c r="F647" s="4" t="str">
        <f>+VLOOKUP(E647,'[1]Nivel Impacto'!$A$3:$E$16,3)</f>
        <v>Riesgo Regulatorio</v>
      </c>
    </row>
    <row r="648" spans="1:6" ht="15.75" customHeight="1" x14ac:dyDescent="0.3">
      <c r="A648" s="3">
        <v>647</v>
      </c>
      <c r="B648" s="3">
        <v>88</v>
      </c>
      <c r="C648" s="3">
        <v>35.029753969712466</v>
      </c>
      <c r="D648" s="3">
        <v>9</v>
      </c>
      <c r="E648" s="3">
        <v>3.2414964463794131</v>
      </c>
      <c r="F648" s="4" t="str">
        <f>+VLOOKUP(E648,'[1]Nivel Impacto'!$A$3:$E$16,3)</f>
        <v>Riesgo Administrativo Menor</v>
      </c>
    </row>
    <row r="649" spans="1:6" ht="15.75" customHeight="1" x14ac:dyDescent="0.3">
      <c r="A649" s="3">
        <v>648</v>
      </c>
      <c r="B649" s="3">
        <v>558</v>
      </c>
      <c r="C649" s="3">
        <v>20.884303914373284</v>
      </c>
      <c r="D649" s="3">
        <v>51</v>
      </c>
      <c r="E649" s="3">
        <v>2.0018214328091326</v>
      </c>
      <c r="F649" s="4" t="str">
        <f>+VLOOKUP(E649,'[1]Nivel Impacto'!$A$3:$E$16,3)</f>
        <v>Riesgo de Error en Reportes No Críticos</v>
      </c>
    </row>
    <row r="650" spans="1:6" ht="15.75" customHeight="1" x14ac:dyDescent="0.3">
      <c r="A650" s="3">
        <v>649</v>
      </c>
      <c r="B650" s="3">
        <v>403</v>
      </c>
      <c r="C650" s="3">
        <v>140.25609007027876</v>
      </c>
      <c r="D650" s="3">
        <v>41</v>
      </c>
      <c r="E650" s="3">
        <v>14.291715011436128</v>
      </c>
      <c r="F650" s="4" t="str">
        <f>+VLOOKUP(E650,'[1]Nivel Impacto'!$A$3:$E$16,3)</f>
        <v>Riesgo Ambiental</v>
      </c>
    </row>
    <row r="651" spans="1:6" ht="15.75" customHeight="1" x14ac:dyDescent="0.3">
      <c r="A651" s="3">
        <v>650</v>
      </c>
      <c r="B651" s="3">
        <v>143</v>
      </c>
      <c r="C651" s="3">
        <v>191.77825808631241</v>
      </c>
      <c r="D651" s="3">
        <v>13</v>
      </c>
      <c r="E651" s="3">
        <v>17.620059235696932</v>
      </c>
      <c r="F651" s="4" t="str">
        <f>+VLOOKUP(E651,'[1]Nivel Impacto'!$A$3:$E$16,3)</f>
        <v>Riesgo Ambiental</v>
      </c>
    </row>
    <row r="652" spans="1:6" ht="15.75" customHeight="1" x14ac:dyDescent="0.3">
      <c r="A652" s="3">
        <v>651</v>
      </c>
      <c r="B652" s="3">
        <v>229</v>
      </c>
      <c r="C652" s="3">
        <v>167.8041099582004</v>
      </c>
      <c r="D652" s="3">
        <v>23</v>
      </c>
      <c r="E652" s="3">
        <v>15.103214889381526</v>
      </c>
      <c r="F652" s="4" t="str">
        <f>+VLOOKUP(E652,'[1]Nivel Impacto'!$A$3:$E$16,3)</f>
        <v>Riesgo Ambiental</v>
      </c>
    </row>
    <row r="653" spans="1:6" ht="15.75" customHeight="1" x14ac:dyDescent="0.3">
      <c r="A653" s="3">
        <v>652</v>
      </c>
      <c r="B653" s="3">
        <v>43</v>
      </c>
      <c r="C653" s="3">
        <v>47.335378241367671</v>
      </c>
      <c r="D653" s="3">
        <v>4</v>
      </c>
      <c r="E653" s="3">
        <v>4.4262844836283115</v>
      </c>
      <c r="F653" s="4" t="str">
        <f>+VLOOKUP(E653,'[1]Nivel Impacto'!$A$3:$E$16,3)</f>
        <v>Riesgo de Capacitación Insuficiente</v>
      </c>
    </row>
    <row r="654" spans="1:6" ht="15.75" customHeight="1" x14ac:dyDescent="0.3">
      <c r="A654" s="3">
        <v>653</v>
      </c>
      <c r="B654" s="3">
        <v>255</v>
      </c>
      <c r="C654" s="3">
        <v>28.244428038715569</v>
      </c>
      <c r="D654" s="3">
        <v>27</v>
      </c>
      <c r="E654" s="3">
        <v>3.0881427428105441</v>
      </c>
      <c r="F654" s="4" t="str">
        <f>+VLOOKUP(E654,'[1]Nivel Impacto'!$A$3:$E$16,3)</f>
        <v>Riesgo Administrativo Menor</v>
      </c>
    </row>
    <row r="655" spans="1:6" ht="15.75" customHeight="1" x14ac:dyDescent="0.3">
      <c r="A655" s="3">
        <v>654</v>
      </c>
      <c r="B655" s="3">
        <v>268</v>
      </c>
      <c r="C655" s="3">
        <v>64.199105659121756</v>
      </c>
      <c r="D655" s="3">
        <v>29</v>
      </c>
      <c r="E655" s="3">
        <v>6.4604801877979909</v>
      </c>
      <c r="F655" s="4" t="str">
        <f>+VLOOKUP(E655,'[1]Nivel Impacto'!$A$3:$E$16,3)</f>
        <v>Riesgo Regulatorio</v>
      </c>
    </row>
    <row r="656" spans="1:6" ht="15.75" customHeight="1" x14ac:dyDescent="0.3">
      <c r="A656" s="3">
        <v>655</v>
      </c>
      <c r="B656" s="3">
        <v>503</v>
      </c>
      <c r="C656" s="3">
        <v>111.98610677539331</v>
      </c>
      <c r="D656" s="3">
        <v>46</v>
      </c>
      <c r="E656" s="3">
        <v>11.213459171948843</v>
      </c>
      <c r="F656" s="4" t="str">
        <f>+VLOOKUP(E656,'[1]Nivel Impacto'!$A$3:$E$16,3)</f>
        <v>Riesgo de Seguridad</v>
      </c>
    </row>
    <row r="657" spans="1:6" ht="15.75" customHeight="1" x14ac:dyDescent="0.3">
      <c r="A657" s="3">
        <v>656</v>
      </c>
      <c r="B657" s="3">
        <v>41</v>
      </c>
      <c r="C657" s="3">
        <v>149.45838637527905</v>
      </c>
      <c r="D657" s="3">
        <v>4</v>
      </c>
      <c r="E657" s="3">
        <v>14.223617363357883</v>
      </c>
      <c r="F657" s="4" t="str">
        <f>+VLOOKUP(E657,'[1]Nivel Impacto'!$A$3:$E$16,3)</f>
        <v>Riesgo Ambiental</v>
      </c>
    </row>
    <row r="658" spans="1:6" ht="15.75" customHeight="1" x14ac:dyDescent="0.3">
      <c r="A658" s="3">
        <v>657</v>
      </c>
      <c r="B658" s="3">
        <v>42</v>
      </c>
      <c r="C658" s="3">
        <v>393.39269010159103</v>
      </c>
      <c r="D658" s="3">
        <v>4</v>
      </c>
      <c r="E658" s="3">
        <v>39.933726636957758</v>
      </c>
      <c r="F658" s="4" t="str">
        <f>+VLOOKUP(E658,'[1]Nivel Impacto'!$A$3:$E$16,3)</f>
        <v>Riesgo Ambiental</v>
      </c>
    </row>
    <row r="659" spans="1:6" ht="15.75" customHeight="1" x14ac:dyDescent="0.3">
      <c r="A659" s="3">
        <v>658</v>
      </c>
      <c r="B659" s="3">
        <v>258</v>
      </c>
      <c r="C659" s="3">
        <v>217.05716886936537</v>
      </c>
      <c r="D659" s="3">
        <v>24</v>
      </c>
      <c r="E659" s="3">
        <v>20.978387954660288</v>
      </c>
      <c r="F659" s="4" t="str">
        <f>+VLOOKUP(E659,'[1]Nivel Impacto'!$A$3:$E$16,3)</f>
        <v>Riesgo Ambiental</v>
      </c>
    </row>
    <row r="660" spans="1:6" ht="15.75" customHeight="1" x14ac:dyDescent="0.3">
      <c r="A660" s="3">
        <v>659</v>
      </c>
      <c r="B660" s="3">
        <v>485</v>
      </c>
      <c r="C660" s="3">
        <v>18.494452348155043</v>
      </c>
      <c r="D660" s="3">
        <v>46</v>
      </c>
      <c r="E660" s="3">
        <v>1.9542344163675112</v>
      </c>
      <c r="F660" s="4" t="str">
        <f>+VLOOKUP(E660,'[1]Nivel Impacto'!$A$3:$E$16,3)</f>
        <v>Riesgo de Equipamiento Secundario</v>
      </c>
    </row>
    <row r="661" spans="1:6" ht="15.75" customHeight="1" x14ac:dyDescent="0.3">
      <c r="A661" s="3">
        <v>660</v>
      </c>
      <c r="B661" s="3">
        <v>98</v>
      </c>
      <c r="C661" s="3">
        <v>21.766905513837447</v>
      </c>
      <c r="D661" s="3">
        <v>9</v>
      </c>
      <c r="E661" s="3">
        <v>2.3388066618464061</v>
      </c>
      <c r="F661" s="4" t="str">
        <f>+VLOOKUP(E661,'[1]Nivel Impacto'!$A$3:$E$16,3)</f>
        <v>Riesgo de Error en Reportes No Críticos</v>
      </c>
    </row>
    <row r="662" spans="1:6" ht="15.75" customHeight="1" x14ac:dyDescent="0.3">
      <c r="A662" s="3">
        <v>661</v>
      </c>
      <c r="B662" s="3">
        <v>348</v>
      </c>
      <c r="C662" s="3">
        <v>95.066930089629878</v>
      </c>
      <c r="D662" s="3">
        <v>38</v>
      </c>
      <c r="E662" s="3">
        <v>9.2219036218449482</v>
      </c>
      <c r="F662" s="4" t="str">
        <f>+VLOOKUP(E662,'[1]Nivel Impacto'!$A$3:$E$16,3)</f>
        <v>Riesgo Portuario</v>
      </c>
    </row>
    <row r="663" spans="1:6" ht="15.75" customHeight="1" x14ac:dyDescent="0.3">
      <c r="A663" s="3">
        <v>662</v>
      </c>
      <c r="B663" s="3">
        <v>292</v>
      </c>
      <c r="C663" s="3">
        <v>171.60635096000257</v>
      </c>
      <c r="D663" s="3">
        <v>28</v>
      </c>
      <c r="E663" s="3">
        <v>17.606941965331426</v>
      </c>
      <c r="F663" s="4" t="str">
        <f>+VLOOKUP(E663,'[1]Nivel Impacto'!$A$3:$E$16,3)</f>
        <v>Riesgo Ambiental</v>
      </c>
    </row>
    <row r="664" spans="1:6" ht="15.75" customHeight="1" x14ac:dyDescent="0.3">
      <c r="A664" s="3">
        <v>663</v>
      </c>
      <c r="B664" s="3">
        <v>147</v>
      </c>
      <c r="C664" s="3">
        <v>15.850741954933808</v>
      </c>
      <c r="D664" s="3">
        <v>15</v>
      </c>
      <c r="E664" s="3">
        <v>1.6992967316408092</v>
      </c>
      <c r="F664" s="4" t="str">
        <f>+VLOOKUP(E664,'[1]Nivel Impacto'!$A$3:$E$16,3)</f>
        <v>Riesgo de Equipamiento Secundario</v>
      </c>
    </row>
    <row r="665" spans="1:6" ht="15.75" customHeight="1" x14ac:dyDescent="0.3">
      <c r="A665" s="3">
        <v>664</v>
      </c>
      <c r="B665" s="3">
        <v>411</v>
      </c>
      <c r="C665" s="3">
        <v>18.215280073687847</v>
      </c>
      <c r="D665" s="3">
        <v>41</v>
      </c>
      <c r="E665" s="3">
        <v>1.814492212581897</v>
      </c>
      <c r="F665" s="4" t="str">
        <f>+VLOOKUP(E665,'[1]Nivel Impacto'!$A$3:$E$16,3)</f>
        <v>Riesgo de Equipamiento Secundario</v>
      </c>
    </row>
    <row r="666" spans="1:6" ht="15.75" customHeight="1" x14ac:dyDescent="0.3">
      <c r="A666" s="3">
        <v>665</v>
      </c>
      <c r="B666" s="3">
        <v>202</v>
      </c>
      <c r="C666" s="3">
        <v>19.873160100189185</v>
      </c>
      <c r="D666" s="3">
        <v>20</v>
      </c>
      <c r="E666" s="3">
        <v>1.7931558993238617</v>
      </c>
      <c r="F666" s="4" t="str">
        <f>+VLOOKUP(E666,'[1]Nivel Impacto'!$A$3:$E$16,3)</f>
        <v>Riesgo de Equipamiento Secundario</v>
      </c>
    </row>
    <row r="667" spans="1:6" ht="15.75" customHeight="1" x14ac:dyDescent="0.3">
      <c r="A667" s="3">
        <v>666</v>
      </c>
      <c r="B667" s="3">
        <v>249</v>
      </c>
      <c r="C667" s="3">
        <v>10.476521215204958</v>
      </c>
      <c r="D667" s="3">
        <v>26</v>
      </c>
      <c r="E667" s="3">
        <v>1.1061594014072782</v>
      </c>
      <c r="F667" s="4" t="str">
        <f>+VLOOKUP(E667,'[1]Nivel Impacto'!$A$3:$E$16,3)</f>
        <v>Riesgo de Equipamiento Secundario</v>
      </c>
    </row>
    <row r="668" spans="1:6" ht="15.75" customHeight="1" x14ac:dyDescent="0.3">
      <c r="A668" s="3">
        <v>667</v>
      </c>
      <c r="B668" s="3">
        <v>418</v>
      </c>
      <c r="C668" s="3">
        <v>56.282696580474337</v>
      </c>
      <c r="D668" s="3">
        <v>38</v>
      </c>
      <c r="E668" s="3">
        <v>5.6530811218059762</v>
      </c>
      <c r="F668" s="4" t="str">
        <f>+VLOOKUP(E668,'[1]Nivel Impacto'!$A$3:$E$16,3)</f>
        <v>Riesgo Logístico y de Cadena de Suministro</v>
      </c>
    </row>
    <row r="669" spans="1:6" ht="15.75" customHeight="1" x14ac:dyDescent="0.3">
      <c r="A669" s="3">
        <v>668</v>
      </c>
      <c r="B669" s="3">
        <v>380</v>
      </c>
      <c r="C669" s="3">
        <v>73.774223019435439</v>
      </c>
      <c r="D669" s="3">
        <v>36</v>
      </c>
      <c r="E669" s="3">
        <v>7.1400568272557008</v>
      </c>
      <c r="F669" s="4" t="str">
        <f>+VLOOKUP(E669,'[1]Nivel Impacto'!$A$3:$E$16,3)</f>
        <v>Riesgo Laboral</v>
      </c>
    </row>
    <row r="670" spans="1:6" ht="15.75" customHeight="1" x14ac:dyDescent="0.3">
      <c r="A670" s="3">
        <v>669</v>
      </c>
      <c r="B670" s="3">
        <v>192</v>
      </c>
      <c r="C670" s="3">
        <v>40.407391329560852</v>
      </c>
      <c r="D670" s="3">
        <v>19</v>
      </c>
      <c r="E670" s="3">
        <v>3.726682136195568</v>
      </c>
      <c r="F670" s="4" t="str">
        <f>+VLOOKUP(E670,'[1]Nivel Impacto'!$A$3:$E$16,3)</f>
        <v>Riesgo Administrativo Menor</v>
      </c>
    </row>
    <row r="671" spans="1:6" ht="15.75" customHeight="1" x14ac:dyDescent="0.3">
      <c r="A671" s="3">
        <v>670</v>
      </c>
      <c r="B671" s="3">
        <v>548</v>
      </c>
      <c r="C671" s="3">
        <v>16.607399761067164</v>
      </c>
      <c r="D671" s="3">
        <v>50</v>
      </c>
      <c r="E671" s="3">
        <v>1.496194515205151</v>
      </c>
      <c r="F671" s="4" t="str">
        <f>+VLOOKUP(E671,'[1]Nivel Impacto'!$A$3:$E$16,3)</f>
        <v>Riesgo de Equipamiento Secundario</v>
      </c>
    </row>
    <row r="672" spans="1:6" ht="15.75" customHeight="1" x14ac:dyDescent="0.3">
      <c r="A672" s="3">
        <v>671</v>
      </c>
      <c r="B672" s="3">
        <v>224</v>
      </c>
      <c r="C672" s="3">
        <v>113.92779208468217</v>
      </c>
      <c r="D672" s="3">
        <v>22</v>
      </c>
      <c r="E672" s="3">
        <v>10.259702251952831</v>
      </c>
      <c r="F672" s="4" t="str">
        <f>+VLOOKUP(E672,'[1]Nivel Impacto'!$A$3:$E$16,3)</f>
        <v>Riesgo Tecnológico</v>
      </c>
    </row>
    <row r="673" spans="1:6" ht="15.75" customHeight="1" x14ac:dyDescent="0.3">
      <c r="A673" s="3">
        <v>672</v>
      </c>
      <c r="B673" s="3">
        <v>305</v>
      </c>
      <c r="C673" s="3">
        <v>65.69786503266306</v>
      </c>
      <c r="D673" s="3">
        <v>31</v>
      </c>
      <c r="E673" s="3">
        <v>6.5568424360620439</v>
      </c>
      <c r="F673" s="4" t="str">
        <f>+VLOOKUP(E673,'[1]Nivel Impacto'!$A$3:$E$16,3)</f>
        <v>Riesgo Regulatorio</v>
      </c>
    </row>
    <row r="674" spans="1:6" ht="15.75" customHeight="1" x14ac:dyDescent="0.3">
      <c r="A674" s="3">
        <v>673</v>
      </c>
      <c r="B674" s="3">
        <v>245</v>
      </c>
      <c r="C674" s="3">
        <v>18.572016365084089</v>
      </c>
      <c r="D674" s="3">
        <v>26</v>
      </c>
      <c r="E674" s="3">
        <v>1.8843650291596452</v>
      </c>
      <c r="F674" s="4" t="str">
        <f>+VLOOKUP(E674,'[1]Nivel Impacto'!$A$3:$E$16,3)</f>
        <v>Riesgo de Equipamiento Secundario</v>
      </c>
    </row>
    <row r="675" spans="1:6" ht="15.75" customHeight="1" x14ac:dyDescent="0.3">
      <c r="A675" s="3">
        <v>674</v>
      </c>
      <c r="B675" s="3">
        <v>276</v>
      </c>
      <c r="C675" s="3">
        <v>17.81930021140268</v>
      </c>
      <c r="D675" s="3">
        <v>26</v>
      </c>
      <c r="E675" s="3">
        <v>1.7945486043340217</v>
      </c>
      <c r="F675" s="4" t="str">
        <f>+VLOOKUP(E675,'[1]Nivel Impacto'!$A$3:$E$16,3)</f>
        <v>Riesgo de Equipamiento Secundario</v>
      </c>
    </row>
    <row r="676" spans="1:6" ht="15.75" customHeight="1" x14ac:dyDescent="0.3">
      <c r="A676" s="3">
        <v>675</v>
      </c>
      <c r="B676" s="3">
        <v>282</v>
      </c>
      <c r="C676" s="3">
        <v>9.9852969216154417</v>
      </c>
      <c r="D676" s="3">
        <v>27</v>
      </c>
      <c r="E676" s="3">
        <v>1.0836931373841558</v>
      </c>
      <c r="F676" s="4" t="str">
        <f>+VLOOKUP(E676,'[1]Nivel Impacto'!$A$3:$E$16,3)</f>
        <v>Riesgo de Equipamiento Secundario</v>
      </c>
    </row>
    <row r="677" spans="1:6" ht="15.75" customHeight="1" x14ac:dyDescent="0.3">
      <c r="A677" s="3">
        <v>676</v>
      </c>
      <c r="B677" s="3">
        <v>280</v>
      </c>
      <c r="C677" s="3">
        <v>216.96738124158921</v>
      </c>
      <c r="D677" s="3">
        <v>29</v>
      </c>
      <c r="E677" s="3">
        <v>19.666973507403338</v>
      </c>
      <c r="F677" s="4" t="str">
        <f>+VLOOKUP(E677,'[1]Nivel Impacto'!$A$3:$E$16,3)</f>
        <v>Riesgo Ambiental</v>
      </c>
    </row>
    <row r="678" spans="1:6" ht="15.75" customHeight="1" x14ac:dyDescent="0.3">
      <c r="A678" s="3">
        <v>677</v>
      </c>
      <c r="B678" s="3">
        <v>210</v>
      </c>
      <c r="C678" s="3">
        <v>220.98344030653593</v>
      </c>
      <c r="D678" s="3">
        <v>20</v>
      </c>
      <c r="E678" s="3">
        <v>20.602532424971642</v>
      </c>
      <c r="F678" s="4" t="str">
        <f>+VLOOKUP(E678,'[1]Nivel Impacto'!$A$3:$E$16,3)</f>
        <v>Riesgo Ambiental</v>
      </c>
    </row>
    <row r="679" spans="1:6" ht="15.75" customHeight="1" x14ac:dyDescent="0.3">
      <c r="A679" s="3">
        <v>678</v>
      </c>
      <c r="B679" s="3">
        <v>176</v>
      </c>
      <c r="C679" s="3">
        <v>68.534383029357016</v>
      </c>
      <c r="D679" s="3">
        <v>19</v>
      </c>
      <c r="E679" s="3">
        <v>6.5469005391747199</v>
      </c>
      <c r="F679" s="4" t="str">
        <f>+VLOOKUP(E679,'[1]Nivel Impacto'!$A$3:$E$16,3)</f>
        <v>Riesgo Regulatorio</v>
      </c>
    </row>
    <row r="680" spans="1:6" ht="15.75" customHeight="1" x14ac:dyDescent="0.3">
      <c r="A680" s="3">
        <v>679</v>
      </c>
      <c r="B680" s="3">
        <v>559</v>
      </c>
      <c r="C680" s="3">
        <v>108.40476680291606</v>
      </c>
      <c r="D680" s="3">
        <v>52</v>
      </c>
      <c r="E680" s="3">
        <v>11.59736691996047</v>
      </c>
      <c r="F680" s="4" t="str">
        <f>+VLOOKUP(E680,'[1]Nivel Impacto'!$A$3:$E$16,3)</f>
        <v>Riesgo de Seguridad</v>
      </c>
    </row>
    <row r="681" spans="1:6" ht="15.75" customHeight="1" x14ac:dyDescent="0.3">
      <c r="A681" s="3">
        <v>680</v>
      </c>
      <c r="B681" s="3">
        <v>423</v>
      </c>
      <c r="C681" s="3">
        <v>57.695807131945401</v>
      </c>
      <c r="D681" s="3">
        <v>41</v>
      </c>
      <c r="E681" s="3">
        <v>6.3171600224684896</v>
      </c>
      <c r="F681" s="4" t="str">
        <f>+VLOOKUP(E681,'[1]Nivel Impacto'!$A$3:$E$16,3)</f>
        <v>Riesgo Regulatorio</v>
      </c>
    </row>
    <row r="682" spans="1:6" ht="15.75" customHeight="1" x14ac:dyDescent="0.3">
      <c r="A682" s="3">
        <v>681</v>
      </c>
      <c r="B682" s="3">
        <v>240</v>
      </c>
      <c r="C682" s="3">
        <v>63.327721320752531</v>
      </c>
      <c r="D682" s="3">
        <v>25</v>
      </c>
      <c r="E682" s="3">
        <v>6.0743280380204201</v>
      </c>
      <c r="F682" s="4" t="str">
        <f>+VLOOKUP(E682,'[1]Nivel Impacto'!$A$3:$E$16,3)</f>
        <v>Riesgo Regulatorio</v>
      </c>
    </row>
    <row r="683" spans="1:6" ht="15.75" customHeight="1" x14ac:dyDescent="0.3">
      <c r="A683" s="3">
        <v>682</v>
      </c>
      <c r="B683" s="3">
        <v>41</v>
      </c>
      <c r="C683" s="3">
        <v>62.818139857541844</v>
      </c>
      <c r="D683" s="3">
        <v>4</v>
      </c>
      <c r="E683" s="3">
        <v>6.5349497967305652</v>
      </c>
      <c r="F683" s="4" t="str">
        <f>+VLOOKUP(E683,'[1]Nivel Impacto'!$A$3:$E$16,3)</f>
        <v>Riesgo Regulatorio</v>
      </c>
    </row>
    <row r="684" spans="1:6" ht="15.75" customHeight="1" x14ac:dyDescent="0.3">
      <c r="A684" s="3">
        <v>683</v>
      </c>
      <c r="B684" s="3">
        <v>39</v>
      </c>
      <c r="C684" s="3">
        <v>151.99729922855644</v>
      </c>
      <c r="D684" s="3">
        <v>4</v>
      </c>
      <c r="E684" s="3">
        <v>16.140199555986044</v>
      </c>
      <c r="F684" s="4" t="str">
        <f>+VLOOKUP(E684,'[1]Nivel Impacto'!$A$3:$E$16,3)</f>
        <v>Riesgo Ambiental</v>
      </c>
    </row>
    <row r="685" spans="1:6" ht="15.75" customHeight="1" x14ac:dyDescent="0.3">
      <c r="A685" s="3">
        <v>684</v>
      </c>
      <c r="B685" s="3">
        <v>43</v>
      </c>
      <c r="C685" s="3">
        <v>42.804479955434864</v>
      </c>
      <c r="D685" s="3">
        <v>4</v>
      </c>
      <c r="E685" s="3">
        <v>4.6235130021023592</v>
      </c>
      <c r="F685" s="4" t="str">
        <f>+VLOOKUP(E685,'[1]Nivel Impacto'!$A$3:$E$16,3)</f>
        <v>Riesgo de Capacitación Insuficiente</v>
      </c>
    </row>
    <row r="686" spans="1:6" ht="15.75" customHeight="1" x14ac:dyDescent="0.3">
      <c r="A686" s="3">
        <v>685</v>
      </c>
      <c r="B686" s="3">
        <v>399</v>
      </c>
      <c r="C686" s="3">
        <v>38.766225668124811</v>
      </c>
      <c r="D686" s="3">
        <v>36</v>
      </c>
      <c r="E686" s="3">
        <v>3.6421979922651486</v>
      </c>
      <c r="F686" s="4" t="str">
        <f>+VLOOKUP(E686,'[1]Nivel Impacto'!$A$3:$E$16,3)</f>
        <v>Riesgo Administrativo Menor</v>
      </c>
    </row>
    <row r="687" spans="1:6" ht="15.75" customHeight="1" x14ac:dyDescent="0.3">
      <c r="A687" s="3">
        <v>686</v>
      </c>
      <c r="B687" s="3">
        <v>280</v>
      </c>
      <c r="C687" s="3">
        <v>94.690640009149121</v>
      </c>
      <c r="D687" s="3">
        <v>26</v>
      </c>
      <c r="E687" s="3">
        <v>9.1375577912043937</v>
      </c>
      <c r="F687" s="4" t="str">
        <f>+VLOOKUP(E687,'[1]Nivel Impacto'!$A$3:$E$16,3)</f>
        <v>Riesgo Portuario</v>
      </c>
    </row>
    <row r="688" spans="1:6" ht="15.75" customHeight="1" x14ac:dyDescent="0.3">
      <c r="A688" s="3">
        <v>687</v>
      </c>
      <c r="B688" s="3">
        <v>495</v>
      </c>
      <c r="C688" s="3">
        <v>38.077208145457497</v>
      </c>
      <c r="D688" s="3">
        <v>53</v>
      </c>
      <c r="E688" s="3">
        <v>3.9924774074860099</v>
      </c>
      <c r="F688" s="4" t="str">
        <f>+VLOOKUP(E688,'[1]Nivel Impacto'!$A$3:$E$16,3)</f>
        <v>Riesgo Administrativo Menor</v>
      </c>
    </row>
    <row r="689" spans="1:6" ht="15.75" customHeight="1" x14ac:dyDescent="0.3">
      <c r="A689" s="3">
        <v>688</v>
      </c>
      <c r="B689" s="3">
        <v>331</v>
      </c>
      <c r="C689" s="3">
        <v>70.192305805389992</v>
      </c>
      <c r="D689" s="3">
        <v>36</v>
      </c>
      <c r="E689" s="3">
        <v>6.6593649151600474</v>
      </c>
      <c r="F689" s="4" t="str">
        <f>+VLOOKUP(E689,'[1]Nivel Impacto'!$A$3:$E$16,3)</f>
        <v>Riesgo Regulatorio</v>
      </c>
    </row>
    <row r="690" spans="1:6" ht="15.75" customHeight="1" x14ac:dyDescent="0.3">
      <c r="A690" s="3">
        <v>689</v>
      </c>
      <c r="B690" s="3">
        <v>119</v>
      </c>
      <c r="C690" s="3">
        <v>166.661506510056</v>
      </c>
      <c r="D690" s="3">
        <v>13</v>
      </c>
      <c r="E690" s="3">
        <v>15.213484826351431</v>
      </c>
      <c r="F690" s="4" t="str">
        <f>+VLOOKUP(E690,'[1]Nivel Impacto'!$A$3:$E$16,3)</f>
        <v>Riesgo Ambiental</v>
      </c>
    </row>
    <row r="691" spans="1:6" ht="15.75" customHeight="1" x14ac:dyDescent="0.3">
      <c r="A691" s="3">
        <v>690</v>
      </c>
      <c r="B691" s="3">
        <v>422</v>
      </c>
      <c r="C691" s="3">
        <v>67.474085640034929</v>
      </c>
      <c r="D691" s="3">
        <v>42</v>
      </c>
      <c r="E691" s="3">
        <v>6.7007308809725474</v>
      </c>
      <c r="F691" s="4" t="str">
        <f>+VLOOKUP(E691,'[1]Nivel Impacto'!$A$3:$E$16,3)</f>
        <v>Riesgo Regulatorio</v>
      </c>
    </row>
    <row r="692" spans="1:6" ht="15.75" customHeight="1" x14ac:dyDescent="0.3">
      <c r="A692" s="3">
        <v>691</v>
      </c>
      <c r="B692" s="3">
        <v>274</v>
      </c>
      <c r="C692" s="3">
        <v>87.002617653459978</v>
      </c>
      <c r="D692" s="3">
        <v>25</v>
      </c>
      <c r="E692" s="3">
        <v>8.2337279509272516</v>
      </c>
      <c r="F692" s="4" t="str">
        <f>+VLOOKUP(E692,'[1]Nivel Impacto'!$A$3:$E$16,3)</f>
        <v>Riesgo Financiero Operativo</v>
      </c>
    </row>
    <row r="693" spans="1:6" ht="15.75" customHeight="1" x14ac:dyDescent="0.3">
      <c r="A693" s="3">
        <v>692</v>
      </c>
      <c r="B693" s="3">
        <v>330</v>
      </c>
      <c r="C693" s="3">
        <v>178.85044172248135</v>
      </c>
      <c r="D693" s="3">
        <v>31</v>
      </c>
      <c r="E693" s="3">
        <v>19.532054626472796</v>
      </c>
      <c r="F693" s="4" t="str">
        <f>+VLOOKUP(E693,'[1]Nivel Impacto'!$A$3:$E$16,3)</f>
        <v>Riesgo Ambiental</v>
      </c>
    </row>
    <row r="694" spans="1:6" ht="15.75" customHeight="1" x14ac:dyDescent="0.3">
      <c r="A694" s="3">
        <v>693</v>
      </c>
      <c r="B694" s="3">
        <v>399</v>
      </c>
      <c r="C694" s="3">
        <v>218.94582633033659</v>
      </c>
      <c r="D694" s="3">
        <v>36</v>
      </c>
      <c r="E694" s="3">
        <v>21.087110687773041</v>
      </c>
      <c r="F694" s="4" t="str">
        <f>+VLOOKUP(E694,'[1]Nivel Impacto'!$A$3:$E$16,3)</f>
        <v>Riesgo Ambiental</v>
      </c>
    </row>
    <row r="695" spans="1:6" ht="15.75" customHeight="1" x14ac:dyDescent="0.3">
      <c r="A695" s="3">
        <v>694</v>
      </c>
      <c r="B695" s="3">
        <v>82</v>
      </c>
      <c r="C695" s="3">
        <v>7.2861372176972603</v>
      </c>
      <c r="D695" s="3">
        <v>9</v>
      </c>
      <c r="E695" s="3">
        <v>0.71604169338094303</v>
      </c>
      <c r="F695" s="4" t="e">
        <f>+VLOOKUP(E695,'[1]Nivel Impacto'!$A$3:$E$16,3)</f>
        <v>#N/A</v>
      </c>
    </row>
    <row r="696" spans="1:6" ht="15.75" customHeight="1" x14ac:dyDescent="0.3">
      <c r="A696" s="3">
        <v>695</v>
      </c>
      <c r="B696" s="3">
        <v>43</v>
      </c>
      <c r="C696" s="3">
        <v>56.187950437600513</v>
      </c>
      <c r="D696" s="3">
        <v>4</v>
      </c>
      <c r="E696" s="3">
        <v>5.9870932889721225</v>
      </c>
      <c r="F696" s="4" t="str">
        <f>+VLOOKUP(E696,'[1]Nivel Impacto'!$A$3:$E$16,3)</f>
        <v>Riesgo Logístico y de Cadena de Suministro</v>
      </c>
    </row>
    <row r="697" spans="1:6" ht="15.75" customHeight="1" x14ac:dyDescent="0.3">
      <c r="A697" s="3">
        <v>696</v>
      </c>
      <c r="B697" s="3">
        <v>42</v>
      </c>
      <c r="C697" s="3">
        <v>70.526977669750408</v>
      </c>
      <c r="D697" s="3">
        <v>4</v>
      </c>
      <c r="E697" s="3">
        <v>6.9734461807377368</v>
      </c>
      <c r="F697" s="4" t="str">
        <f>+VLOOKUP(E697,'[1]Nivel Impacto'!$A$3:$E$16,3)</f>
        <v>Riesgo Regulatorio</v>
      </c>
    </row>
    <row r="698" spans="1:6" ht="15.75" customHeight="1" x14ac:dyDescent="0.3">
      <c r="A698" s="3">
        <v>697</v>
      </c>
      <c r="B698" s="3">
        <v>39</v>
      </c>
      <c r="C698" s="3">
        <v>30.162905358583405</v>
      </c>
      <c r="D698" s="3">
        <v>4</v>
      </c>
      <c r="E698" s="3">
        <v>2.839780092292763</v>
      </c>
      <c r="F698" s="4" t="str">
        <f>+VLOOKUP(E698,'[1]Nivel Impacto'!$A$3:$E$16,3)</f>
        <v>Riesgo de Error en Reportes No Críticos</v>
      </c>
    </row>
    <row r="699" spans="1:6" ht="15.75" customHeight="1" x14ac:dyDescent="0.3">
      <c r="A699" s="3">
        <v>698</v>
      </c>
      <c r="B699" s="3">
        <v>299</v>
      </c>
      <c r="C699" s="3">
        <v>36.635819616077129</v>
      </c>
      <c r="D699" s="3">
        <v>27</v>
      </c>
      <c r="E699" s="3">
        <v>3.5196073142774535</v>
      </c>
      <c r="F699" s="4" t="str">
        <f>+VLOOKUP(E699,'[1]Nivel Impacto'!$A$3:$E$16,3)</f>
        <v>Riesgo Administrativo Menor</v>
      </c>
    </row>
    <row r="700" spans="1:6" ht="15.75" customHeight="1" x14ac:dyDescent="0.3">
      <c r="A700" s="3">
        <v>699</v>
      </c>
      <c r="B700" s="3">
        <v>479</v>
      </c>
      <c r="C700" s="3">
        <v>19.755344882425046</v>
      </c>
      <c r="D700" s="3">
        <v>48</v>
      </c>
      <c r="E700" s="3">
        <v>1.9337975723691048</v>
      </c>
      <c r="F700" s="4" t="str">
        <f>+VLOOKUP(E700,'[1]Nivel Impacto'!$A$3:$E$16,3)</f>
        <v>Riesgo de Equipamiento Secundario</v>
      </c>
    </row>
    <row r="701" spans="1:6" ht="15.75" customHeight="1" x14ac:dyDescent="0.3">
      <c r="A701" s="3">
        <v>700</v>
      </c>
      <c r="B701" s="3">
        <v>195</v>
      </c>
      <c r="C701" s="3">
        <v>13.897940989695039</v>
      </c>
      <c r="D701" s="3">
        <v>20</v>
      </c>
      <c r="E701" s="3">
        <v>1.2513379650135104</v>
      </c>
      <c r="F701" s="4" t="str">
        <f>+VLOOKUP(E701,'[1]Nivel Impacto'!$A$3:$E$16,3)</f>
        <v>Riesgo de Equipamiento Secundario</v>
      </c>
    </row>
    <row r="702" spans="1:6" ht="15.75" customHeight="1" x14ac:dyDescent="0.3">
      <c r="A702" s="3">
        <v>701</v>
      </c>
      <c r="B702" s="3">
        <v>176</v>
      </c>
      <c r="C702" s="3">
        <v>45.796727235818125</v>
      </c>
      <c r="D702" s="3">
        <v>18</v>
      </c>
      <c r="E702" s="3">
        <v>4.3129443614256155</v>
      </c>
      <c r="F702" s="4" t="str">
        <f>+VLOOKUP(E702,'[1]Nivel Impacto'!$A$3:$E$16,3)</f>
        <v>Riesgo de Capacitación Insuficiente</v>
      </c>
    </row>
    <row r="703" spans="1:6" ht="15.75" customHeight="1" x14ac:dyDescent="0.3">
      <c r="A703" s="3">
        <v>702</v>
      </c>
      <c r="B703" s="3">
        <v>49</v>
      </c>
      <c r="C703" s="3">
        <v>28.894591035801728</v>
      </c>
      <c r="D703" s="3">
        <v>5</v>
      </c>
      <c r="E703" s="3">
        <v>2.8262469444631728</v>
      </c>
      <c r="F703" s="4" t="str">
        <f>+VLOOKUP(E703,'[1]Nivel Impacto'!$A$3:$E$16,3)</f>
        <v>Riesgo de Error en Reportes No Críticos</v>
      </c>
    </row>
    <row r="704" spans="1:6" ht="15.75" customHeight="1" x14ac:dyDescent="0.3">
      <c r="A704" s="3">
        <v>703</v>
      </c>
      <c r="B704" s="3">
        <v>224</v>
      </c>
      <c r="C704" s="3">
        <v>65.463800587310118</v>
      </c>
      <c r="D704" s="3">
        <v>21</v>
      </c>
      <c r="E704" s="3">
        <v>6.2520025259671863</v>
      </c>
      <c r="F704" s="4" t="str">
        <f>+VLOOKUP(E704,'[1]Nivel Impacto'!$A$3:$E$16,3)</f>
        <v>Riesgo Regulatorio</v>
      </c>
    </row>
    <row r="705" spans="1:6" ht="15.75" customHeight="1" x14ac:dyDescent="0.3">
      <c r="A705" s="3">
        <v>704</v>
      </c>
      <c r="B705" s="3">
        <v>234</v>
      </c>
      <c r="C705" s="3">
        <v>21.21878852630342</v>
      </c>
      <c r="D705" s="3">
        <v>25</v>
      </c>
      <c r="E705" s="3">
        <v>2.1621610853471256</v>
      </c>
      <c r="F705" s="4" t="str">
        <f>+VLOOKUP(E705,'[1]Nivel Impacto'!$A$3:$E$16,3)</f>
        <v>Riesgo de Error en Reportes No Críticos</v>
      </c>
    </row>
    <row r="706" spans="1:6" ht="15.75" customHeight="1" x14ac:dyDescent="0.3">
      <c r="A706" s="3">
        <v>705</v>
      </c>
      <c r="B706" s="3">
        <v>304</v>
      </c>
      <c r="C706" s="3">
        <v>55.70244310893731</v>
      </c>
      <c r="D706" s="3">
        <v>30</v>
      </c>
      <c r="E706" s="3">
        <v>5.4345867386429569</v>
      </c>
      <c r="F706" s="4" t="str">
        <f>+VLOOKUP(E706,'[1]Nivel Impacto'!$A$3:$E$16,3)</f>
        <v>Riesgo Logístico y de Cadena de Suministro</v>
      </c>
    </row>
    <row r="707" spans="1:6" ht="15.75" customHeight="1" x14ac:dyDescent="0.3">
      <c r="A707" s="3">
        <v>706</v>
      </c>
      <c r="B707" s="3">
        <v>355</v>
      </c>
      <c r="C707" s="3">
        <v>68.258537980544645</v>
      </c>
      <c r="D707" s="3">
        <v>34</v>
      </c>
      <c r="E707" s="3">
        <v>6.311038538960668</v>
      </c>
      <c r="F707" s="4" t="str">
        <f>+VLOOKUP(E707,'[1]Nivel Impacto'!$A$3:$E$16,3)</f>
        <v>Riesgo Regulatorio</v>
      </c>
    </row>
    <row r="708" spans="1:6" ht="15.75" customHeight="1" x14ac:dyDescent="0.3">
      <c r="A708" s="3">
        <v>707</v>
      </c>
      <c r="B708" s="3">
        <v>137</v>
      </c>
      <c r="C708" s="3">
        <v>10.239381872860259</v>
      </c>
      <c r="D708" s="3">
        <v>15</v>
      </c>
      <c r="E708" s="3">
        <v>1.0820395853352958</v>
      </c>
      <c r="F708" s="4" t="str">
        <f>+VLOOKUP(E708,'[1]Nivel Impacto'!$A$3:$E$16,3)</f>
        <v>Riesgo de Equipamiento Secundario</v>
      </c>
    </row>
    <row r="709" spans="1:6" ht="15.75" customHeight="1" x14ac:dyDescent="0.3">
      <c r="A709" s="3">
        <v>708</v>
      </c>
      <c r="B709" s="3">
        <v>45</v>
      </c>
      <c r="C709" s="3">
        <v>13.976830479209301</v>
      </c>
      <c r="D709" s="3">
        <v>5</v>
      </c>
      <c r="E709" s="3">
        <v>1.3397120559672997</v>
      </c>
      <c r="F709" s="4" t="str">
        <f>+VLOOKUP(E709,'[1]Nivel Impacto'!$A$3:$E$16,3)</f>
        <v>Riesgo de Equipamiento Secundario</v>
      </c>
    </row>
    <row r="710" spans="1:6" ht="15.75" customHeight="1" x14ac:dyDescent="0.3">
      <c r="A710" s="3">
        <v>709</v>
      </c>
      <c r="B710" s="3">
        <v>355</v>
      </c>
      <c r="C710" s="3">
        <v>564.25355413799821</v>
      </c>
      <c r="D710" s="3">
        <v>36</v>
      </c>
      <c r="E710" s="3">
        <v>58.695373765612445</v>
      </c>
      <c r="F710" s="4" t="str">
        <f>+VLOOKUP(E710,'[1]Nivel Impacto'!$A$3:$E$16,3)</f>
        <v>Riesgo Ambiental</v>
      </c>
    </row>
    <row r="711" spans="1:6" ht="15.75" customHeight="1" x14ac:dyDescent="0.3">
      <c r="A711" s="3">
        <v>710</v>
      </c>
      <c r="B711" s="3">
        <v>49</v>
      </c>
      <c r="C711" s="3">
        <v>102.13233268890431</v>
      </c>
      <c r="D711" s="3">
        <v>5</v>
      </c>
      <c r="E711" s="3">
        <v>11.216606798842001</v>
      </c>
      <c r="F711" s="4" t="str">
        <f>+VLOOKUP(E711,'[1]Nivel Impacto'!$A$3:$E$16,3)</f>
        <v>Riesgo de Seguridad</v>
      </c>
    </row>
    <row r="712" spans="1:6" ht="15.75" customHeight="1" x14ac:dyDescent="0.3">
      <c r="A712" s="3">
        <v>711</v>
      </c>
      <c r="B712" s="3">
        <v>386</v>
      </c>
      <c r="C712" s="3">
        <v>13.695195958414498</v>
      </c>
      <c r="D712" s="3">
        <v>36</v>
      </c>
      <c r="E712" s="3">
        <v>1.3961680776810765</v>
      </c>
      <c r="F712" s="4" t="str">
        <f>+VLOOKUP(E712,'[1]Nivel Impacto'!$A$3:$E$16,3)</f>
        <v>Riesgo de Equipamiento Secundario</v>
      </c>
    </row>
    <row r="713" spans="1:6" ht="15.75" customHeight="1" x14ac:dyDescent="0.3">
      <c r="A713" s="3">
        <v>712</v>
      </c>
      <c r="B713" s="3">
        <v>283</v>
      </c>
      <c r="C713" s="3">
        <v>127.08675620591499</v>
      </c>
      <c r="D713" s="3">
        <v>29</v>
      </c>
      <c r="E713" s="3">
        <v>11.90266503210611</v>
      </c>
      <c r="F713" s="4" t="str">
        <f>+VLOOKUP(E713,'[1]Nivel Impacto'!$A$3:$E$16,3)</f>
        <v>Riesgo de Seguridad</v>
      </c>
    </row>
    <row r="714" spans="1:6" ht="15.75" customHeight="1" x14ac:dyDescent="0.3">
      <c r="A714" s="3">
        <v>713</v>
      </c>
      <c r="B714" s="3">
        <v>559</v>
      </c>
      <c r="C714" s="3">
        <v>104.73160301238578</v>
      </c>
      <c r="D714" s="3">
        <v>57</v>
      </c>
      <c r="E714" s="3">
        <v>9.506324228913849</v>
      </c>
      <c r="F714" s="4" t="str">
        <f>+VLOOKUP(E714,'[1]Nivel Impacto'!$A$3:$E$16,3)</f>
        <v>Riesgo Portuario</v>
      </c>
    </row>
    <row r="715" spans="1:6" ht="15.75" customHeight="1" x14ac:dyDescent="0.3">
      <c r="A715" s="3">
        <v>714</v>
      </c>
      <c r="B715" s="3">
        <v>183</v>
      </c>
      <c r="C715" s="3">
        <v>25.008044392200592</v>
      </c>
      <c r="D715" s="3">
        <v>19</v>
      </c>
      <c r="E715" s="3">
        <v>2.4866909075708374</v>
      </c>
      <c r="F715" s="4" t="str">
        <f>+VLOOKUP(E715,'[1]Nivel Impacto'!$A$3:$E$16,3)</f>
        <v>Riesgo de Error en Reportes No Críticos</v>
      </c>
    </row>
    <row r="716" spans="1:6" ht="15.75" customHeight="1" x14ac:dyDescent="0.3">
      <c r="A716" s="3">
        <v>715</v>
      </c>
      <c r="B716" s="3">
        <v>55</v>
      </c>
      <c r="C716" s="3">
        <v>32.018756274530929</v>
      </c>
      <c r="D716" s="3">
        <v>5</v>
      </c>
      <c r="E716" s="3">
        <v>3.1263838222781071</v>
      </c>
      <c r="F716" s="4" t="str">
        <f>+VLOOKUP(E716,'[1]Nivel Impacto'!$A$3:$E$16,3)</f>
        <v>Riesgo Administrativo Menor</v>
      </c>
    </row>
    <row r="717" spans="1:6" ht="15.75" customHeight="1" x14ac:dyDescent="0.3">
      <c r="A717" s="3">
        <v>716</v>
      </c>
      <c r="B717" s="3">
        <v>36</v>
      </c>
      <c r="C717" s="3">
        <v>145.49020527214358</v>
      </c>
      <c r="D717" s="3">
        <v>4</v>
      </c>
      <c r="E717" s="3">
        <v>13.160964139722356</v>
      </c>
      <c r="F717" s="4" t="str">
        <f>+VLOOKUP(E717,'[1]Nivel Impacto'!$A$3:$E$16,3)</f>
        <v>Riesgo de Navegación</v>
      </c>
    </row>
    <row r="718" spans="1:6" ht="15.75" customHeight="1" x14ac:dyDescent="0.3">
      <c r="A718" s="3">
        <v>717</v>
      </c>
      <c r="B718" s="3">
        <v>153</v>
      </c>
      <c r="C718" s="3">
        <v>23.069500307332536</v>
      </c>
      <c r="D718" s="3">
        <v>15</v>
      </c>
      <c r="E718" s="3">
        <v>2.0977443096448161</v>
      </c>
      <c r="F718" s="4" t="str">
        <f>+VLOOKUP(E718,'[1]Nivel Impacto'!$A$3:$E$16,3)</f>
        <v>Riesgo de Error en Reportes No Críticos</v>
      </c>
    </row>
    <row r="719" spans="1:6" ht="15.75" customHeight="1" x14ac:dyDescent="0.3">
      <c r="A719" s="3">
        <v>718</v>
      </c>
      <c r="B719" s="3">
        <v>476</v>
      </c>
      <c r="C719" s="3">
        <v>166.55316498259256</v>
      </c>
      <c r="D719" s="3">
        <v>48</v>
      </c>
      <c r="E719" s="3">
        <v>17.115135646133794</v>
      </c>
      <c r="F719" s="4" t="str">
        <f>+VLOOKUP(E719,'[1]Nivel Impacto'!$A$3:$E$16,3)</f>
        <v>Riesgo Ambiental</v>
      </c>
    </row>
    <row r="720" spans="1:6" ht="15.75" customHeight="1" x14ac:dyDescent="0.3">
      <c r="A720" s="3">
        <v>719</v>
      </c>
      <c r="B720" s="3">
        <v>275</v>
      </c>
      <c r="C720" s="3">
        <v>408.50336139172072</v>
      </c>
      <c r="D720" s="3">
        <v>28</v>
      </c>
      <c r="E720" s="3">
        <v>40.005464743683618</v>
      </c>
      <c r="F720" s="4" t="str">
        <f>+VLOOKUP(E720,'[1]Nivel Impacto'!$A$3:$E$16,3)</f>
        <v>Riesgo Ambiental</v>
      </c>
    </row>
    <row r="721" spans="1:6" ht="15.75" customHeight="1" x14ac:dyDescent="0.3">
      <c r="A721" s="3">
        <v>720</v>
      </c>
      <c r="B721" s="3">
        <v>420</v>
      </c>
      <c r="C721" s="3">
        <v>48.827136906671335</v>
      </c>
      <c r="D721" s="3">
        <v>41</v>
      </c>
      <c r="E721" s="3">
        <v>4.5627050718615179</v>
      </c>
      <c r="F721" s="4" t="str">
        <f>+VLOOKUP(E721,'[1]Nivel Impacto'!$A$3:$E$16,3)</f>
        <v>Riesgo de Capacitación Insuficiente</v>
      </c>
    </row>
    <row r="722" spans="1:6" ht="15.75" customHeight="1" x14ac:dyDescent="0.3">
      <c r="A722" s="3">
        <v>721</v>
      </c>
      <c r="B722" s="3">
        <v>341</v>
      </c>
      <c r="C722" s="3">
        <v>118.49515117780608</v>
      </c>
      <c r="D722" s="3">
        <v>35</v>
      </c>
      <c r="E722" s="3">
        <v>12.724631492869172</v>
      </c>
      <c r="F722" s="4" t="str">
        <f>+VLOOKUP(E722,'[1]Nivel Impacto'!$A$3:$E$16,3)</f>
        <v>Riesgo de Imagen Corporativa</v>
      </c>
    </row>
    <row r="723" spans="1:6" ht="15.75" customHeight="1" x14ac:dyDescent="0.3">
      <c r="A723" s="3">
        <v>722</v>
      </c>
      <c r="B723" s="3">
        <v>430</v>
      </c>
      <c r="C723" s="3">
        <v>70.620554070764754</v>
      </c>
      <c r="D723" s="3">
        <v>47</v>
      </c>
      <c r="E723" s="3">
        <v>7.6990894890759476</v>
      </c>
      <c r="F723" s="4" t="str">
        <f>+VLOOKUP(E723,'[1]Nivel Impacto'!$A$3:$E$16,3)</f>
        <v>Riesgo Laboral</v>
      </c>
    </row>
    <row r="724" spans="1:6" ht="15.75" customHeight="1" x14ac:dyDescent="0.3">
      <c r="A724" s="3">
        <v>723</v>
      </c>
      <c r="B724" s="3">
        <v>380</v>
      </c>
      <c r="C724" s="3">
        <v>33.389173191171835</v>
      </c>
      <c r="D724" s="3">
        <v>37</v>
      </c>
      <c r="E724" s="3">
        <v>3.6445811221477453</v>
      </c>
      <c r="F724" s="4" t="str">
        <f>+VLOOKUP(E724,'[1]Nivel Impacto'!$A$3:$E$16,3)</f>
        <v>Riesgo Administrativo Menor</v>
      </c>
    </row>
    <row r="725" spans="1:6" ht="15.75" customHeight="1" x14ac:dyDescent="0.3">
      <c r="A725" s="3">
        <v>724</v>
      </c>
      <c r="B725" s="3">
        <v>39</v>
      </c>
      <c r="C725" s="3">
        <v>235.93529836291441</v>
      </c>
      <c r="D725" s="3">
        <v>4</v>
      </c>
      <c r="E725" s="3">
        <v>23.995583716635377</v>
      </c>
      <c r="F725" s="4" t="str">
        <f>+VLOOKUP(E725,'[1]Nivel Impacto'!$A$3:$E$16,3)</f>
        <v>Riesgo Ambiental</v>
      </c>
    </row>
    <row r="726" spans="1:6" ht="15.75" customHeight="1" x14ac:dyDescent="0.3">
      <c r="A726" s="3">
        <v>725</v>
      </c>
      <c r="B726" s="3">
        <v>219</v>
      </c>
      <c r="C726" s="3">
        <v>70.214289753449791</v>
      </c>
      <c r="D726" s="3">
        <v>23</v>
      </c>
      <c r="E726" s="3">
        <v>6.9329671356563596</v>
      </c>
      <c r="F726" s="4" t="str">
        <f>+VLOOKUP(E726,'[1]Nivel Impacto'!$A$3:$E$16,3)</f>
        <v>Riesgo Regulatorio</v>
      </c>
    </row>
    <row r="727" spans="1:6" ht="15.75" customHeight="1" x14ac:dyDescent="0.3">
      <c r="A727" s="3">
        <v>726</v>
      </c>
      <c r="B727" s="3">
        <v>211</v>
      </c>
      <c r="C727" s="3">
        <v>174.50904656160483</v>
      </c>
      <c r="D727" s="3">
        <v>20</v>
      </c>
      <c r="E727" s="3">
        <v>15.798538834812952</v>
      </c>
      <c r="F727" s="4" t="str">
        <f>+VLOOKUP(E727,'[1]Nivel Impacto'!$A$3:$E$16,3)</f>
        <v>Riesgo Ambiental</v>
      </c>
    </row>
    <row r="728" spans="1:6" ht="15.75" customHeight="1" x14ac:dyDescent="0.3">
      <c r="A728" s="3">
        <v>727</v>
      </c>
      <c r="B728" s="3">
        <v>466</v>
      </c>
      <c r="C728" s="3">
        <v>59.083065464642537</v>
      </c>
      <c r="D728" s="3">
        <v>47</v>
      </c>
      <c r="E728" s="3">
        <v>5.6526368513395333</v>
      </c>
      <c r="F728" s="4" t="str">
        <f>+VLOOKUP(E728,'[1]Nivel Impacto'!$A$3:$E$16,3)</f>
        <v>Riesgo Logístico y de Cadena de Suministro</v>
      </c>
    </row>
    <row r="729" spans="1:6" ht="15.75" customHeight="1" x14ac:dyDescent="0.3">
      <c r="A729" s="3">
        <v>728</v>
      </c>
      <c r="B729" s="3">
        <v>239</v>
      </c>
      <c r="C729" s="3">
        <v>56.140940798359104</v>
      </c>
      <c r="D729" s="3">
        <v>22</v>
      </c>
      <c r="E729" s="3">
        <v>5.585802012126031</v>
      </c>
      <c r="F729" s="4" t="str">
        <f>+VLOOKUP(E729,'[1]Nivel Impacto'!$A$3:$E$16,3)</f>
        <v>Riesgo Logístico y de Cadena de Suministro</v>
      </c>
    </row>
    <row r="730" spans="1:6" ht="15.75" customHeight="1" x14ac:dyDescent="0.3">
      <c r="A730" s="3">
        <v>729</v>
      </c>
      <c r="B730" s="3">
        <v>236</v>
      </c>
      <c r="C730" s="3">
        <v>37.763500706207253</v>
      </c>
      <c r="D730" s="3">
        <v>24</v>
      </c>
      <c r="E730" s="3">
        <v>4.0470332394150921</v>
      </c>
      <c r="F730" s="4" t="str">
        <f>+VLOOKUP(E730,'[1]Nivel Impacto'!$A$3:$E$16,3)</f>
        <v>Riesgo de Capacitación Insuficiente</v>
      </c>
    </row>
    <row r="731" spans="1:6" ht="15.75" customHeight="1" x14ac:dyDescent="0.3">
      <c r="A731" s="3">
        <v>730</v>
      </c>
      <c r="B731" s="3">
        <v>228</v>
      </c>
      <c r="C731" s="3">
        <v>39.933689841536136</v>
      </c>
      <c r="D731" s="3">
        <v>21</v>
      </c>
      <c r="E731" s="3">
        <v>3.8970609427679164</v>
      </c>
      <c r="F731" s="4" t="str">
        <f>+VLOOKUP(E731,'[1]Nivel Impacto'!$A$3:$E$16,3)</f>
        <v>Riesgo Administrativo Menor</v>
      </c>
    </row>
    <row r="732" spans="1:6" ht="15.75" customHeight="1" x14ac:dyDescent="0.3">
      <c r="A732" s="3">
        <v>731</v>
      </c>
      <c r="B732" s="3">
        <v>397</v>
      </c>
      <c r="C732" s="3">
        <v>20.036185257039932</v>
      </c>
      <c r="D732" s="3">
        <v>36</v>
      </c>
      <c r="E732" s="3">
        <v>2.0610404919434528</v>
      </c>
      <c r="F732" s="4" t="str">
        <f>+VLOOKUP(E732,'[1]Nivel Impacto'!$A$3:$E$16,3)</f>
        <v>Riesgo de Error en Reportes No Críticos</v>
      </c>
    </row>
    <row r="733" spans="1:6" ht="15.75" customHeight="1" x14ac:dyDescent="0.3">
      <c r="A733" s="3">
        <v>732</v>
      </c>
      <c r="B733" s="3">
        <v>289</v>
      </c>
      <c r="C733" s="3">
        <v>7.4256731186164293</v>
      </c>
      <c r="D733" s="3">
        <v>27</v>
      </c>
      <c r="E733" s="3">
        <v>0.78604955627658224</v>
      </c>
      <c r="F733" s="4" t="e">
        <f>+VLOOKUP(E733,'[1]Nivel Impacto'!$A$3:$E$16,3)</f>
        <v>#N/A</v>
      </c>
    </row>
    <row r="734" spans="1:6" ht="15.75" customHeight="1" x14ac:dyDescent="0.3">
      <c r="A734" s="3">
        <v>733</v>
      </c>
      <c r="B734" s="3">
        <v>37</v>
      </c>
      <c r="C734" s="3">
        <v>36.659154847536925</v>
      </c>
      <c r="D734" s="3">
        <v>4</v>
      </c>
      <c r="E734" s="3">
        <v>3.866607362650722</v>
      </c>
      <c r="F734" s="4" t="str">
        <f>+VLOOKUP(E734,'[1]Nivel Impacto'!$A$3:$E$16,3)</f>
        <v>Riesgo Administrativo Menor</v>
      </c>
    </row>
    <row r="735" spans="1:6" ht="15.75" customHeight="1" x14ac:dyDescent="0.3">
      <c r="A735" s="3">
        <v>734</v>
      </c>
      <c r="B735" s="3">
        <v>183</v>
      </c>
      <c r="C735" s="3">
        <v>50.792016523294834</v>
      </c>
      <c r="D735" s="3">
        <v>19</v>
      </c>
      <c r="E735" s="3">
        <v>5.1771999431516891</v>
      </c>
      <c r="F735" s="4" t="str">
        <f>+VLOOKUP(E735,'[1]Nivel Impacto'!$A$3:$E$16,3)</f>
        <v>Riesgo Logístico y de Cadena de Suministro</v>
      </c>
    </row>
    <row r="736" spans="1:6" ht="15.75" customHeight="1" x14ac:dyDescent="0.3">
      <c r="A736" s="3">
        <v>735</v>
      </c>
      <c r="B736" s="3">
        <v>372</v>
      </c>
      <c r="C736" s="3">
        <v>29.022439585571291</v>
      </c>
      <c r="D736" s="3">
        <v>39</v>
      </c>
      <c r="E736" s="3">
        <v>2.8514871111982538</v>
      </c>
      <c r="F736" s="4" t="str">
        <f>+VLOOKUP(E736,'[1]Nivel Impacto'!$A$3:$E$16,3)</f>
        <v>Riesgo de Error en Reportes No Críticos</v>
      </c>
    </row>
    <row r="737" spans="1:6" ht="15.75" customHeight="1" x14ac:dyDescent="0.3">
      <c r="A737" s="3">
        <v>736</v>
      </c>
      <c r="B737" s="3">
        <v>48</v>
      </c>
      <c r="C737" s="3">
        <v>104.92620865398678</v>
      </c>
      <c r="D737" s="3">
        <v>5</v>
      </c>
      <c r="E737" s="3">
        <v>11.502302747713259</v>
      </c>
      <c r="F737" s="4" t="str">
        <f>+VLOOKUP(E737,'[1]Nivel Impacto'!$A$3:$E$16,3)</f>
        <v>Riesgo de Seguridad</v>
      </c>
    </row>
    <row r="738" spans="1:6" ht="15.75" customHeight="1" x14ac:dyDescent="0.3">
      <c r="A738" s="3">
        <v>737</v>
      </c>
      <c r="B738" s="3">
        <v>198</v>
      </c>
      <c r="C738" s="3">
        <v>145.42352478685171</v>
      </c>
      <c r="D738" s="3">
        <v>21</v>
      </c>
      <c r="E738" s="3">
        <v>15.389307798717965</v>
      </c>
      <c r="F738" s="4" t="str">
        <f>+VLOOKUP(E738,'[1]Nivel Impacto'!$A$3:$E$16,3)</f>
        <v>Riesgo Ambiental</v>
      </c>
    </row>
    <row r="739" spans="1:6" ht="15.75" customHeight="1" x14ac:dyDescent="0.3">
      <c r="A739" s="3">
        <v>738</v>
      </c>
      <c r="B739" s="3">
        <v>316</v>
      </c>
      <c r="C739" s="3">
        <v>13.532630440644661</v>
      </c>
      <c r="D739" s="3">
        <v>34</v>
      </c>
      <c r="E739" s="3">
        <v>1.354959592534819</v>
      </c>
      <c r="F739" s="4" t="str">
        <f>+VLOOKUP(E739,'[1]Nivel Impacto'!$A$3:$E$16,3)</f>
        <v>Riesgo de Equipamiento Secundario</v>
      </c>
    </row>
    <row r="740" spans="1:6" ht="15.75" customHeight="1" x14ac:dyDescent="0.3">
      <c r="A740" s="3">
        <v>739</v>
      </c>
      <c r="B740" s="3">
        <v>384</v>
      </c>
      <c r="C740" s="3">
        <v>34.651579254362431</v>
      </c>
      <c r="D740" s="3">
        <v>42</v>
      </c>
      <c r="E740" s="3">
        <v>3.6050502802038786</v>
      </c>
      <c r="F740" s="4" t="str">
        <f>+VLOOKUP(E740,'[1]Nivel Impacto'!$A$3:$E$16,3)</f>
        <v>Riesgo Administrativo Menor</v>
      </c>
    </row>
    <row r="741" spans="1:6" ht="15.75" customHeight="1" x14ac:dyDescent="0.3">
      <c r="A741" s="3">
        <v>740</v>
      </c>
      <c r="B741" s="3">
        <v>86</v>
      </c>
      <c r="C741" s="3">
        <v>397.63114661262642</v>
      </c>
      <c r="D741" s="3">
        <v>9</v>
      </c>
      <c r="E741" s="3">
        <v>43.193710450341825</v>
      </c>
      <c r="F741" s="4" t="str">
        <f>+VLOOKUP(E741,'[1]Nivel Impacto'!$A$3:$E$16,3)</f>
        <v>Riesgo Ambiental</v>
      </c>
    </row>
    <row r="742" spans="1:6" ht="15.75" customHeight="1" x14ac:dyDescent="0.3">
      <c r="A742" s="3">
        <v>741</v>
      </c>
      <c r="B742" s="3">
        <v>138</v>
      </c>
      <c r="C742" s="3">
        <v>28.501962804283945</v>
      </c>
      <c r="D742" s="3">
        <v>15</v>
      </c>
      <c r="E742" s="3">
        <v>2.8457932948176938</v>
      </c>
      <c r="F742" s="4" t="str">
        <f>+VLOOKUP(E742,'[1]Nivel Impacto'!$A$3:$E$16,3)</f>
        <v>Riesgo de Error en Reportes No Críticos</v>
      </c>
    </row>
    <row r="743" spans="1:6" ht="15.75" customHeight="1" x14ac:dyDescent="0.3">
      <c r="A743" s="3">
        <v>742</v>
      </c>
      <c r="B743" s="3">
        <v>91</v>
      </c>
      <c r="C743" s="3">
        <v>36.810637763957196</v>
      </c>
      <c r="D743" s="3">
        <v>10</v>
      </c>
      <c r="E743" s="3">
        <v>3.9482340374222984</v>
      </c>
      <c r="F743" s="4" t="str">
        <f>+VLOOKUP(E743,'[1]Nivel Impacto'!$A$3:$E$16,3)</f>
        <v>Riesgo Administrativo Menor</v>
      </c>
    </row>
    <row r="744" spans="1:6" ht="15.75" customHeight="1" x14ac:dyDescent="0.3">
      <c r="A744" s="3">
        <v>743</v>
      </c>
      <c r="B744" s="3">
        <v>366</v>
      </c>
      <c r="C744" s="3">
        <v>66.497435953396206</v>
      </c>
      <c r="D744" s="3">
        <v>37</v>
      </c>
      <c r="E744" s="3">
        <v>6.8733349691550707</v>
      </c>
      <c r="F744" s="4" t="str">
        <f>+VLOOKUP(E744,'[1]Nivel Impacto'!$A$3:$E$16,3)</f>
        <v>Riesgo Regulatorio</v>
      </c>
    </row>
    <row r="745" spans="1:6" ht="15.75" customHeight="1" x14ac:dyDescent="0.3">
      <c r="A745" s="3">
        <v>744</v>
      </c>
      <c r="B745" s="3">
        <v>49</v>
      </c>
      <c r="C745" s="3">
        <v>15.342744900018923</v>
      </c>
      <c r="D745" s="3">
        <v>5</v>
      </c>
      <c r="E745" s="3">
        <v>1.6245467726032161</v>
      </c>
      <c r="F745" s="4" t="str">
        <f>+VLOOKUP(E745,'[1]Nivel Impacto'!$A$3:$E$16,3)</f>
        <v>Riesgo de Equipamiento Secundario</v>
      </c>
    </row>
    <row r="746" spans="1:6" ht="15.75" customHeight="1" x14ac:dyDescent="0.3">
      <c r="A746" s="3">
        <v>745</v>
      </c>
      <c r="B746" s="3">
        <v>515</v>
      </c>
      <c r="C746" s="3">
        <v>25.708476416168509</v>
      </c>
      <c r="D746" s="3">
        <v>53</v>
      </c>
      <c r="E746" s="3">
        <v>2.4498882276386333</v>
      </c>
      <c r="F746" s="4" t="str">
        <f>+VLOOKUP(E746,'[1]Nivel Impacto'!$A$3:$E$16,3)</f>
        <v>Riesgo de Error en Reportes No Críticos</v>
      </c>
    </row>
    <row r="747" spans="1:6" ht="15.75" customHeight="1" x14ac:dyDescent="0.3">
      <c r="A747" s="3">
        <v>746</v>
      </c>
      <c r="B747" s="3">
        <v>295</v>
      </c>
      <c r="C747" s="3">
        <v>68.404373150011509</v>
      </c>
      <c r="D747" s="3">
        <v>32</v>
      </c>
      <c r="E747" s="3">
        <v>6.8442361302756964</v>
      </c>
      <c r="F747" s="4" t="str">
        <f>+VLOOKUP(E747,'[1]Nivel Impacto'!$A$3:$E$16,3)</f>
        <v>Riesgo Regulatorio</v>
      </c>
    </row>
    <row r="748" spans="1:6" ht="15.75" customHeight="1" x14ac:dyDescent="0.3">
      <c r="A748" s="3">
        <v>747</v>
      </c>
      <c r="B748" s="3">
        <v>371</v>
      </c>
      <c r="C748" s="3">
        <v>40.572919489943438</v>
      </c>
      <c r="D748" s="3">
        <v>37</v>
      </c>
      <c r="E748" s="3">
        <v>4.0664960108106492</v>
      </c>
      <c r="F748" s="4" t="str">
        <f>+VLOOKUP(E748,'[1]Nivel Impacto'!$A$3:$E$16,3)</f>
        <v>Riesgo de Capacitación Insuficiente</v>
      </c>
    </row>
    <row r="749" spans="1:6" ht="15.75" customHeight="1" x14ac:dyDescent="0.3">
      <c r="A749" s="3">
        <v>748</v>
      </c>
      <c r="B749" s="3">
        <v>413</v>
      </c>
      <c r="C749" s="3">
        <v>80.270889226238126</v>
      </c>
      <c r="D749" s="3">
        <v>42</v>
      </c>
      <c r="E749" s="3">
        <v>8.6566665671628797</v>
      </c>
      <c r="F749" s="4" t="str">
        <f>+VLOOKUP(E749,'[1]Nivel Impacto'!$A$3:$E$16,3)</f>
        <v>Riesgo Financiero Operativo</v>
      </c>
    </row>
    <row r="750" spans="1:6" ht="15.75" customHeight="1" x14ac:dyDescent="0.3">
      <c r="A750" s="3">
        <v>749</v>
      </c>
      <c r="B750" s="3">
        <v>555</v>
      </c>
      <c r="C750" s="3">
        <v>41.140912095143413</v>
      </c>
      <c r="D750" s="3">
        <v>58</v>
      </c>
      <c r="E750" s="3">
        <v>3.7499950288133737</v>
      </c>
      <c r="F750" s="4" t="str">
        <f>+VLOOKUP(E750,'[1]Nivel Impacto'!$A$3:$E$16,3)</f>
        <v>Riesgo Administrativo Menor</v>
      </c>
    </row>
    <row r="751" spans="1:6" ht="15.75" customHeight="1" x14ac:dyDescent="0.3">
      <c r="A751" s="3">
        <v>750</v>
      </c>
      <c r="B751" s="3">
        <v>313</v>
      </c>
      <c r="C751" s="3">
        <v>55.071754044291048</v>
      </c>
      <c r="D751" s="3">
        <v>31</v>
      </c>
      <c r="E751" s="3">
        <v>5.2822195505160972</v>
      </c>
      <c r="F751" s="4" t="str">
        <f>+VLOOKUP(E751,'[1]Nivel Impacto'!$A$3:$E$16,3)</f>
        <v>Riesgo Logístico y de Cadena de Suministro</v>
      </c>
    </row>
    <row r="752" spans="1:6" ht="15.75" customHeight="1" x14ac:dyDescent="0.3">
      <c r="A752" s="3">
        <v>751</v>
      </c>
      <c r="B752" s="3">
        <v>362</v>
      </c>
      <c r="C752" s="3">
        <v>8.4200051111541487</v>
      </c>
      <c r="D752" s="3">
        <v>37</v>
      </c>
      <c r="E752" s="3">
        <v>0.91612393818634175</v>
      </c>
      <c r="F752" s="4" t="e">
        <f>+VLOOKUP(E752,'[1]Nivel Impacto'!$A$3:$E$16,3)</f>
        <v>#N/A</v>
      </c>
    </row>
    <row r="753" spans="1:6" ht="15.75" customHeight="1" x14ac:dyDescent="0.3">
      <c r="A753" s="3">
        <v>752</v>
      </c>
      <c r="B753" s="3">
        <v>38</v>
      </c>
      <c r="C753" s="3">
        <v>147.84922284270644</v>
      </c>
      <c r="D753" s="3">
        <v>4</v>
      </c>
      <c r="E753" s="3">
        <v>15.781937168958187</v>
      </c>
      <c r="F753" s="4" t="str">
        <f>+VLOOKUP(E753,'[1]Nivel Impacto'!$A$3:$E$16,3)</f>
        <v>Riesgo Ambiental</v>
      </c>
    </row>
    <row r="754" spans="1:6" ht="15.75" customHeight="1" x14ac:dyDescent="0.3">
      <c r="A754" s="3">
        <v>753</v>
      </c>
      <c r="B754" s="3">
        <v>46</v>
      </c>
      <c r="C754" s="3">
        <v>8.425539618116801</v>
      </c>
      <c r="D754" s="3">
        <v>5</v>
      </c>
      <c r="E754" s="3">
        <v>0.88285118611677971</v>
      </c>
      <c r="F754" s="4" t="e">
        <f>+VLOOKUP(E754,'[1]Nivel Impacto'!$A$3:$E$16,3)</f>
        <v>#N/A</v>
      </c>
    </row>
    <row r="755" spans="1:6" ht="15.75" customHeight="1" x14ac:dyDescent="0.3">
      <c r="A755" s="3">
        <v>754</v>
      </c>
      <c r="B755" s="3">
        <v>143</v>
      </c>
      <c r="C755" s="3">
        <v>71.192416244128651</v>
      </c>
      <c r="D755" s="3">
        <v>15</v>
      </c>
      <c r="E755" s="3">
        <v>7.6897006266146297</v>
      </c>
      <c r="F755" s="4" t="str">
        <f>+VLOOKUP(E755,'[1]Nivel Impacto'!$A$3:$E$16,3)</f>
        <v>Riesgo Laboral</v>
      </c>
    </row>
    <row r="756" spans="1:6" ht="15.75" customHeight="1" x14ac:dyDescent="0.3">
      <c r="A756" s="3">
        <v>755</v>
      </c>
      <c r="B756" s="3">
        <v>53</v>
      </c>
      <c r="C756" s="3">
        <v>28.131940475462422</v>
      </c>
      <c r="D756" s="3">
        <v>5</v>
      </c>
      <c r="E756" s="3">
        <v>3.0786092932230629</v>
      </c>
      <c r="F756" s="4" t="str">
        <f>+VLOOKUP(E756,'[1]Nivel Impacto'!$A$3:$E$16,3)</f>
        <v>Riesgo Administrativo Menor</v>
      </c>
    </row>
    <row r="757" spans="1:6" ht="15.75" customHeight="1" x14ac:dyDescent="0.3">
      <c r="A757" s="3">
        <v>756</v>
      </c>
      <c r="B757" s="3">
        <v>49</v>
      </c>
      <c r="C757" s="3">
        <v>45.723771073693129</v>
      </c>
      <c r="D757" s="3">
        <v>5</v>
      </c>
      <c r="E757" s="3">
        <v>4.9730747959125363</v>
      </c>
      <c r="F757" s="4" t="str">
        <f>+VLOOKUP(E757,'[1]Nivel Impacto'!$A$3:$E$16,3)</f>
        <v>Riesgo de Capacitación Insuficiente</v>
      </c>
    </row>
    <row r="758" spans="1:6" ht="15.75" customHeight="1" x14ac:dyDescent="0.3">
      <c r="A758" s="3">
        <v>757</v>
      </c>
      <c r="B758" s="3">
        <v>294</v>
      </c>
      <c r="C758" s="3">
        <v>195.3106425476482</v>
      </c>
      <c r="D758" s="3">
        <v>30</v>
      </c>
      <c r="E758" s="3">
        <v>20.00143773661474</v>
      </c>
      <c r="F758" s="4" t="str">
        <f>+VLOOKUP(E758,'[1]Nivel Impacto'!$A$3:$E$16,3)</f>
        <v>Riesgo Ambiental</v>
      </c>
    </row>
    <row r="759" spans="1:6" ht="15.75" customHeight="1" x14ac:dyDescent="0.3">
      <c r="A759" s="3">
        <v>758</v>
      </c>
      <c r="B759" s="3">
        <v>324</v>
      </c>
      <c r="C759" s="3">
        <v>97.960901787798122</v>
      </c>
      <c r="D759" s="3">
        <v>31</v>
      </c>
      <c r="E759" s="3">
        <v>9.7065305263313704</v>
      </c>
      <c r="F759" s="4" t="str">
        <f>+VLOOKUP(E759,'[1]Nivel Impacto'!$A$3:$E$16,3)</f>
        <v>Riesgo Portuario</v>
      </c>
    </row>
    <row r="760" spans="1:6" ht="15.75" customHeight="1" x14ac:dyDescent="0.3">
      <c r="A760" s="3">
        <v>759</v>
      </c>
      <c r="B760" s="3">
        <v>372</v>
      </c>
      <c r="C760" s="3">
        <v>45.461618658200798</v>
      </c>
      <c r="D760" s="3">
        <v>35</v>
      </c>
      <c r="E760" s="3">
        <v>4.9100792837217568</v>
      </c>
      <c r="F760" s="4" t="str">
        <f>+VLOOKUP(E760,'[1]Nivel Impacto'!$A$3:$E$16,3)</f>
        <v>Riesgo de Capacitación Insuficiente</v>
      </c>
    </row>
    <row r="761" spans="1:6" ht="15.75" customHeight="1" x14ac:dyDescent="0.3">
      <c r="A761" s="3">
        <v>760</v>
      </c>
      <c r="B761" s="3">
        <v>245</v>
      </c>
      <c r="C761" s="3">
        <v>10.384265439105565</v>
      </c>
      <c r="D761" s="3">
        <v>23</v>
      </c>
      <c r="E761" s="3">
        <v>1.0397158631101069</v>
      </c>
      <c r="F761" s="4" t="str">
        <f>+VLOOKUP(E761,'[1]Nivel Impacto'!$A$3:$E$16,3)</f>
        <v>Riesgo de Equipamiento Secundario</v>
      </c>
    </row>
    <row r="762" spans="1:6" ht="15.75" customHeight="1" x14ac:dyDescent="0.3">
      <c r="A762" s="3">
        <v>761</v>
      </c>
      <c r="B762" s="3">
        <v>150</v>
      </c>
      <c r="C762" s="3">
        <v>14.957826497907638</v>
      </c>
      <c r="D762" s="3">
        <v>15</v>
      </c>
      <c r="E762" s="3">
        <v>1.6165728769371475</v>
      </c>
      <c r="F762" s="4" t="str">
        <f>+VLOOKUP(E762,'[1]Nivel Impacto'!$A$3:$E$16,3)</f>
        <v>Riesgo de Equipamiento Secundario</v>
      </c>
    </row>
    <row r="763" spans="1:6" ht="15.75" customHeight="1" x14ac:dyDescent="0.3">
      <c r="A763" s="3">
        <v>762</v>
      </c>
      <c r="B763" s="3">
        <v>85</v>
      </c>
      <c r="C763" s="3">
        <v>28.262714952368551</v>
      </c>
      <c r="D763" s="3">
        <v>9</v>
      </c>
      <c r="E763" s="3">
        <v>2.5847449365425037</v>
      </c>
      <c r="F763" s="4" t="str">
        <f>+VLOOKUP(E763,'[1]Nivel Impacto'!$A$3:$E$16,3)</f>
        <v>Riesgo de Error en Reportes No Críticos</v>
      </c>
    </row>
    <row r="764" spans="1:6" ht="15.75" customHeight="1" x14ac:dyDescent="0.3">
      <c r="A764" s="3">
        <v>763</v>
      </c>
      <c r="B764" s="3">
        <v>370</v>
      </c>
      <c r="C764" s="3">
        <v>144.49173868751885</v>
      </c>
      <c r="D764" s="3">
        <v>39</v>
      </c>
      <c r="E764" s="3">
        <v>13.613562124048975</v>
      </c>
      <c r="F764" s="4" t="str">
        <f>+VLOOKUP(E764,'[1]Nivel Impacto'!$A$3:$E$16,3)</f>
        <v>Riesgo de Navegación</v>
      </c>
    </row>
    <row r="765" spans="1:6" ht="15.75" customHeight="1" x14ac:dyDescent="0.3">
      <c r="A765" s="3">
        <v>764</v>
      </c>
      <c r="B765" s="3">
        <v>140</v>
      </c>
      <c r="C765" s="3">
        <v>16.993307043289935</v>
      </c>
      <c r="D765" s="3">
        <v>13</v>
      </c>
      <c r="E765" s="3">
        <v>1.5936070303001315</v>
      </c>
      <c r="F765" s="4" t="str">
        <f>+VLOOKUP(E765,'[1]Nivel Impacto'!$A$3:$E$16,3)</f>
        <v>Riesgo de Equipamiento Secundario</v>
      </c>
    </row>
    <row r="766" spans="1:6" ht="15.75" customHeight="1" x14ac:dyDescent="0.3">
      <c r="A766" s="3">
        <v>765</v>
      </c>
      <c r="B766" s="3">
        <v>501</v>
      </c>
      <c r="C766" s="3">
        <v>51.102621631326492</v>
      </c>
      <c r="D766" s="3">
        <v>46</v>
      </c>
      <c r="E766" s="3">
        <v>4.6520842230756383</v>
      </c>
      <c r="F766" s="4" t="str">
        <f>+VLOOKUP(E766,'[1]Nivel Impacto'!$A$3:$E$16,3)</f>
        <v>Riesgo de Capacitación Insuficiente</v>
      </c>
    </row>
    <row r="767" spans="1:6" ht="15.75" customHeight="1" x14ac:dyDescent="0.3">
      <c r="A767" s="3">
        <v>766</v>
      </c>
      <c r="B767" s="3">
        <v>471</v>
      </c>
      <c r="C767" s="3">
        <v>340.32525706967272</v>
      </c>
      <c r="D767" s="3">
        <v>45</v>
      </c>
      <c r="E767" s="3">
        <v>34.104521038399895</v>
      </c>
      <c r="F767" s="4" t="str">
        <f>+VLOOKUP(E767,'[1]Nivel Impacto'!$A$3:$E$16,3)</f>
        <v>Riesgo Ambiental</v>
      </c>
    </row>
    <row r="768" spans="1:6" ht="15.75" customHeight="1" x14ac:dyDescent="0.3">
      <c r="A768" s="3">
        <v>767</v>
      </c>
      <c r="B768" s="3">
        <v>39</v>
      </c>
      <c r="C768" s="3">
        <v>106.63784361392638</v>
      </c>
      <c r="D768" s="3">
        <v>4</v>
      </c>
      <c r="E768" s="3">
        <v>10.801633914382119</v>
      </c>
      <c r="F768" s="4" t="str">
        <f>+VLOOKUP(E768,'[1]Nivel Impacto'!$A$3:$E$16,3)</f>
        <v>Riesgo Tecnológico</v>
      </c>
    </row>
    <row r="769" spans="1:6" ht="15.75" customHeight="1" x14ac:dyDescent="0.3">
      <c r="A769" s="3">
        <v>768</v>
      </c>
      <c r="B769" s="3">
        <v>327</v>
      </c>
      <c r="C769" s="3">
        <v>78.07590113569546</v>
      </c>
      <c r="D769" s="3">
        <v>32</v>
      </c>
      <c r="E769" s="3">
        <v>7.0859419267334154</v>
      </c>
      <c r="F769" s="4" t="str">
        <f>+VLOOKUP(E769,'[1]Nivel Impacto'!$A$3:$E$16,3)</f>
        <v>Riesgo Laboral</v>
      </c>
    </row>
    <row r="770" spans="1:6" ht="15.75" customHeight="1" x14ac:dyDescent="0.3">
      <c r="A770" s="3">
        <v>769</v>
      </c>
      <c r="B770" s="3">
        <v>241</v>
      </c>
      <c r="C770" s="3">
        <v>95.644733375102206</v>
      </c>
      <c r="D770" s="3">
        <v>24</v>
      </c>
      <c r="E770" s="3">
        <v>9.0985001233079803</v>
      </c>
      <c r="F770" s="4" t="str">
        <f>+VLOOKUP(E770,'[1]Nivel Impacto'!$A$3:$E$16,3)</f>
        <v>Riesgo Portuario</v>
      </c>
    </row>
    <row r="771" spans="1:6" ht="15.75" customHeight="1" x14ac:dyDescent="0.3">
      <c r="A771" s="3">
        <v>770</v>
      </c>
      <c r="B771" s="3">
        <v>184</v>
      </c>
      <c r="C771" s="3">
        <v>22.621718072462905</v>
      </c>
      <c r="D771" s="3">
        <v>18</v>
      </c>
      <c r="E771" s="3">
        <v>2.2037918404783414</v>
      </c>
      <c r="F771" s="4" t="str">
        <f>+VLOOKUP(E771,'[1]Nivel Impacto'!$A$3:$E$16,3)</f>
        <v>Riesgo de Error en Reportes No Críticos</v>
      </c>
    </row>
    <row r="772" spans="1:6" ht="15.75" customHeight="1" x14ac:dyDescent="0.3">
      <c r="A772" s="3">
        <v>771</v>
      </c>
      <c r="B772" s="3">
        <v>139</v>
      </c>
      <c r="C772" s="3">
        <v>177.06327403772403</v>
      </c>
      <c r="D772" s="3">
        <v>14</v>
      </c>
      <c r="E772" s="3">
        <v>16.066052993293329</v>
      </c>
      <c r="F772" s="4" t="str">
        <f>+VLOOKUP(E772,'[1]Nivel Impacto'!$A$3:$E$16,3)</f>
        <v>Riesgo Ambiental</v>
      </c>
    </row>
    <row r="773" spans="1:6" ht="15.75" customHeight="1" x14ac:dyDescent="0.3">
      <c r="A773" s="3">
        <v>772</v>
      </c>
      <c r="B773" s="3">
        <v>460</v>
      </c>
      <c r="C773" s="3">
        <v>40.118721849279389</v>
      </c>
      <c r="D773" s="3">
        <v>47</v>
      </c>
      <c r="E773" s="3">
        <v>4.3243536559613602</v>
      </c>
      <c r="F773" s="4" t="str">
        <f>+VLOOKUP(E773,'[1]Nivel Impacto'!$A$3:$E$16,3)</f>
        <v>Riesgo de Capacitación Insuficiente</v>
      </c>
    </row>
    <row r="774" spans="1:6" ht="15.75" customHeight="1" x14ac:dyDescent="0.3">
      <c r="A774" s="3">
        <v>773</v>
      </c>
      <c r="B774" s="3">
        <v>387</v>
      </c>
      <c r="C774" s="3">
        <v>35.480386680783468</v>
      </c>
      <c r="D774" s="3">
        <v>37</v>
      </c>
      <c r="E774" s="3">
        <v>3.582580518540289</v>
      </c>
      <c r="F774" s="4" t="str">
        <f>+VLOOKUP(E774,'[1]Nivel Impacto'!$A$3:$E$16,3)</f>
        <v>Riesgo Administrativo Menor</v>
      </c>
    </row>
    <row r="775" spans="1:6" ht="15.75" customHeight="1" x14ac:dyDescent="0.3">
      <c r="A775" s="3">
        <v>774</v>
      </c>
      <c r="B775" s="3">
        <v>229</v>
      </c>
      <c r="C775" s="3">
        <v>24.877530341152852</v>
      </c>
      <c r="D775" s="3">
        <v>23</v>
      </c>
      <c r="E775" s="3">
        <v>2.350327427069149</v>
      </c>
      <c r="F775" s="4" t="str">
        <f>+VLOOKUP(E775,'[1]Nivel Impacto'!$A$3:$E$16,3)</f>
        <v>Riesgo de Error en Reportes No Críticos</v>
      </c>
    </row>
    <row r="776" spans="1:6" ht="15.75" customHeight="1" x14ac:dyDescent="0.3">
      <c r="A776" s="3">
        <v>775</v>
      </c>
      <c r="B776" s="3">
        <v>42</v>
      </c>
      <c r="C776" s="3">
        <v>24.576966411882708</v>
      </c>
      <c r="D776" s="3">
        <v>4</v>
      </c>
      <c r="E776" s="3">
        <v>2.5835137513300301</v>
      </c>
      <c r="F776" s="4" t="str">
        <f>+VLOOKUP(E776,'[1]Nivel Impacto'!$A$3:$E$16,3)</f>
        <v>Riesgo de Error en Reportes No Críticos</v>
      </c>
    </row>
    <row r="777" spans="1:6" ht="15.75" customHeight="1" x14ac:dyDescent="0.3">
      <c r="A777" s="3">
        <v>776</v>
      </c>
      <c r="B777" s="3">
        <v>83</v>
      </c>
      <c r="C777" s="3">
        <v>144.82304278862452</v>
      </c>
      <c r="D777" s="3">
        <v>9</v>
      </c>
      <c r="E777" s="3">
        <v>15.636144791102733</v>
      </c>
      <c r="F777" s="4" t="str">
        <f>+VLOOKUP(E777,'[1]Nivel Impacto'!$A$3:$E$16,3)</f>
        <v>Riesgo Ambiental</v>
      </c>
    </row>
    <row r="778" spans="1:6" ht="15.75" customHeight="1" x14ac:dyDescent="0.3">
      <c r="A778" s="3">
        <v>777</v>
      </c>
      <c r="B778" s="3">
        <v>84</v>
      </c>
      <c r="C778" s="3">
        <v>110.07451161599569</v>
      </c>
      <c r="D778" s="3">
        <v>9</v>
      </c>
      <c r="E778" s="3">
        <v>10.20637400187886</v>
      </c>
      <c r="F778" s="4" t="str">
        <f>+VLOOKUP(E778,'[1]Nivel Impacto'!$A$3:$E$16,3)</f>
        <v>Riesgo Tecnológico</v>
      </c>
    </row>
    <row r="779" spans="1:6" ht="15.75" customHeight="1" x14ac:dyDescent="0.3">
      <c r="A779" s="3">
        <v>778</v>
      </c>
      <c r="B779" s="3">
        <v>85</v>
      </c>
      <c r="C779" s="3">
        <v>140.43373131302391</v>
      </c>
      <c r="D779" s="3">
        <v>9</v>
      </c>
      <c r="E779" s="3">
        <v>14.238908130073337</v>
      </c>
      <c r="F779" s="4" t="str">
        <f>+VLOOKUP(E779,'[1]Nivel Impacto'!$A$3:$E$16,3)</f>
        <v>Riesgo Ambiental</v>
      </c>
    </row>
    <row r="780" spans="1:6" ht="15.75" customHeight="1" x14ac:dyDescent="0.3">
      <c r="A780" s="3">
        <v>779</v>
      </c>
      <c r="B780" s="3">
        <v>633</v>
      </c>
      <c r="C780" s="3">
        <v>34.303506870178076</v>
      </c>
      <c r="D780" s="3">
        <v>58</v>
      </c>
      <c r="E780" s="3">
        <v>3.1503914606773793</v>
      </c>
      <c r="F780" s="4" t="str">
        <f>+VLOOKUP(E780,'[1]Nivel Impacto'!$A$3:$E$16,3)</f>
        <v>Riesgo Administrativo Menor</v>
      </c>
    </row>
    <row r="781" spans="1:6" ht="15.75" customHeight="1" x14ac:dyDescent="0.3">
      <c r="A781" s="3">
        <v>780</v>
      </c>
      <c r="B781" s="3">
        <v>248</v>
      </c>
      <c r="C781" s="3">
        <v>58.916249200119083</v>
      </c>
      <c r="D781" s="3">
        <v>26</v>
      </c>
      <c r="E781" s="3">
        <v>5.9139095840854523</v>
      </c>
      <c r="F781" s="4" t="str">
        <f>+VLOOKUP(E781,'[1]Nivel Impacto'!$A$3:$E$16,3)</f>
        <v>Riesgo Logístico y de Cadena de Suministro</v>
      </c>
    </row>
    <row r="782" spans="1:6" ht="15.75" customHeight="1" x14ac:dyDescent="0.3">
      <c r="A782" s="3">
        <v>781</v>
      </c>
      <c r="B782" s="3">
        <v>36</v>
      </c>
      <c r="C782" s="3">
        <v>23.682599139022205</v>
      </c>
      <c r="D782" s="3">
        <v>4</v>
      </c>
      <c r="E782" s="3">
        <v>2.4926542798947078</v>
      </c>
      <c r="F782" s="4" t="str">
        <f>+VLOOKUP(E782,'[1]Nivel Impacto'!$A$3:$E$16,3)</f>
        <v>Riesgo de Error en Reportes No Críticos</v>
      </c>
    </row>
    <row r="783" spans="1:6" ht="15.75" customHeight="1" x14ac:dyDescent="0.3">
      <c r="A783" s="3">
        <v>782</v>
      </c>
      <c r="B783" s="3">
        <v>48</v>
      </c>
      <c r="C783" s="3">
        <v>88.466017916651907</v>
      </c>
      <c r="D783" s="3">
        <v>5</v>
      </c>
      <c r="E783" s="3">
        <v>8.4358873022428913</v>
      </c>
      <c r="F783" s="4" t="str">
        <f>+VLOOKUP(E783,'[1]Nivel Impacto'!$A$3:$E$16,3)</f>
        <v>Riesgo Financiero Operativo</v>
      </c>
    </row>
    <row r="784" spans="1:6" ht="15.75" customHeight="1" x14ac:dyDescent="0.3">
      <c r="A784" s="3">
        <v>783</v>
      </c>
      <c r="B784" s="3">
        <v>626</v>
      </c>
      <c r="C784" s="3">
        <v>16.835075144487234</v>
      </c>
      <c r="D784" s="3">
        <v>67</v>
      </c>
      <c r="E784" s="3">
        <v>1.8322577469289962</v>
      </c>
      <c r="F784" s="4" t="str">
        <f>+VLOOKUP(E784,'[1]Nivel Impacto'!$A$3:$E$16,3)</f>
        <v>Riesgo de Equipamiento Secundario</v>
      </c>
    </row>
    <row r="785" spans="1:6" ht="15.75" customHeight="1" x14ac:dyDescent="0.3">
      <c r="A785" s="3">
        <v>784</v>
      </c>
      <c r="B785" s="3">
        <v>235</v>
      </c>
      <c r="C785" s="3">
        <v>90.107529394331848</v>
      </c>
      <c r="D785" s="3">
        <v>24</v>
      </c>
      <c r="E785" s="3">
        <v>8.4459864178855693</v>
      </c>
      <c r="F785" s="4" t="str">
        <f>+VLOOKUP(E785,'[1]Nivel Impacto'!$A$3:$E$16,3)</f>
        <v>Riesgo Financiero Operativo</v>
      </c>
    </row>
    <row r="786" spans="1:6" ht="15.75" customHeight="1" x14ac:dyDescent="0.3">
      <c r="A786" s="3">
        <v>785</v>
      </c>
      <c r="B786" s="3">
        <v>157</v>
      </c>
      <c r="C786" s="3">
        <v>36.248546775390125</v>
      </c>
      <c r="D786" s="3">
        <v>16</v>
      </c>
      <c r="E786" s="3">
        <v>3.6128821652297431</v>
      </c>
      <c r="F786" s="4" t="str">
        <f>+VLOOKUP(E786,'[1]Nivel Impacto'!$A$3:$E$16,3)</f>
        <v>Riesgo Administrativo Menor</v>
      </c>
    </row>
    <row r="787" spans="1:6" ht="15.75" customHeight="1" x14ac:dyDescent="0.3">
      <c r="A787" s="3">
        <v>786</v>
      </c>
      <c r="B787" s="3">
        <v>201</v>
      </c>
      <c r="C787" s="3">
        <v>23.591826377260137</v>
      </c>
      <c r="D787" s="3">
        <v>20</v>
      </c>
      <c r="E787" s="3">
        <v>2.1246143026523812</v>
      </c>
      <c r="F787" s="4" t="str">
        <f>+VLOOKUP(E787,'[1]Nivel Impacto'!$A$3:$E$16,3)</f>
        <v>Riesgo de Error en Reportes No Críticos</v>
      </c>
    </row>
    <row r="788" spans="1:6" ht="15.75" customHeight="1" x14ac:dyDescent="0.3">
      <c r="A788" s="3">
        <v>787</v>
      </c>
      <c r="B788" s="3">
        <v>416</v>
      </c>
      <c r="C788" s="3">
        <v>7.781128510658653</v>
      </c>
      <c r="D788" s="3">
        <v>40</v>
      </c>
      <c r="E788" s="3">
        <v>0.71392206590929042</v>
      </c>
      <c r="F788" s="4" t="e">
        <f>+VLOOKUP(E788,'[1]Nivel Impacto'!$A$3:$E$16,3)</f>
        <v>#N/A</v>
      </c>
    </row>
    <row r="789" spans="1:6" ht="15.75" customHeight="1" x14ac:dyDescent="0.3">
      <c r="A789" s="3">
        <v>788</v>
      </c>
      <c r="B789" s="3">
        <v>251</v>
      </c>
      <c r="C789" s="3">
        <v>528.91712533878615</v>
      </c>
      <c r="D789" s="3">
        <v>27</v>
      </c>
      <c r="E789" s="3">
        <v>48.564952372951041</v>
      </c>
      <c r="F789" s="4" t="str">
        <f>+VLOOKUP(E789,'[1]Nivel Impacto'!$A$3:$E$16,3)</f>
        <v>Riesgo Ambiental</v>
      </c>
    </row>
    <row r="790" spans="1:6" ht="15.75" customHeight="1" x14ac:dyDescent="0.3">
      <c r="A790" s="3">
        <v>789</v>
      </c>
      <c r="B790" s="3">
        <v>444</v>
      </c>
      <c r="C790" s="3">
        <v>37.940612546431034</v>
      </c>
      <c r="D790" s="3">
        <v>40</v>
      </c>
      <c r="E790" s="3">
        <v>3.9560462043649718</v>
      </c>
      <c r="F790" s="4" t="str">
        <f>+VLOOKUP(E790,'[1]Nivel Impacto'!$A$3:$E$16,3)</f>
        <v>Riesgo Administrativo Menor</v>
      </c>
    </row>
    <row r="791" spans="1:6" ht="15.75" customHeight="1" x14ac:dyDescent="0.3">
      <c r="A791" s="3">
        <v>790</v>
      </c>
      <c r="B791" s="3">
        <v>321</v>
      </c>
      <c r="C791" s="3">
        <v>53.216433666237947</v>
      </c>
      <c r="D791" s="3">
        <v>34</v>
      </c>
      <c r="E791" s="3">
        <v>5.767893319538703</v>
      </c>
      <c r="F791" s="4" t="str">
        <f>+VLOOKUP(E791,'[1]Nivel Impacto'!$A$3:$E$16,3)</f>
        <v>Riesgo Logístico y de Cadena de Suministro</v>
      </c>
    </row>
    <row r="792" spans="1:6" ht="15.75" customHeight="1" x14ac:dyDescent="0.3">
      <c r="A792" s="3">
        <v>791</v>
      </c>
      <c r="B792" s="3">
        <v>474</v>
      </c>
      <c r="C792" s="3">
        <v>197.9993022035996</v>
      </c>
      <c r="D792" s="3">
        <v>49</v>
      </c>
      <c r="E792" s="3">
        <v>21.68840202190594</v>
      </c>
      <c r="F792" s="4" t="str">
        <f>+VLOOKUP(E792,'[1]Nivel Impacto'!$A$3:$E$16,3)</f>
        <v>Riesgo Ambiental</v>
      </c>
    </row>
    <row r="793" spans="1:6" ht="15.75" customHeight="1" x14ac:dyDescent="0.3">
      <c r="A793" s="3">
        <v>792</v>
      </c>
      <c r="B793" s="3">
        <v>40</v>
      </c>
      <c r="C793" s="3">
        <v>172.40307782560552</v>
      </c>
      <c r="D793" s="3">
        <v>4</v>
      </c>
      <c r="E793" s="3">
        <v>18.083205528950344</v>
      </c>
      <c r="F793" s="4" t="str">
        <f>+VLOOKUP(E793,'[1]Nivel Impacto'!$A$3:$E$16,3)</f>
        <v>Riesgo Ambiental</v>
      </c>
    </row>
    <row r="794" spans="1:6" ht="15.75" customHeight="1" x14ac:dyDescent="0.3">
      <c r="A794" s="3">
        <v>793</v>
      </c>
      <c r="B794" s="3">
        <v>164</v>
      </c>
      <c r="C794" s="3">
        <v>159.74511095522962</v>
      </c>
      <c r="D794" s="3">
        <v>15</v>
      </c>
      <c r="E794" s="3">
        <v>16.04621899001669</v>
      </c>
      <c r="F794" s="4" t="str">
        <f>+VLOOKUP(E794,'[1]Nivel Impacto'!$A$3:$E$16,3)</f>
        <v>Riesgo Ambiental</v>
      </c>
    </row>
    <row r="795" spans="1:6" ht="15.75" customHeight="1" x14ac:dyDescent="0.3">
      <c r="A795" s="3">
        <v>794</v>
      </c>
      <c r="B795" s="3">
        <v>158</v>
      </c>
      <c r="C795" s="3">
        <v>68.585641011329955</v>
      </c>
      <c r="D795" s="3">
        <v>15</v>
      </c>
      <c r="E795" s="3">
        <v>6.5133938684006898</v>
      </c>
      <c r="F795" s="4" t="str">
        <f>+VLOOKUP(E795,'[1]Nivel Impacto'!$A$3:$E$16,3)</f>
        <v>Riesgo Regulatorio</v>
      </c>
    </row>
    <row r="796" spans="1:6" ht="15.75" customHeight="1" x14ac:dyDescent="0.3">
      <c r="A796" s="3">
        <v>795</v>
      </c>
      <c r="B796" s="3">
        <v>87</v>
      </c>
      <c r="C796" s="3">
        <v>117.72630767028467</v>
      </c>
      <c r="D796" s="3">
        <v>9</v>
      </c>
      <c r="E796" s="3">
        <v>11.899754725892395</v>
      </c>
      <c r="F796" s="4" t="str">
        <f>+VLOOKUP(E796,'[1]Nivel Impacto'!$A$3:$E$16,3)</f>
        <v>Riesgo de Seguridad</v>
      </c>
    </row>
    <row r="797" spans="1:6" ht="15.75" customHeight="1" x14ac:dyDescent="0.3">
      <c r="A797" s="3">
        <v>796</v>
      </c>
      <c r="B797" s="3">
        <v>40</v>
      </c>
      <c r="C797" s="3">
        <v>94.550318517692531</v>
      </c>
      <c r="D797" s="3">
        <v>4</v>
      </c>
      <c r="E797" s="3">
        <v>9.8747758505360146</v>
      </c>
      <c r="F797" s="4" t="str">
        <f>+VLOOKUP(E797,'[1]Nivel Impacto'!$A$3:$E$16,3)</f>
        <v>Riesgo Portuario</v>
      </c>
    </row>
    <row r="798" spans="1:6" ht="15.75" customHeight="1" x14ac:dyDescent="0.3">
      <c r="A798" s="3">
        <v>797</v>
      </c>
      <c r="B798" s="3">
        <v>49</v>
      </c>
      <c r="C798" s="3">
        <v>72.616209342968062</v>
      </c>
      <c r="D798" s="3">
        <v>5</v>
      </c>
      <c r="E798" s="3">
        <v>7.3410092500035748</v>
      </c>
      <c r="F798" s="4" t="str">
        <f>+VLOOKUP(E798,'[1]Nivel Impacto'!$A$3:$E$16,3)</f>
        <v>Riesgo Laboral</v>
      </c>
    </row>
    <row r="799" spans="1:6" ht="15.75" customHeight="1" x14ac:dyDescent="0.3">
      <c r="A799" s="3">
        <v>798</v>
      </c>
      <c r="B799" s="3">
        <v>291</v>
      </c>
      <c r="C799" s="3">
        <v>62.719848472637736</v>
      </c>
      <c r="D799" s="3">
        <v>31</v>
      </c>
      <c r="E799" s="3">
        <v>6.0516109289810229</v>
      </c>
      <c r="F799" s="4" t="str">
        <f>+VLOOKUP(E799,'[1]Nivel Impacto'!$A$3:$E$16,3)</f>
        <v>Riesgo Regulatorio</v>
      </c>
    </row>
    <row r="800" spans="1:6" ht="15.75" customHeight="1" x14ac:dyDescent="0.3">
      <c r="A800" s="3">
        <v>799</v>
      </c>
      <c r="B800" s="3">
        <v>51</v>
      </c>
      <c r="C800" s="3">
        <v>33.735194808234418</v>
      </c>
      <c r="D800" s="3">
        <v>5</v>
      </c>
      <c r="E800" s="3">
        <v>3.703540293534668</v>
      </c>
      <c r="F800" s="4" t="str">
        <f>+VLOOKUP(E800,'[1]Nivel Impacto'!$A$3:$E$16,3)</f>
        <v>Riesgo Administrativo Menor</v>
      </c>
    </row>
    <row r="801" spans="1:6" ht="15.75" customHeight="1" x14ac:dyDescent="0.3">
      <c r="A801" s="3">
        <v>800</v>
      </c>
      <c r="B801" s="3">
        <v>130</v>
      </c>
      <c r="C801" s="3">
        <v>641.6482557242</v>
      </c>
      <c r="D801" s="3">
        <v>14</v>
      </c>
      <c r="E801" s="3">
        <v>68.95814258547631</v>
      </c>
      <c r="F801" s="4" t="str">
        <f>+VLOOKUP(E801,'[1]Nivel Impacto'!$A$3:$E$16,3)</f>
        <v>Riesgo Ambiental</v>
      </c>
    </row>
    <row r="802" spans="1:6" ht="15.75" customHeight="1" x14ac:dyDescent="0.3">
      <c r="A802" s="3">
        <v>801</v>
      </c>
      <c r="B802" s="3">
        <v>98</v>
      </c>
      <c r="C802" s="3">
        <v>132.93971297654383</v>
      </c>
      <c r="D802" s="3">
        <v>9</v>
      </c>
      <c r="E802" s="3">
        <v>12.164906767575125</v>
      </c>
      <c r="F802" s="4" t="str">
        <f>+VLOOKUP(E802,'[1]Nivel Impacto'!$A$3:$E$16,3)</f>
        <v>Riesgo de Imagen Corporativa</v>
      </c>
    </row>
    <row r="803" spans="1:6" ht="15.75" customHeight="1" x14ac:dyDescent="0.3">
      <c r="A803" s="3">
        <v>802</v>
      </c>
      <c r="B803" s="3">
        <v>444</v>
      </c>
      <c r="C803" s="3">
        <v>43.108321034973514</v>
      </c>
      <c r="D803" s="3">
        <v>41</v>
      </c>
      <c r="E803" s="3">
        <v>4.6986673246566468</v>
      </c>
      <c r="F803" s="4" t="str">
        <f>+VLOOKUP(E803,'[1]Nivel Impacto'!$A$3:$E$16,3)</f>
        <v>Riesgo de Capacitación Insuficiente</v>
      </c>
    </row>
    <row r="804" spans="1:6" ht="15.75" customHeight="1" x14ac:dyDescent="0.3">
      <c r="A804" s="3">
        <v>803</v>
      </c>
      <c r="B804" s="3">
        <v>37</v>
      </c>
      <c r="C804" s="3">
        <v>30.016093146963719</v>
      </c>
      <c r="D804" s="3">
        <v>4</v>
      </c>
      <c r="E804" s="3">
        <v>3.0554892084170611</v>
      </c>
      <c r="F804" s="4" t="str">
        <f>+VLOOKUP(E804,'[1]Nivel Impacto'!$A$3:$E$16,3)</f>
        <v>Riesgo Administrativo Menor</v>
      </c>
    </row>
    <row r="805" spans="1:6" ht="15.75" customHeight="1" x14ac:dyDescent="0.3">
      <c r="A805" s="3">
        <v>804</v>
      </c>
      <c r="B805" s="3">
        <v>344</v>
      </c>
      <c r="C805" s="3">
        <v>82.854441141297642</v>
      </c>
      <c r="D805" s="3">
        <v>36</v>
      </c>
      <c r="E805" s="3">
        <v>8.4187967233658618</v>
      </c>
      <c r="F805" s="4" t="str">
        <f>+VLOOKUP(E805,'[1]Nivel Impacto'!$A$3:$E$16,3)</f>
        <v>Riesgo Financiero Operativo</v>
      </c>
    </row>
    <row r="806" spans="1:6" ht="15.75" customHeight="1" x14ac:dyDescent="0.3">
      <c r="A806" s="3">
        <v>805</v>
      </c>
      <c r="B806" s="3">
        <v>51</v>
      </c>
      <c r="C806" s="3">
        <v>20.11016312821334</v>
      </c>
      <c r="D806" s="3">
        <v>5</v>
      </c>
      <c r="E806" s="3">
        <v>1.8434965063497444</v>
      </c>
      <c r="F806" s="4" t="str">
        <f>+VLOOKUP(E806,'[1]Nivel Impacto'!$A$3:$E$16,3)</f>
        <v>Riesgo de Equipamiento Secundario</v>
      </c>
    </row>
    <row r="807" spans="1:6" ht="15.75" customHeight="1" x14ac:dyDescent="0.3">
      <c r="A807" s="3">
        <v>806</v>
      </c>
      <c r="B807" s="3">
        <v>190</v>
      </c>
      <c r="C807" s="3">
        <v>101.76693460307769</v>
      </c>
      <c r="D807" s="3">
        <v>20</v>
      </c>
      <c r="E807" s="3">
        <v>9.4728502640435011</v>
      </c>
      <c r="F807" s="4" t="str">
        <f>+VLOOKUP(E807,'[1]Nivel Impacto'!$A$3:$E$16,3)</f>
        <v>Riesgo Portuario</v>
      </c>
    </row>
    <row r="808" spans="1:6" ht="15.75" customHeight="1" x14ac:dyDescent="0.3">
      <c r="A808" s="3">
        <v>807</v>
      </c>
      <c r="B808" s="3">
        <v>201</v>
      </c>
      <c r="C808" s="3">
        <v>9.9358711506013186</v>
      </c>
      <c r="D808" s="3">
        <v>20</v>
      </c>
      <c r="E808" s="3">
        <v>0.97335467993609703</v>
      </c>
      <c r="F808" s="4" t="e">
        <f>+VLOOKUP(E808,'[1]Nivel Impacto'!$A$3:$E$16,3)</f>
        <v>#N/A</v>
      </c>
    </row>
    <row r="809" spans="1:6" ht="15.75" customHeight="1" x14ac:dyDescent="0.3">
      <c r="A809" s="3">
        <v>808</v>
      </c>
      <c r="B809" s="3">
        <v>298</v>
      </c>
      <c r="C809" s="3">
        <v>18.517004672625678</v>
      </c>
      <c r="D809" s="3">
        <v>31</v>
      </c>
      <c r="E809" s="3">
        <v>1.8280087492326893</v>
      </c>
      <c r="F809" s="4" t="str">
        <f>+VLOOKUP(E809,'[1]Nivel Impacto'!$A$3:$E$16,3)</f>
        <v>Riesgo de Equipamiento Secundario</v>
      </c>
    </row>
    <row r="810" spans="1:6" ht="15.75" customHeight="1" x14ac:dyDescent="0.3">
      <c r="A810" s="3">
        <v>809</v>
      </c>
      <c r="B810" s="3">
        <v>495</v>
      </c>
      <c r="C810" s="3">
        <v>42.161771318604174</v>
      </c>
      <c r="D810" s="3">
        <v>49</v>
      </c>
      <c r="E810" s="3">
        <v>4.4474550172876617</v>
      </c>
      <c r="F810" s="4" t="str">
        <f>+VLOOKUP(E810,'[1]Nivel Impacto'!$A$3:$E$16,3)</f>
        <v>Riesgo de Capacitación Insuficiente</v>
      </c>
    </row>
    <row r="811" spans="1:6" ht="15.75" customHeight="1" x14ac:dyDescent="0.3">
      <c r="A811" s="3">
        <v>810</v>
      </c>
      <c r="B811" s="3">
        <v>210</v>
      </c>
      <c r="C811" s="3">
        <v>275.87622122190254</v>
      </c>
      <c r="D811" s="3">
        <v>22</v>
      </c>
      <c r="E811" s="3">
        <v>28.977998014841944</v>
      </c>
      <c r="F811" s="4" t="str">
        <f>+VLOOKUP(E811,'[1]Nivel Impacto'!$A$3:$E$16,3)</f>
        <v>Riesgo Ambiental</v>
      </c>
    </row>
    <row r="812" spans="1:6" ht="15.75" customHeight="1" x14ac:dyDescent="0.3">
      <c r="A812" s="3">
        <v>811</v>
      </c>
      <c r="B812" s="3">
        <v>104</v>
      </c>
      <c r="C812" s="3">
        <v>57.681085818292843</v>
      </c>
      <c r="D812" s="3">
        <v>10</v>
      </c>
      <c r="E812" s="3">
        <v>5.2757414968250158</v>
      </c>
      <c r="F812" s="4" t="str">
        <f>+VLOOKUP(E812,'[1]Nivel Impacto'!$A$3:$E$16,3)</f>
        <v>Riesgo Logístico y de Cadena de Suministro</v>
      </c>
    </row>
    <row r="813" spans="1:6" ht="15.75" customHeight="1" x14ac:dyDescent="0.3">
      <c r="A813" s="3">
        <v>812</v>
      </c>
      <c r="B813" s="3">
        <v>297</v>
      </c>
      <c r="C813" s="3">
        <v>80.592773425621516</v>
      </c>
      <c r="D813" s="3">
        <v>32</v>
      </c>
      <c r="E813" s="3">
        <v>8.175306834296526</v>
      </c>
      <c r="F813" s="4" t="str">
        <f>+VLOOKUP(E813,'[1]Nivel Impacto'!$A$3:$E$16,3)</f>
        <v>Riesgo Financiero Operativo</v>
      </c>
    </row>
    <row r="814" spans="1:6" ht="15.75" customHeight="1" x14ac:dyDescent="0.3">
      <c r="A814" s="3">
        <v>813</v>
      </c>
      <c r="B814" s="3">
        <v>400</v>
      </c>
      <c r="C814" s="3">
        <v>30.145834240292483</v>
      </c>
      <c r="D814" s="3">
        <v>42</v>
      </c>
      <c r="E814" s="3">
        <v>2.7723056883504444</v>
      </c>
      <c r="F814" s="4" t="str">
        <f>+VLOOKUP(E814,'[1]Nivel Impacto'!$A$3:$E$16,3)</f>
        <v>Riesgo de Error en Reportes No Críticos</v>
      </c>
    </row>
    <row r="815" spans="1:6" ht="15.75" customHeight="1" x14ac:dyDescent="0.3">
      <c r="A815" s="3">
        <v>814</v>
      </c>
      <c r="B815" s="3">
        <v>40</v>
      </c>
      <c r="C815" s="3">
        <v>125.32705741024918</v>
      </c>
      <c r="D815" s="3">
        <v>4</v>
      </c>
      <c r="E815" s="3">
        <v>11.525779379973569</v>
      </c>
      <c r="F815" s="4" t="str">
        <f>+VLOOKUP(E815,'[1]Nivel Impacto'!$A$3:$E$16,3)</f>
        <v>Riesgo de Seguridad</v>
      </c>
    </row>
    <row r="816" spans="1:6" ht="15.75" customHeight="1" x14ac:dyDescent="0.3">
      <c r="A816" s="3">
        <v>815</v>
      </c>
      <c r="B816" s="3">
        <v>295</v>
      </c>
      <c r="C816" s="3">
        <v>292.93352570414402</v>
      </c>
      <c r="D816" s="3">
        <v>27</v>
      </c>
      <c r="E816" s="3">
        <v>27.603853318083015</v>
      </c>
      <c r="F816" s="4" t="str">
        <f>+VLOOKUP(E816,'[1]Nivel Impacto'!$A$3:$E$16,3)</f>
        <v>Riesgo Ambiental</v>
      </c>
    </row>
    <row r="817" spans="1:6" ht="15.75" customHeight="1" x14ac:dyDescent="0.3">
      <c r="A817" s="3">
        <v>816</v>
      </c>
      <c r="B817" s="3">
        <v>41</v>
      </c>
      <c r="C817" s="3">
        <v>252.3586482220509</v>
      </c>
      <c r="D817" s="3">
        <v>4</v>
      </c>
      <c r="E817" s="3">
        <v>26.335724332020728</v>
      </c>
      <c r="F817" s="4" t="str">
        <f>+VLOOKUP(E817,'[1]Nivel Impacto'!$A$3:$E$16,3)</f>
        <v>Riesgo Ambiental</v>
      </c>
    </row>
    <row r="818" spans="1:6" ht="15.75" customHeight="1" x14ac:dyDescent="0.3">
      <c r="A818" s="3">
        <v>817</v>
      </c>
      <c r="B818" s="3">
        <v>272</v>
      </c>
      <c r="C818" s="3">
        <v>95.826797123709994</v>
      </c>
      <c r="D818" s="3">
        <v>25</v>
      </c>
      <c r="E818" s="3">
        <v>8.8611579357319368</v>
      </c>
      <c r="F818" s="4" t="str">
        <f>+VLOOKUP(E818,'[1]Nivel Impacto'!$A$3:$E$16,3)</f>
        <v>Riesgo Financiero Operativo</v>
      </c>
    </row>
    <row r="819" spans="1:6" ht="15.75" customHeight="1" x14ac:dyDescent="0.3">
      <c r="A819" s="3">
        <v>818</v>
      </c>
      <c r="B819" s="3">
        <v>464</v>
      </c>
      <c r="C819" s="3">
        <v>86.44909498987117</v>
      </c>
      <c r="D819" s="3">
        <v>43</v>
      </c>
      <c r="E819" s="3">
        <v>8.4778640214377194</v>
      </c>
      <c r="F819" s="4" t="str">
        <f>+VLOOKUP(E819,'[1]Nivel Impacto'!$A$3:$E$16,3)</f>
        <v>Riesgo Financiero Operativo</v>
      </c>
    </row>
    <row r="820" spans="1:6" ht="15.75" customHeight="1" x14ac:dyDescent="0.3">
      <c r="A820" s="3">
        <v>819</v>
      </c>
      <c r="B820" s="3">
        <v>186</v>
      </c>
      <c r="C820" s="3">
        <v>56.940177844548948</v>
      </c>
      <c r="D820" s="3">
        <v>19</v>
      </c>
      <c r="E820" s="3">
        <v>5.4867344106049689</v>
      </c>
      <c r="F820" s="4" t="str">
        <f>+VLOOKUP(E820,'[1]Nivel Impacto'!$A$3:$E$16,3)</f>
        <v>Riesgo Logístico y de Cadena de Suministro</v>
      </c>
    </row>
    <row r="821" spans="1:6" ht="15.75" customHeight="1" x14ac:dyDescent="0.3">
      <c r="A821" s="3">
        <v>820</v>
      </c>
      <c r="B821" s="3">
        <v>338</v>
      </c>
      <c r="C821" s="3">
        <v>178.46993271014813</v>
      </c>
      <c r="D821" s="3">
        <v>36</v>
      </c>
      <c r="E821" s="3">
        <v>16.731540345171695</v>
      </c>
      <c r="F821" s="4" t="str">
        <f>+VLOOKUP(E821,'[1]Nivel Impacto'!$A$3:$E$16,3)</f>
        <v>Riesgo Ambiental</v>
      </c>
    </row>
    <row r="822" spans="1:6" ht="15.75" customHeight="1" x14ac:dyDescent="0.3">
      <c r="A822" s="3">
        <v>821</v>
      </c>
      <c r="B822" s="3">
        <v>463</v>
      </c>
      <c r="C822" s="3">
        <v>36.200494635365104</v>
      </c>
      <c r="D822" s="3">
        <v>42</v>
      </c>
      <c r="E822" s="3">
        <v>3.811706997797657</v>
      </c>
      <c r="F822" s="4" t="str">
        <f>+VLOOKUP(E822,'[1]Nivel Impacto'!$A$3:$E$16,3)</f>
        <v>Riesgo Administrativo Menor</v>
      </c>
    </row>
    <row r="823" spans="1:6" ht="15.75" customHeight="1" x14ac:dyDescent="0.3">
      <c r="A823" s="3">
        <v>822</v>
      </c>
      <c r="B823" s="3">
        <v>394</v>
      </c>
      <c r="C823" s="3">
        <v>9.4322048724675636</v>
      </c>
      <c r="D823" s="3">
        <v>38</v>
      </c>
      <c r="E823" s="3">
        <v>0.98263525817154151</v>
      </c>
      <c r="F823" s="4" t="e">
        <f>+VLOOKUP(E823,'[1]Nivel Impacto'!$A$3:$E$16,3)</f>
        <v>#N/A</v>
      </c>
    </row>
    <row r="824" spans="1:6" ht="15.75" customHeight="1" x14ac:dyDescent="0.3">
      <c r="A824" s="3">
        <v>823</v>
      </c>
      <c r="B824" s="3">
        <v>197</v>
      </c>
      <c r="C824" s="3">
        <v>35.224933663650567</v>
      </c>
      <c r="D824" s="3">
        <v>20</v>
      </c>
      <c r="E824" s="3">
        <v>3.7679674322757846</v>
      </c>
      <c r="F824" s="4" t="str">
        <f>+VLOOKUP(E824,'[1]Nivel Impacto'!$A$3:$E$16,3)</f>
        <v>Riesgo Administrativo Menor</v>
      </c>
    </row>
    <row r="825" spans="1:6" ht="15.75" customHeight="1" x14ac:dyDescent="0.3">
      <c r="A825" s="3">
        <v>824</v>
      </c>
      <c r="B825" s="3">
        <v>169</v>
      </c>
      <c r="C825" s="3">
        <v>185.09803099105773</v>
      </c>
      <c r="D825" s="3">
        <v>16</v>
      </c>
      <c r="E825" s="3">
        <v>17.141391191652374</v>
      </c>
      <c r="F825" s="4" t="str">
        <f>+VLOOKUP(E825,'[1]Nivel Impacto'!$A$3:$E$16,3)</f>
        <v>Riesgo Ambiental</v>
      </c>
    </row>
    <row r="826" spans="1:6" ht="15.75" customHeight="1" x14ac:dyDescent="0.3">
      <c r="A826" s="3">
        <v>825</v>
      </c>
      <c r="B826" s="3">
        <v>36</v>
      </c>
      <c r="C826" s="3">
        <v>135.75052661702551</v>
      </c>
      <c r="D826" s="3">
        <v>4</v>
      </c>
      <c r="E826" s="3">
        <v>14.07188996853349</v>
      </c>
      <c r="F826" s="4" t="str">
        <f>+VLOOKUP(E826,'[1]Nivel Impacto'!$A$3:$E$16,3)</f>
        <v>Riesgo Ambiental</v>
      </c>
    </row>
    <row r="827" spans="1:6" ht="15.75" customHeight="1" x14ac:dyDescent="0.3">
      <c r="A827" s="3">
        <v>826</v>
      </c>
      <c r="B827" s="3">
        <v>474</v>
      </c>
      <c r="C827" s="3">
        <v>37.168639085642567</v>
      </c>
      <c r="D827" s="3">
        <v>47</v>
      </c>
      <c r="E827" s="3">
        <v>3.4835099470593982</v>
      </c>
      <c r="F827" s="4" t="str">
        <f>+VLOOKUP(E827,'[1]Nivel Impacto'!$A$3:$E$16,3)</f>
        <v>Riesgo Administrativo Menor</v>
      </c>
    </row>
    <row r="828" spans="1:6" ht="15.75" customHeight="1" x14ac:dyDescent="0.3">
      <c r="A828" s="3">
        <v>827</v>
      </c>
      <c r="B828" s="3">
        <v>358</v>
      </c>
      <c r="C828" s="3">
        <v>86.412884021802881</v>
      </c>
      <c r="D828" s="3">
        <v>38</v>
      </c>
      <c r="E828" s="3">
        <v>9.3576726126429079</v>
      </c>
      <c r="F828" s="4" t="str">
        <f>+VLOOKUP(E828,'[1]Nivel Impacto'!$A$3:$E$16,3)</f>
        <v>Riesgo Portuario</v>
      </c>
    </row>
    <row r="829" spans="1:6" ht="15.75" customHeight="1" x14ac:dyDescent="0.3">
      <c r="A829" s="3">
        <v>828</v>
      </c>
      <c r="B829" s="3">
        <v>150</v>
      </c>
      <c r="C829" s="3">
        <v>174.12480774354904</v>
      </c>
      <c r="D829" s="3">
        <v>16</v>
      </c>
      <c r="E829" s="3">
        <v>16.785899964734192</v>
      </c>
      <c r="F829" s="4" t="str">
        <f>+VLOOKUP(E829,'[1]Nivel Impacto'!$A$3:$E$16,3)</f>
        <v>Riesgo Ambiental</v>
      </c>
    </row>
    <row r="830" spans="1:6" ht="15.75" customHeight="1" x14ac:dyDescent="0.3">
      <c r="A830" s="3">
        <v>829</v>
      </c>
      <c r="B830" s="3">
        <v>98</v>
      </c>
      <c r="C830" s="3">
        <v>79.632493604894577</v>
      </c>
      <c r="D830" s="3">
        <v>9</v>
      </c>
      <c r="E830" s="3">
        <v>8.0718882138949333</v>
      </c>
      <c r="F830" s="4" t="str">
        <f>+VLOOKUP(E830,'[1]Nivel Impacto'!$A$3:$E$16,3)</f>
        <v>Riesgo Financiero Operativo</v>
      </c>
    </row>
    <row r="831" spans="1:6" ht="15.75" customHeight="1" x14ac:dyDescent="0.3">
      <c r="A831" s="3">
        <v>830</v>
      </c>
      <c r="B831" s="3">
        <v>101</v>
      </c>
      <c r="C831" s="3">
        <v>25.751591843176115</v>
      </c>
      <c r="D831" s="3">
        <v>10</v>
      </c>
      <c r="E831" s="3">
        <v>2.5193397031278009</v>
      </c>
      <c r="F831" s="4" t="str">
        <f>+VLOOKUP(E831,'[1]Nivel Impacto'!$A$3:$E$16,3)</f>
        <v>Riesgo de Error en Reportes No Críticos</v>
      </c>
    </row>
    <row r="832" spans="1:6" ht="15.75" customHeight="1" x14ac:dyDescent="0.3">
      <c r="A832" s="3">
        <v>831</v>
      </c>
      <c r="B832" s="3">
        <v>258</v>
      </c>
      <c r="C832" s="3">
        <v>26.77170383621646</v>
      </c>
      <c r="D832" s="3">
        <v>25</v>
      </c>
      <c r="E832" s="3">
        <v>2.9295753229561972</v>
      </c>
      <c r="F832" s="4" t="str">
        <f>+VLOOKUP(E832,'[1]Nivel Impacto'!$A$3:$E$16,3)</f>
        <v>Riesgo de Error en Reportes No Críticos</v>
      </c>
    </row>
    <row r="833" spans="1:6" ht="15.75" customHeight="1" x14ac:dyDescent="0.3">
      <c r="A833" s="3">
        <v>832</v>
      </c>
      <c r="B833" s="3">
        <v>281</v>
      </c>
      <c r="C833" s="3">
        <v>56.928780249020924</v>
      </c>
      <c r="D833" s="3">
        <v>27</v>
      </c>
      <c r="E833" s="3">
        <v>5.5393241478062674</v>
      </c>
      <c r="F833" s="4" t="str">
        <f>+VLOOKUP(E833,'[1]Nivel Impacto'!$A$3:$E$16,3)</f>
        <v>Riesgo Logístico y de Cadena de Suministro</v>
      </c>
    </row>
    <row r="834" spans="1:6" ht="15.75" customHeight="1" x14ac:dyDescent="0.3">
      <c r="A834" s="3">
        <v>833</v>
      </c>
      <c r="B834" s="3">
        <v>311</v>
      </c>
      <c r="C834" s="3">
        <v>56.02294028961083</v>
      </c>
      <c r="D834" s="3">
        <v>28</v>
      </c>
      <c r="E834" s="3">
        <v>5.2208378132182798</v>
      </c>
      <c r="F834" s="4" t="str">
        <f>+VLOOKUP(E834,'[1]Nivel Impacto'!$A$3:$E$16,3)</f>
        <v>Riesgo Logístico y de Cadena de Suministro</v>
      </c>
    </row>
    <row r="835" spans="1:6" ht="15.75" customHeight="1" x14ac:dyDescent="0.3">
      <c r="A835" s="3">
        <v>834</v>
      </c>
      <c r="B835" s="3">
        <v>139</v>
      </c>
      <c r="C835" s="3">
        <v>289.48965768635145</v>
      </c>
      <c r="D835" s="3">
        <v>15</v>
      </c>
      <c r="E835" s="3">
        <v>28.870016426160529</v>
      </c>
      <c r="F835" s="4" t="str">
        <f>+VLOOKUP(E835,'[1]Nivel Impacto'!$A$3:$E$16,3)</f>
        <v>Riesgo Ambiental</v>
      </c>
    </row>
    <row r="836" spans="1:6" ht="15.75" customHeight="1" x14ac:dyDescent="0.3">
      <c r="A836" s="3">
        <v>835</v>
      </c>
      <c r="B836" s="3">
        <v>197</v>
      </c>
      <c r="C836" s="3">
        <v>589.03869148651631</v>
      </c>
      <c r="D836" s="3">
        <v>19</v>
      </c>
      <c r="E836" s="3">
        <v>58.95826863370948</v>
      </c>
      <c r="F836" s="4" t="str">
        <f>+VLOOKUP(E836,'[1]Nivel Impacto'!$A$3:$E$16,3)</f>
        <v>Riesgo Ambiental</v>
      </c>
    </row>
    <row r="837" spans="1:6" ht="15.75" customHeight="1" x14ac:dyDescent="0.3">
      <c r="A837" s="3">
        <v>836</v>
      </c>
      <c r="B837" s="3">
        <v>214</v>
      </c>
      <c r="C837" s="3">
        <v>47.060894862360861</v>
      </c>
      <c r="D837" s="3">
        <v>23</v>
      </c>
      <c r="E837" s="3">
        <v>4.917778344437516</v>
      </c>
      <c r="F837" s="4" t="str">
        <f>+VLOOKUP(E837,'[1]Nivel Impacto'!$A$3:$E$16,3)</f>
        <v>Riesgo de Capacitación Insuficiente</v>
      </c>
    </row>
    <row r="838" spans="1:6" ht="15.75" customHeight="1" x14ac:dyDescent="0.3">
      <c r="A838" s="3">
        <v>837</v>
      </c>
      <c r="B838" s="3">
        <v>104</v>
      </c>
      <c r="C838" s="3">
        <v>36.779732216245783</v>
      </c>
      <c r="D838" s="3">
        <v>10</v>
      </c>
      <c r="E838" s="3">
        <v>3.3848409359107152</v>
      </c>
      <c r="F838" s="4" t="str">
        <f>+VLOOKUP(E838,'[1]Nivel Impacto'!$A$3:$E$16,3)</f>
        <v>Riesgo Administrativo Menor</v>
      </c>
    </row>
    <row r="839" spans="1:6" ht="15.75" customHeight="1" x14ac:dyDescent="0.3">
      <c r="A839" s="3">
        <v>838</v>
      </c>
      <c r="B839" s="3">
        <v>293</v>
      </c>
      <c r="C839" s="3">
        <v>26.64187000395717</v>
      </c>
      <c r="D839" s="3">
        <v>32</v>
      </c>
      <c r="E839" s="3">
        <v>2.5025366784644252</v>
      </c>
      <c r="F839" s="4" t="str">
        <f>+VLOOKUP(E839,'[1]Nivel Impacto'!$A$3:$E$16,3)</f>
        <v>Riesgo de Error en Reportes No Críticos</v>
      </c>
    </row>
    <row r="840" spans="1:6" ht="15.75" customHeight="1" x14ac:dyDescent="0.3">
      <c r="A840" s="3">
        <v>839</v>
      </c>
      <c r="B840" s="3">
        <v>389</v>
      </c>
      <c r="C840" s="3">
        <v>74.688852103842393</v>
      </c>
      <c r="D840" s="3">
        <v>39</v>
      </c>
      <c r="E840" s="3">
        <v>8.0665461078190113</v>
      </c>
      <c r="F840" s="4" t="str">
        <f>+VLOOKUP(E840,'[1]Nivel Impacto'!$A$3:$E$16,3)</f>
        <v>Riesgo Financiero Operativo</v>
      </c>
    </row>
    <row r="841" spans="1:6" ht="15.75" customHeight="1" x14ac:dyDescent="0.3">
      <c r="A841" s="3">
        <v>840</v>
      </c>
      <c r="B841" s="3">
        <v>283</v>
      </c>
      <c r="C841" s="3">
        <v>58.162247524459303</v>
      </c>
      <c r="D841" s="3">
        <v>29</v>
      </c>
      <c r="E841" s="3">
        <v>6.1701584796975038</v>
      </c>
      <c r="F841" s="4" t="str">
        <f>+VLOOKUP(E841,'[1]Nivel Impacto'!$A$3:$E$16,3)</f>
        <v>Riesgo Regulatorio</v>
      </c>
    </row>
    <row r="842" spans="1:6" ht="15.75" customHeight="1" x14ac:dyDescent="0.3">
      <c r="A842" s="3">
        <v>841</v>
      </c>
      <c r="B842" s="3">
        <v>164</v>
      </c>
      <c r="C842" s="3">
        <v>24.078470579706533</v>
      </c>
      <c r="D842" s="3">
        <v>16</v>
      </c>
      <c r="E842" s="3">
        <v>2.3276555386090854</v>
      </c>
      <c r="F842" s="4" t="str">
        <f>+VLOOKUP(E842,'[1]Nivel Impacto'!$A$3:$E$16,3)</f>
        <v>Riesgo de Error en Reportes No Críticos</v>
      </c>
    </row>
    <row r="843" spans="1:6" ht="15.75" customHeight="1" x14ac:dyDescent="0.3">
      <c r="A843" s="3">
        <v>842</v>
      </c>
      <c r="B843" s="3">
        <v>91</v>
      </c>
      <c r="C843" s="3">
        <v>14.346937729083765</v>
      </c>
      <c r="D843" s="3">
        <v>10</v>
      </c>
      <c r="E843" s="3">
        <v>1.4375365256070443</v>
      </c>
      <c r="F843" s="4" t="str">
        <f>+VLOOKUP(E843,'[1]Nivel Impacto'!$A$3:$E$16,3)</f>
        <v>Riesgo de Equipamiento Secundario</v>
      </c>
    </row>
    <row r="844" spans="1:6" ht="15.75" customHeight="1" x14ac:dyDescent="0.3">
      <c r="A844" s="3">
        <v>843</v>
      </c>
      <c r="B844" s="3">
        <v>96</v>
      </c>
      <c r="C844" s="3">
        <v>42.251336896488816</v>
      </c>
      <c r="D844" s="3">
        <v>9</v>
      </c>
      <c r="E844" s="3">
        <v>4.4077270035530125</v>
      </c>
      <c r="F844" s="4" t="str">
        <f>+VLOOKUP(E844,'[1]Nivel Impacto'!$A$3:$E$16,3)</f>
        <v>Riesgo de Capacitación Insuficiente</v>
      </c>
    </row>
    <row r="845" spans="1:6" ht="15.75" customHeight="1" x14ac:dyDescent="0.3">
      <c r="A845" s="3">
        <v>844</v>
      </c>
      <c r="B845" s="3">
        <v>389</v>
      </c>
      <c r="C845" s="3">
        <v>9.8148743038734345</v>
      </c>
      <c r="D845" s="3">
        <v>42</v>
      </c>
      <c r="E845" s="3">
        <v>0.9207087527108051</v>
      </c>
      <c r="F845" s="4" t="e">
        <f>+VLOOKUP(E845,'[1]Nivel Impacto'!$A$3:$E$16,3)</f>
        <v>#N/A</v>
      </c>
    </row>
    <row r="846" spans="1:6" ht="15.75" customHeight="1" x14ac:dyDescent="0.3">
      <c r="A846" s="3">
        <v>845</v>
      </c>
      <c r="B846" s="3">
        <v>260</v>
      </c>
      <c r="C846" s="3">
        <v>126.22054744580423</v>
      </c>
      <c r="D846" s="3">
        <v>27</v>
      </c>
      <c r="E846" s="3">
        <v>11.674406641067357</v>
      </c>
      <c r="F846" s="4" t="str">
        <f>+VLOOKUP(E846,'[1]Nivel Impacto'!$A$3:$E$16,3)</f>
        <v>Riesgo de Seguridad</v>
      </c>
    </row>
    <row r="847" spans="1:6" ht="15.75" customHeight="1" x14ac:dyDescent="0.3">
      <c r="A847" s="3">
        <v>846</v>
      </c>
      <c r="B847" s="3">
        <v>99</v>
      </c>
      <c r="C847" s="3">
        <v>113.52147831750084</v>
      </c>
      <c r="D847" s="3">
        <v>10</v>
      </c>
      <c r="E847" s="3">
        <v>10.933188610418744</v>
      </c>
      <c r="F847" s="4" t="str">
        <f>+VLOOKUP(E847,'[1]Nivel Impacto'!$A$3:$E$16,3)</f>
        <v>Riesgo Tecnológico</v>
      </c>
    </row>
    <row r="848" spans="1:6" ht="15.75" customHeight="1" x14ac:dyDescent="0.3">
      <c r="A848" s="3">
        <v>847</v>
      </c>
      <c r="B848" s="3">
        <v>401</v>
      </c>
      <c r="C848" s="3">
        <v>76.876651278430813</v>
      </c>
      <c r="D848" s="3">
        <v>40</v>
      </c>
      <c r="E848" s="3">
        <v>6.9993540915413091</v>
      </c>
      <c r="F848" s="4" t="str">
        <f>+VLOOKUP(E848,'[1]Nivel Impacto'!$A$3:$E$16,3)</f>
        <v>Riesgo Regulatorio</v>
      </c>
    </row>
    <row r="849" spans="1:6" ht="15.75" customHeight="1" x14ac:dyDescent="0.3">
      <c r="A849" s="3">
        <v>848</v>
      </c>
      <c r="B849" s="3">
        <v>100</v>
      </c>
      <c r="C849" s="3">
        <v>101.20519945456513</v>
      </c>
      <c r="D849" s="3">
        <v>10</v>
      </c>
      <c r="E849" s="3">
        <v>9.2847126236339648</v>
      </c>
      <c r="F849" s="4" t="str">
        <f>+VLOOKUP(E849,'[1]Nivel Impacto'!$A$3:$E$16,3)</f>
        <v>Riesgo Portuario</v>
      </c>
    </row>
    <row r="850" spans="1:6" ht="15.75" customHeight="1" x14ac:dyDescent="0.3">
      <c r="A850" s="3">
        <v>849</v>
      </c>
      <c r="B850" s="3">
        <v>617</v>
      </c>
      <c r="C850" s="3">
        <v>109.60969470933932</v>
      </c>
      <c r="D850" s="3">
        <v>63</v>
      </c>
      <c r="E850" s="3">
        <v>10.901323264938672</v>
      </c>
      <c r="F850" s="4" t="str">
        <f>+VLOOKUP(E850,'[1]Nivel Impacto'!$A$3:$E$16,3)</f>
        <v>Riesgo Tecnológico</v>
      </c>
    </row>
    <row r="851" spans="1:6" ht="15.75" customHeight="1" x14ac:dyDescent="0.3">
      <c r="A851" s="3">
        <v>850</v>
      </c>
      <c r="B851" s="3">
        <v>94</v>
      </c>
      <c r="C851" s="3">
        <v>8.9458349265891126</v>
      </c>
      <c r="D851" s="3">
        <v>10</v>
      </c>
      <c r="E851" s="3">
        <v>0.88063968517045355</v>
      </c>
      <c r="F851" s="4" t="e">
        <f>+VLOOKUP(E851,'[1]Nivel Impacto'!$A$3:$E$16,3)</f>
        <v>#N/A</v>
      </c>
    </row>
    <row r="852" spans="1:6" ht="15.75" customHeight="1" x14ac:dyDescent="0.3">
      <c r="A852" s="3">
        <v>851</v>
      </c>
      <c r="B852" s="3">
        <v>483</v>
      </c>
      <c r="C852" s="3">
        <v>38.41084036145952</v>
      </c>
      <c r="D852" s="3">
        <v>46</v>
      </c>
      <c r="E852" s="3">
        <v>3.9331971831829096</v>
      </c>
      <c r="F852" s="4" t="str">
        <f>+VLOOKUP(E852,'[1]Nivel Impacto'!$A$3:$E$16,3)</f>
        <v>Riesgo Administrativo Menor</v>
      </c>
    </row>
    <row r="853" spans="1:6" ht="15.75" customHeight="1" x14ac:dyDescent="0.3">
      <c r="A853" s="3">
        <v>852</v>
      </c>
      <c r="B853" s="3">
        <v>39</v>
      </c>
      <c r="C853" s="3">
        <v>12.430135622150962</v>
      </c>
      <c r="D853" s="3">
        <v>4</v>
      </c>
      <c r="E853" s="3">
        <v>1.2873849615815838</v>
      </c>
      <c r="F853" s="4" t="str">
        <f>+VLOOKUP(E853,'[1]Nivel Impacto'!$A$3:$E$16,3)</f>
        <v>Riesgo de Equipamiento Secundario</v>
      </c>
    </row>
    <row r="854" spans="1:6" ht="15.75" customHeight="1" x14ac:dyDescent="0.3">
      <c r="A854" s="3">
        <v>853</v>
      </c>
      <c r="B854" s="3">
        <v>470</v>
      </c>
      <c r="C854" s="3">
        <v>235.07471317515061</v>
      </c>
      <c r="D854" s="3">
        <v>51</v>
      </c>
      <c r="E854" s="3">
        <v>25.376037490523448</v>
      </c>
      <c r="F854" s="4" t="str">
        <f>+VLOOKUP(E854,'[1]Nivel Impacto'!$A$3:$E$16,3)</f>
        <v>Riesgo Ambiental</v>
      </c>
    </row>
    <row r="855" spans="1:6" ht="15.75" customHeight="1" x14ac:dyDescent="0.3">
      <c r="A855" s="3">
        <v>854</v>
      </c>
      <c r="B855" s="3">
        <v>294</v>
      </c>
      <c r="C855" s="3">
        <v>46.40999441050073</v>
      </c>
      <c r="D855" s="3">
        <v>31</v>
      </c>
      <c r="E855" s="3">
        <v>4.3893548462830569</v>
      </c>
      <c r="F855" s="4" t="str">
        <f>+VLOOKUP(E855,'[1]Nivel Impacto'!$A$3:$E$16,3)</f>
        <v>Riesgo de Capacitación Insuficiente</v>
      </c>
    </row>
    <row r="856" spans="1:6" ht="15.75" customHeight="1" x14ac:dyDescent="0.3">
      <c r="A856" s="3">
        <v>855</v>
      </c>
      <c r="B856" s="3">
        <v>92</v>
      </c>
      <c r="C856" s="3">
        <v>26.075924890850303</v>
      </c>
      <c r="D856" s="3">
        <v>9</v>
      </c>
      <c r="E856" s="3">
        <v>2.4752060303225223</v>
      </c>
      <c r="F856" s="4" t="str">
        <f>+VLOOKUP(E856,'[1]Nivel Impacto'!$A$3:$E$16,3)</f>
        <v>Riesgo de Error en Reportes No Críticos</v>
      </c>
    </row>
    <row r="857" spans="1:6" ht="15.75" customHeight="1" x14ac:dyDescent="0.3">
      <c r="A857" s="3">
        <v>856</v>
      </c>
      <c r="B857" s="3">
        <v>197</v>
      </c>
      <c r="C857" s="3">
        <v>123.51124823153113</v>
      </c>
      <c r="D857" s="3">
        <v>19</v>
      </c>
      <c r="E857" s="3">
        <v>11.362247011071496</v>
      </c>
      <c r="F857" s="4" t="str">
        <f>+VLOOKUP(E857,'[1]Nivel Impacto'!$A$3:$E$16,3)</f>
        <v>Riesgo de Seguridad</v>
      </c>
    </row>
    <row r="858" spans="1:6" ht="15.75" customHeight="1" x14ac:dyDescent="0.3">
      <c r="A858" s="3">
        <v>857</v>
      </c>
      <c r="B858" s="3">
        <v>501</v>
      </c>
      <c r="C858" s="3">
        <v>105.51188972446501</v>
      </c>
      <c r="D858" s="3">
        <v>46</v>
      </c>
      <c r="E858" s="3">
        <v>11.160830831031864</v>
      </c>
      <c r="F858" s="4" t="str">
        <f>+VLOOKUP(E858,'[1]Nivel Impacto'!$A$3:$E$16,3)</f>
        <v>Riesgo de Seguridad</v>
      </c>
    </row>
    <row r="859" spans="1:6" ht="15.75" customHeight="1" x14ac:dyDescent="0.3">
      <c r="A859" s="3">
        <v>858</v>
      </c>
      <c r="B859" s="3">
        <v>47</v>
      </c>
      <c r="C859" s="3">
        <v>161.66413180635905</v>
      </c>
      <c r="D859" s="3">
        <v>5</v>
      </c>
      <c r="E859" s="3">
        <v>15.037443458015938</v>
      </c>
      <c r="F859" s="4" t="str">
        <f>+VLOOKUP(E859,'[1]Nivel Impacto'!$A$3:$E$16,3)</f>
        <v>Riesgo Ambiental</v>
      </c>
    </row>
    <row r="860" spans="1:6" ht="15.75" customHeight="1" x14ac:dyDescent="0.3">
      <c r="A860" s="3">
        <v>859</v>
      </c>
      <c r="B860" s="3">
        <v>309</v>
      </c>
      <c r="C860" s="3">
        <v>144.73305100370669</v>
      </c>
      <c r="D860" s="3">
        <v>29</v>
      </c>
      <c r="E860" s="3">
        <v>13.419634935891585</v>
      </c>
      <c r="F860" s="4" t="str">
        <f>+VLOOKUP(E860,'[1]Nivel Impacto'!$A$3:$E$16,3)</f>
        <v>Riesgo de Navegación</v>
      </c>
    </row>
    <row r="861" spans="1:6" ht="15.75" customHeight="1" x14ac:dyDescent="0.3">
      <c r="A861" s="3">
        <v>860</v>
      </c>
      <c r="B861" s="3">
        <v>196</v>
      </c>
      <c r="C861" s="3">
        <v>118.24375374386688</v>
      </c>
      <c r="D861" s="3">
        <v>19</v>
      </c>
      <c r="E861" s="3">
        <v>12.20786197809093</v>
      </c>
      <c r="F861" s="4" t="str">
        <f>+VLOOKUP(E861,'[1]Nivel Impacto'!$A$3:$E$16,3)</f>
        <v>Riesgo de Imagen Corporativa</v>
      </c>
    </row>
    <row r="862" spans="1:6" ht="15.75" customHeight="1" x14ac:dyDescent="0.3">
      <c r="A862" s="3">
        <v>861</v>
      </c>
      <c r="B862" s="3">
        <v>635</v>
      </c>
      <c r="C862" s="3">
        <v>40.223449828684288</v>
      </c>
      <c r="D862" s="3">
        <v>63</v>
      </c>
      <c r="E862" s="3">
        <v>3.714253354268449</v>
      </c>
      <c r="F862" s="4" t="str">
        <f>+VLOOKUP(E862,'[1]Nivel Impacto'!$A$3:$E$16,3)</f>
        <v>Riesgo Administrativo Menor</v>
      </c>
    </row>
    <row r="863" spans="1:6" ht="15.75" customHeight="1" x14ac:dyDescent="0.3">
      <c r="A863" s="3">
        <v>862</v>
      </c>
      <c r="B863" s="3">
        <v>304</v>
      </c>
      <c r="C863" s="3">
        <v>44.484184482190315</v>
      </c>
      <c r="D863" s="3">
        <v>28</v>
      </c>
      <c r="E863" s="3">
        <v>4.6729753490789845</v>
      </c>
      <c r="F863" s="4" t="str">
        <f>+VLOOKUP(E863,'[1]Nivel Impacto'!$A$3:$E$16,3)</f>
        <v>Riesgo de Capacitación Insuficiente</v>
      </c>
    </row>
    <row r="864" spans="1:6" ht="15.75" customHeight="1" x14ac:dyDescent="0.3">
      <c r="A864" s="3">
        <v>863</v>
      </c>
      <c r="B864" s="3">
        <v>55</v>
      </c>
      <c r="C864" s="3">
        <v>14.548709366513332</v>
      </c>
      <c r="D864" s="3">
        <v>5</v>
      </c>
      <c r="E864" s="3">
        <v>1.4367251544265756</v>
      </c>
      <c r="F864" s="4" t="str">
        <f>+VLOOKUP(E864,'[1]Nivel Impacto'!$A$3:$E$16,3)</f>
        <v>Riesgo de Equipamiento Secundario</v>
      </c>
    </row>
    <row r="865" spans="1:6" ht="15.75" customHeight="1" x14ac:dyDescent="0.3">
      <c r="A865" s="3">
        <v>864</v>
      </c>
      <c r="B865" s="3">
        <v>264</v>
      </c>
      <c r="C865" s="3">
        <v>55.713978823533324</v>
      </c>
      <c r="D865" s="3">
        <v>25</v>
      </c>
      <c r="E865" s="3">
        <v>5.7441332604316155</v>
      </c>
      <c r="F865" s="4" t="str">
        <f>+VLOOKUP(E865,'[1]Nivel Impacto'!$A$3:$E$16,3)</f>
        <v>Riesgo Logístico y de Cadena de Suministro</v>
      </c>
    </row>
    <row r="866" spans="1:6" ht="15.75" customHeight="1" x14ac:dyDescent="0.3">
      <c r="A866" s="3">
        <v>865</v>
      </c>
      <c r="B866" s="3">
        <v>219</v>
      </c>
      <c r="C866" s="3">
        <v>47.186359283065613</v>
      </c>
      <c r="D866" s="3">
        <v>20</v>
      </c>
      <c r="E866" s="3">
        <v>4.9747758725686078</v>
      </c>
      <c r="F866" s="4" t="str">
        <f>+VLOOKUP(E866,'[1]Nivel Impacto'!$A$3:$E$16,3)</f>
        <v>Riesgo de Capacitación Insuficiente</v>
      </c>
    </row>
    <row r="867" spans="1:6" ht="15.75" customHeight="1" x14ac:dyDescent="0.3">
      <c r="A867" s="3">
        <v>866</v>
      </c>
      <c r="B867" s="3">
        <v>383</v>
      </c>
      <c r="C867" s="3">
        <v>204.19285535616311</v>
      </c>
      <c r="D867" s="3">
        <v>36</v>
      </c>
      <c r="E867" s="3">
        <v>20.254983713502877</v>
      </c>
      <c r="F867" s="4" t="str">
        <f>+VLOOKUP(E867,'[1]Nivel Impacto'!$A$3:$E$16,3)</f>
        <v>Riesgo Ambiental</v>
      </c>
    </row>
    <row r="868" spans="1:6" ht="15.75" customHeight="1" x14ac:dyDescent="0.3">
      <c r="A868" s="3">
        <v>867</v>
      </c>
      <c r="B868" s="3">
        <v>39</v>
      </c>
      <c r="C868" s="3">
        <v>38.853561575285603</v>
      </c>
      <c r="D868" s="3">
        <v>4</v>
      </c>
      <c r="E868" s="3">
        <v>3.894121694276695</v>
      </c>
      <c r="F868" s="4" t="str">
        <f>+VLOOKUP(E868,'[1]Nivel Impacto'!$A$3:$E$16,3)</f>
        <v>Riesgo Administrativo Menor</v>
      </c>
    </row>
    <row r="869" spans="1:6" ht="15.75" customHeight="1" x14ac:dyDescent="0.3">
      <c r="A869" s="3">
        <v>868</v>
      </c>
      <c r="B869" s="3">
        <v>151</v>
      </c>
      <c r="C869" s="3">
        <v>25.789353245246406</v>
      </c>
      <c r="D869" s="3">
        <v>15</v>
      </c>
      <c r="E869" s="3">
        <v>2.3426735402778247</v>
      </c>
      <c r="F869" s="4" t="str">
        <f>+VLOOKUP(E869,'[1]Nivel Impacto'!$A$3:$E$16,3)</f>
        <v>Riesgo de Error en Reportes No Críticos</v>
      </c>
    </row>
    <row r="870" spans="1:6" ht="15.75" customHeight="1" x14ac:dyDescent="0.3">
      <c r="A870" s="3">
        <v>869</v>
      </c>
      <c r="B870" s="3">
        <v>237</v>
      </c>
      <c r="C870" s="3">
        <v>17.518068931167281</v>
      </c>
      <c r="D870" s="3">
        <v>24</v>
      </c>
      <c r="E870" s="3">
        <v>1.8069373477228903</v>
      </c>
      <c r="F870" s="4" t="str">
        <f>+VLOOKUP(E870,'[1]Nivel Impacto'!$A$3:$E$16,3)</f>
        <v>Riesgo de Equipamiento Secundario</v>
      </c>
    </row>
    <row r="871" spans="1:6" ht="15.75" customHeight="1" x14ac:dyDescent="0.3">
      <c r="A871" s="3">
        <v>870</v>
      </c>
      <c r="B871" s="3">
        <v>359</v>
      </c>
      <c r="C871" s="3">
        <v>143.62705574992734</v>
      </c>
      <c r="D871" s="3">
        <v>38</v>
      </c>
      <c r="E871" s="3">
        <v>14.593848799044675</v>
      </c>
      <c r="F871" s="4" t="str">
        <f>+VLOOKUP(E871,'[1]Nivel Impacto'!$A$3:$E$16,3)</f>
        <v>Riesgo Ambiental</v>
      </c>
    </row>
    <row r="872" spans="1:6" ht="15.75" customHeight="1" x14ac:dyDescent="0.3">
      <c r="A872" s="3">
        <v>871</v>
      </c>
      <c r="B872" s="3">
        <v>86</v>
      </c>
      <c r="C872" s="3">
        <v>64.308715010222031</v>
      </c>
      <c r="D872" s="3">
        <v>9</v>
      </c>
      <c r="E872" s="3">
        <v>6.1639730097579717</v>
      </c>
      <c r="F872" s="4" t="str">
        <f>+VLOOKUP(E872,'[1]Nivel Impacto'!$A$3:$E$16,3)</f>
        <v>Riesgo Regulatorio</v>
      </c>
    </row>
    <row r="873" spans="1:6" ht="15.75" customHeight="1" x14ac:dyDescent="0.3">
      <c r="A873" s="3">
        <v>872</v>
      </c>
      <c r="B873" s="3">
        <v>224</v>
      </c>
      <c r="C873" s="3">
        <v>187.08809589790209</v>
      </c>
      <c r="D873" s="3">
        <v>21</v>
      </c>
      <c r="E873" s="3">
        <v>20.531442330143381</v>
      </c>
      <c r="F873" s="4" t="str">
        <f>+VLOOKUP(E873,'[1]Nivel Impacto'!$A$3:$E$16,3)</f>
        <v>Riesgo Ambiental</v>
      </c>
    </row>
    <row r="874" spans="1:6" ht="15.75" customHeight="1" x14ac:dyDescent="0.3">
      <c r="A874" s="3">
        <v>873</v>
      </c>
      <c r="B874" s="3">
        <v>91</v>
      </c>
      <c r="C874" s="3">
        <v>70.429872680107934</v>
      </c>
      <c r="D874" s="3">
        <v>10</v>
      </c>
      <c r="E874" s="3">
        <v>6.5717777205346275</v>
      </c>
      <c r="F874" s="4" t="str">
        <f>+VLOOKUP(E874,'[1]Nivel Impacto'!$A$3:$E$16,3)</f>
        <v>Riesgo Regulatorio</v>
      </c>
    </row>
    <row r="875" spans="1:6" ht="15.75" customHeight="1" x14ac:dyDescent="0.3">
      <c r="A875" s="3">
        <v>874</v>
      </c>
      <c r="B875" s="3">
        <v>99</v>
      </c>
      <c r="C875" s="3">
        <v>111.73003143943825</v>
      </c>
      <c r="D875" s="3">
        <v>10</v>
      </c>
      <c r="E875" s="3">
        <v>11.11723383859357</v>
      </c>
      <c r="F875" s="4" t="str">
        <f>+VLOOKUP(E875,'[1]Nivel Impacto'!$A$3:$E$16,3)</f>
        <v>Riesgo de Seguridad</v>
      </c>
    </row>
    <row r="876" spans="1:6" ht="15.75" customHeight="1" x14ac:dyDescent="0.3">
      <c r="A876" s="3">
        <v>875</v>
      </c>
      <c r="B876" s="3">
        <v>457</v>
      </c>
      <c r="C876" s="3">
        <v>122.78467850737209</v>
      </c>
      <c r="D876" s="3">
        <v>45</v>
      </c>
      <c r="E876" s="3">
        <v>11.125479108889563</v>
      </c>
      <c r="F876" s="4" t="str">
        <f>+VLOOKUP(E876,'[1]Nivel Impacto'!$A$3:$E$16,3)</f>
        <v>Riesgo de Seguridad</v>
      </c>
    </row>
    <row r="877" spans="1:6" ht="15.75" customHeight="1" x14ac:dyDescent="0.3">
      <c r="A877" s="3">
        <v>876</v>
      </c>
      <c r="B877" s="3">
        <v>265</v>
      </c>
      <c r="C877" s="3">
        <v>13.700867466906539</v>
      </c>
      <c r="D877" s="3">
        <v>28</v>
      </c>
      <c r="E877" s="3">
        <v>1.4325627467138626</v>
      </c>
      <c r="F877" s="4" t="str">
        <f>+VLOOKUP(E877,'[1]Nivel Impacto'!$A$3:$E$16,3)</f>
        <v>Riesgo de Equipamiento Secundario</v>
      </c>
    </row>
    <row r="878" spans="1:6" ht="15.75" customHeight="1" x14ac:dyDescent="0.3">
      <c r="A878" s="3">
        <v>877</v>
      </c>
      <c r="B878" s="3">
        <v>193</v>
      </c>
      <c r="C878" s="3">
        <v>77.149360773007189</v>
      </c>
      <c r="D878" s="3">
        <v>18</v>
      </c>
      <c r="E878" s="3">
        <v>6.9737716082379642</v>
      </c>
      <c r="F878" s="4" t="str">
        <f>+VLOOKUP(E878,'[1]Nivel Impacto'!$A$3:$E$16,3)</f>
        <v>Riesgo Regulatorio</v>
      </c>
    </row>
    <row r="879" spans="1:6" ht="15.75" customHeight="1" x14ac:dyDescent="0.3">
      <c r="A879" s="3">
        <v>878</v>
      </c>
      <c r="B879" s="3">
        <v>133</v>
      </c>
      <c r="C879" s="3">
        <v>77.253982649411114</v>
      </c>
      <c r="D879" s="3">
        <v>14</v>
      </c>
      <c r="E879" s="3">
        <v>7.8077240561602306</v>
      </c>
      <c r="F879" s="4" t="str">
        <f>+VLOOKUP(E879,'[1]Nivel Impacto'!$A$3:$E$16,3)</f>
        <v>Riesgo Laboral</v>
      </c>
    </row>
    <row r="880" spans="1:6" ht="15.75" customHeight="1" x14ac:dyDescent="0.3">
      <c r="A880" s="3">
        <v>879</v>
      </c>
      <c r="B880" s="3">
        <v>46</v>
      </c>
      <c r="C880" s="3">
        <v>90.036127609732361</v>
      </c>
      <c r="D880" s="3">
        <v>5</v>
      </c>
      <c r="E880" s="3">
        <v>8.3197689987551442</v>
      </c>
      <c r="F880" s="4" t="str">
        <f>+VLOOKUP(E880,'[1]Nivel Impacto'!$A$3:$E$16,3)</f>
        <v>Riesgo Financiero Operativo</v>
      </c>
    </row>
    <row r="881" spans="1:6" ht="15.75" customHeight="1" x14ac:dyDescent="0.3">
      <c r="A881" s="3">
        <v>880</v>
      </c>
      <c r="B881" s="3">
        <v>91</v>
      </c>
      <c r="C881" s="3">
        <v>64.019930830979874</v>
      </c>
      <c r="D881" s="3">
        <v>9</v>
      </c>
      <c r="E881" s="3">
        <v>6.0232305789491907</v>
      </c>
      <c r="F881" s="4" t="str">
        <f>+VLOOKUP(E881,'[1]Nivel Impacto'!$A$3:$E$16,3)</f>
        <v>Riesgo Regulatorio</v>
      </c>
    </row>
    <row r="882" spans="1:6" ht="15.75" customHeight="1" x14ac:dyDescent="0.3">
      <c r="A882" s="3">
        <v>881</v>
      </c>
      <c r="B882" s="3">
        <v>194</v>
      </c>
      <c r="C882" s="3">
        <v>48.648386544503161</v>
      </c>
      <c r="D882" s="3">
        <v>20</v>
      </c>
      <c r="E882" s="3">
        <v>5.3295842531146542</v>
      </c>
      <c r="F882" s="4" t="str">
        <f>+VLOOKUP(E882,'[1]Nivel Impacto'!$A$3:$E$16,3)</f>
        <v>Riesgo Logístico y de Cadena de Suministro</v>
      </c>
    </row>
    <row r="883" spans="1:6" ht="15.75" customHeight="1" x14ac:dyDescent="0.3">
      <c r="A883" s="3">
        <v>882</v>
      </c>
      <c r="B883" s="3">
        <v>277</v>
      </c>
      <c r="C883" s="3">
        <v>13.130073669278339</v>
      </c>
      <c r="D883" s="3">
        <v>27</v>
      </c>
      <c r="E883" s="3">
        <v>1.3061481763515701</v>
      </c>
      <c r="F883" s="4" t="str">
        <f>+VLOOKUP(E883,'[1]Nivel Impacto'!$A$3:$E$16,3)</f>
        <v>Riesgo de Equipamiento Secundario</v>
      </c>
    </row>
    <row r="884" spans="1:6" ht="15.75" customHeight="1" x14ac:dyDescent="0.3">
      <c r="A884" s="3">
        <v>883</v>
      </c>
      <c r="B884" s="3">
        <v>46</v>
      </c>
      <c r="C884" s="3">
        <v>49.71456789092661</v>
      </c>
      <c r="D884" s="3">
        <v>5</v>
      </c>
      <c r="E884" s="3">
        <v>4.6045642021291764</v>
      </c>
      <c r="F884" s="4" t="str">
        <f>+VLOOKUP(E884,'[1]Nivel Impacto'!$A$3:$E$16,3)</f>
        <v>Riesgo de Capacitación Insuficiente</v>
      </c>
    </row>
    <row r="885" spans="1:6" ht="15.75" customHeight="1" x14ac:dyDescent="0.3">
      <c r="A885" s="3">
        <v>884</v>
      </c>
      <c r="B885" s="3">
        <v>84</v>
      </c>
      <c r="C885" s="3">
        <v>49.574271688467064</v>
      </c>
      <c r="D885" s="3">
        <v>9</v>
      </c>
      <c r="E885" s="3">
        <v>5.1607349048993196</v>
      </c>
      <c r="F885" s="4" t="str">
        <f>+VLOOKUP(E885,'[1]Nivel Impacto'!$A$3:$E$16,3)</f>
        <v>Riesgo Logístico y de Cadena de Suministro</v>
      </c>
    </row>
    <row r="886" spans="1:6" ht="15.75" customHeight="1" x14ac:dyDescent="0.3">
      <c r="A886" s="3">
        <v>885</v>
      </c>
      <c r="B886" s="3">
        <v>46</v>
      </c>
      <c r="C886" s="3">
        <v>240.07134306134182</v>
      </c>
      <c r="D886" s="3">
        <v>5</v>
      </c>
      <c r="E886" s="3">
        <v>23.679756128617552</v>
      </c>
      <c r="F886" s="4" t="str">
        <f>+VLOOKUP(E886,'[1]Nivel Impacto'!$A$3:$E$16,3)</f>
        <v>Riesgo Ambiental</v>
      </c>
    </row>
    <row r="887" spans="1:6" ht="15.75" customHeight="1" x14ac:dyDescent="0.3">
      <c r="A887" s="3">
        <v>886</v>
      </c>
      <c r="B887" s="3">
        <v>52</v>
      </c>
      <c r="C887" s="3">
        <v>35.743754142851458</v>
      </c>
      <c r="D887" s="3">
        <v>5</v>
      </c>
      <c r="E887" s="3">
        <v>3.7488707010393565</v>
      </c>
      <c r="F887" s="4" t="str">
        <f>+VLOOKUP(E887,'[1]Nivel Impacto'!$A$3:$E$16,3)</f>
        <v>Riesgo Administrativo Menor</v>
      </c>
    </row>
    <row r="888" spans="1:6" ht="15.75" customHeight="1" x14ac:dyDescent="0.3">
      <c r="A888" s="3">
        <v>887</v>
      </c>
      <c r="B888" s="3">
        <v>386</v>
      </c>
      <c r="C888" s="3">
        <v>30.860383328004204</v>
      </c>
      <c r="D888" s="3">
        <v>38</v>
      </c>
      <c r="E888" s="3">
        <v>3.3834409116307147</v>
      </c>
      <c r="F888" s="4" t="str">
        <f>+VLOOKUP(E888,'[1]Nivel Impacto'!$A$3:$E$16,3)</f>
        <v>Riesgo Administrativo Menor</v>
      </c>
    </row>
    <row r="889" spans="1:6" ht="15.75" customHeight="1" x14ac:dyDescent="0.3">
      <c r="A889" s="3">
        <v>888</v>
      </c>
      <c r="B889" s="3">
        <v>207</v>
      </c>
      <c r="C889" s="3">
        <v>29.996006119909751</v>
      </c>
      <c r="D889" s="3">
        <v>19</v>
      </c>
      <c r="E889" s="3">
        <v>3.0864449914498864</v>
      </c>
      <c r="F889" s="4" t="str">
        <f>+VLOOKUP(E889,'[1]Nivel Impacto'!$A$3:$E$16,3)</f>
        <v>Riesgo Administrativo Menor</v>
      </c>
    </row>
    <row r="890" spans="1:6" ht="15.75" customHeight="1" x14ac:dyDescent="0.3">
      <c r="A890" s="3">
        <v>889</v>
      </c>
      <c r="B890" s="3">
        <v>54</v>
      </c>
      <c r="C890" s="3">
        <v>96.59693612653183</v>
      </c>
      <c r="D890" s="3">
        <v>5</v>
      </c>
      <c r="E890" s="3">
        <v>9.0754043620314331</v>
      </c>
      <c r="F890" s="4" t="str">
        <f>+VLOOKUP(E890,'[1]Nivel Impacto'!$A$3:$E$16,3)</f>
        <v>Riesgo Portuario</v>
      </c>
    </row>
    <row r="891" spans="1:6" ht="15.75" customHeight="1" x14ac:dyDescent="0.3">
      <c r="A891" s="3">
        <v>890</v>
      </c>
      <c r="B891" s="3">
        <v>199</v>
      </c>
      <c r="C891" s="3">
        <v>16.195840112135855</v>
      </c>
      <c r="D891" s="3">
        <v>18</v>
      </c>
      <c r="E891" s="3">
        <v>1.5745036917322461</v>
      </c>
      <c r="F891" s="4" t="str">
        <f>+VLOOKUP(E891,'[1]Nivel Impacto'!$A$3:$E$16,3)</f>
        <v>Riesgo de Equipamiento Secundario</v>
      </c>
    </row>
    <row r="892" spans="1:6" ht="15.75" customHeight="1" x14ac:dyDescent="0.3">
      <c r="A892" s="3">
        <v>891</v>
      </c>
      <c r="B892" s="3">
        <v>167</v>
      </c>
      <c r="C892" s="3">
        <v>463.96831689964432</v>
      </c>
      <c r="D892" s="3">
        <v>16</v>
      </c>
      <c r="E892" s="3">
        <v>47.399775756997713</v>
      </c>
      <c r="F892" s="4" t="str">
        <f>+VLOOKUP(E892,'[1]Nivel Impacto'!$A$3:$E$16,3)</f>
        <v>Riesgo Ambiental</v>
      </c>
    </row>
    <row r="893" spans="1:6" ht="15.75" customHeight="1" x14ac:dyDescent="0.3">
      <c r="A893" s="3">
        <v>892</v>
      </c>
      <c r="B893" s="3">
        <v>299</v>
      </c>
      <c r="C893" s="3">
        <v>39.435556375438097</v>
      </c>
      <c r="D893" s="3">
        <v>31</v>
      </c>
      <c r="E893" s="3">
        <v>3.7903555851592685</v>
      </c>
      <c r="F893" s="4" t="str">
        <f>+VLOOKUP(E893,'[1]Nivel Impacto'!$A$3:$E$16,3)</f>
        <v>Riesgo Administrativo Menor</v>
      </c>
    </row>
    <row r="894" spans="1:6" ht="15.75" customHeight="1" x14ac:dyDescent="0.3">
      <c r="A894" s="3">
        <v>893</v>
      </c>
      <c r="B894" s="3">
        <v>201</v>
      </c>
      <c r="C894" s="3">
        <v>124.16604753492933</v>
      </c>
      <c r="D894" s="3">
        <v>22</v>
      </c>
      <c r="E894" s="3">
        <v>11.801295913653533</v>
      </c>
      <c r="F894" s="4" t="str">
        <f>+VLOOKUP(E894,'[1]Nivel Impacto'!$A$3:$E$16,3)</f>
        <v>Riesgo de Seguridad</v>
      </c>
    </row>
    <row r="895" spans="1:6" ht="15.75" customHeight="1" x14ac:dyDescent="0.3">
      <c r="A895" s="3">
        <v>894</v>
      </c>
      <c r="B895" s="3">
        <v>129</v>
      </c>
      <c r="C895" s="3">
        <v>382.9095243738609</v>
      </c>
      <c r="D895" s="3">
        <v>14</v>
      </c>
      <c r="E895" s="3">
        <v>37.047763432328566</v>
      </c>
      <c r="F895" s="4" t="str">
        <f>+VLOOKUP(E895,'[1]Nivel Impacto'!$A$3:$E$16,3)</f>
        <v>Riesgo Ambiental</v>
      </c>
    </row>
    <row r="896" spans="1:6" ht="15.75" customHeight="1" x14ac:dyDescent="0.3">
      <c r="A896" s="3">
        <v>895</v>
      </c>
      <c r="B896" s="3">
        <v>407</v>
      </c>
      <c r="C896" s="3">
        <v>50.150101660056379</v>
      </c>
      <c r="D896" s="3">
        <v>37</v>
      </c>
      <c r="E896" s="3">
        <v>4.9445679714443163</v>
      </c>
      <c r="F896" s="4" t="str">
        <f>+VLOOKUP(E896,'[1]Nivel Impacto'!$A$3:$E$16,3)</f>
        <v>Riesgo de Capacitación Insuficiente</v>
      </c>
    </row>
    <row r="897" spans="1:6" ht="15.75" customHeight="1" x14ac:dyDescent="0.3">
      <c r="A897" s="3">
        <v>896</v>
      </c>
      <c r="B897" s="3">
        <v>37</v>
      </c>
      <c r="C897" s="3">
        <v>165.41384495153309</v>
      </c>
      <c r="D897" s="3">
        <v>4</v>
      </c>
      <c r="E897" s="3">
        <v>14.979866996241268</v>
      </c>
      <c r="F897" s="4" t="str">
        <f>+VLOOKUP(E897,'[1]Nivel Impacto'!$A$3:$E$16,3)</f>
        <v>Riesgo Ambiental</v>
      </c>
    </row>
    <row r="898" spans="1:6" ht="15.75" customHeight="1" x14ac:dyDescent="0.3">
      <c r="A898" s="3">
        <v>897</v>
      </c>
      <c r="B898" s="3">
        <v>40</v>
      </c>
      <c r="C898" s="3">
        <v>102.16088852496324</v>
      </c>
      <c r="D898" s="3">
        <v>4</v>
      </c>
      <c r="E898" s="3">
        <v>11.157318907749122</v>
      </c>
      <c r="F898" s="4" t="str">
        <f>+VLOOKUP(E898,'[1]Nivel Impacto'!$A$3:$E$16,3)</f>
        <v>Riesgo de Seguridad</v>
      </c>
    </row>
    <row r="899" spans="1:6" ht="15.75" customHeight="1" x14ac:dyDescent="0.3">
      <c r="A899" s="3">
        <v>898</v>
      </c>
      <c r="B899" s="3">
        <v>278</v>
      </c>
      <c r="C899" s="3">
        <v>86.700513181364769</v>
      </c>
      <c r="D899" s="3">
        <v>27</v>
      </c>
      <c r="E899" s="3">
        <v>8.9897256587298298</v>
      </c>
      <c r="F899" s="4" t="str">
        <f>+VLOOKUP(E899,'[1]Nivel Impacto'!$A$3:$E$16,3)</f>
        <v>Riesgo Financiero Operativo</v>
      </c>
    </row>
    <row r="900" spans="1:6" ht="15.75" customHeight="1" x14ac:dyDescent="0.3">
      <c r="A900" s="3">
        <v>899</v>
      </c>
      <c r="B900" s="3">
        <v>38</v>
      </c>
      <c r="C900" s="3">
        <v>49.671886336846761</v>
      </c>
      <c r="D900" s="3">
        <v>4</v>
      </c>
      <c r="E900" s="3">
        <v>5.2584346870174157</v>
      </c>
      <c r="F900" s="4" t="str">
        <f>+VLOOKUP(E900,'[1]Nivel Impacto'!$A$3:$E$16,3)</f>
        <v>Riesgo Logístico y de Cadena de Suministro</v>
      </c>
    </row>
    <row r="901" spans="1:6" ht="15.75" customHeight="1" x14ac:dyDescent="0.3">
      <c r="A901" s="3">
        <v>900</v>
      </c>
      <c r="B901" s="3">
        <v>763</v>
      </c>
      <c r="C901" s="3">
        <v>126.68115657451807</v>
      </c>
      <c r="D901" s="3">
        <v>72</v>
      </c>
      <c r="E901" s="3">
        <v>13.252041308184879</v>
      </c>
      <c r="F901" s="4" t="str">
        <f>+VLOOKUP(E901,'[1]Nivel Impacto'!$A$3:$E$16,3)</f>
        <v>Riesgo de Navegación</v>
      </c>
    </row>
    <row r="902" spans="1:6" ht="15.75" customHeight="1" x14ac:dyDescent="0.3">
      <c r="A902" s="3">
        <v>901</v>
      </c>
      <c r="B902" s="3">
        <v>101</v>
      </c>
      <c r="C902" s="3">
        <v>113.6768508804084</v>
      </c>
      <c r="D902" s="3">
        <v>10</v>
      </c>
      <c r="E902" s="3">
        <v>10.50426496848675</v>
      </c>
      <c r="F902" s="4" t="str">
        <f>+VLOOKUP(E902,'[1]Nivel Impacto'!$A$3:$E$16,3)</f>
        <v>Riesgo Tecnológico</v>
      </c>
    </row>
    <row r="903" spans="1:6" ht="15.75" customHeight="1" x14ac:dyDescent="0.3">
      <c r="A903" s="3">
        <v>902</v>
      </c>
      <c r="B903" s="3">
        <v>136</v>
      </c>
      <c r="C903" s="3">
        <v>6.1403486667220575</v>
      </c>
      <c r="D903" s="3">
        <v>13</v>
      </c>
      <c r="E903" s="3">
        <v>0.62586447334441919</v>
      </c>
      <c r="F903" s="4" t="e">
        <f>+VLOOKUP(E903,'[1]Nivel Impacto'!$A$3:$E$16,3)</f>
        <v>#N/A</v>
      </c>
    </row>
    <row r="904" spans="1:6" ht="15.75" customHeight="1" x14ac:dyDescent="0.3">
      <c r="A904" s="3">
        <v>903</v>
      </c>
      <c r="B904" s="3">
        <v>191</v>
      </c>
      <c r="C904" s="3">
        <v>36.66861255302549</v>
      </c>
      <c r="D904" s="3">
        <v>20</v>
      </c>
      <c r="E904" s="3">
        <v>3.7663241092311139</v>
      </c>
      <c r="F904" s="4" t="str">
        <f>+VLOOKUP(E904,'[1]Nivel Impacto'!$A$3:$E$16,3)</f>
        <v>Riesgo Administrativo Menor</v>
      </c>
    </row>
    <row r="905" spans="1:6" ht="15.75" customHeight="1" x14ac:dyDescent="0.3">
      <c r="A905" s="3">
        <v>904</v>
      </c>
      <c r="B905" s="3">
        <v>349</v>
      </c>
      <c r="C905" s="3">
        <v>522.09122216337903</v>
      </c>
      <c r="D905" s="3">
        <v>32</v>
      </c>
      <c r="E905" s="3">
        <v>56.511093995649809</v>
      </c>
      <c r="F905" s="4" t="str">
        <f>+VLOOKUP(E905,'[1]Nivel Impacto'!$A$3:$E$16,3)</f>
        <v>Riesgo Ambiental</v>
      </c>
    </row>
    <row r="906" spans="1:6" ht="15.75" customHeight="1" x14ac:dyDescent="0.3">
      <c r="A906" s="3">
        <v>905</v>
      </c>
      <c r="B906" s="3">
        <v>157</v>
      </c>
      <c r="C906" s="3">
        <v>98.231887773197244</v>
      </c>
      <c r="D906" s="3">
        <v>15</v>
      </c>
      <c r="E906" s="3">
        <v>10.057734576176639</v>
      </c>
      <c r="F906" s="4" t="str">
        <f>+VLOOKUP(E906,'[1]Nivel Impacto'!$A$3:$E$16,3)</f>
        <v>Riesgo Tecnológico</v>
      </c>
    </row>
    <row r="907" spans="1:6" ht="15.75" customHeight="1" x14ac:dyDescent="0.3">
      <c r="A907" s="3">
        <v>906</v>
      </c>
      <c r="B907" s="3">
        <v>328</v>
      </c>
      <c r="C907" s="3">
        <v>26.571022885025407</v>
      </c>
      <c r="D907" s="3">
        <v>32</v>
      </c>
      <c r="E907" s="3">
        <v>2.6141326416747255</v>
      </c>
      <c r="F907" s="4" t="str">
        <f>+VLOOKUP(E907,'[1]Nivel Impacto'!$A$3:$E$16,3)</f>
        <v>Riesgo de Error en Reportes No Críticos</v>
      </c>
    </row>
    <row r="908" spans="1:6" ht="15.75" customHeight="1" x14ac:dyDescent="0.3">
      <c r="A908" s="3">
        <v>907</v>
      </c>
      <c r="B908" s="3">
        <v>98</v>
      </c>
      <c r="C908" s="3">
        <v>34.799219325022165</v>
      </c>
      <c r="D908" s="3">
        <v>9</v>
      </c>
      <c r="E908" s="3">
        <v>3.4077106708543621</v>
      </c>
      <c r="F908" s="4" t="str">
        <f>+VLOOKUP(E908,'[1]Nivel Impacto'!$A$3:$E$16,3)</f>
        <v>Riesgo Administrativo Menor</v>
      </c>
    </row>
    <row r="909" spans="1:6" ht="15.75" customHeight="1" x14ac:dyDescent="0.3">
      <c r="A909" s="3">
        <v>908</v>
      </c>
      <c r="B909" s="3">
        <v>43</v>
      </c>
      <c r="C909" s="3">
        <v>133.15322929151466</v>
      </c>
      <c r="D909" s="3">
        <v>4</v>
      </c>
      <c r="E909" s="3">
        <v>14.539603003283057</v>
      </c>
      <c r="F909" s="4" t="str">
        <f>+VLOOKUP(E909,'[1]Nivel Impacto'!$A$3:$E$16,3)</f>
        <v>Riesgo Ambiental</v>
      </c>
    </row>
    <row r="910" spans="1:6" ht="15.75" customHeight="1" x14ac:dyDescent="0.3">
      <c r="A910" s="3">
        <v>909</v>
      </c>
      <c r="B910" s="3">
        <v>286</v>
      </c>
      <c r="C910" s="3">
        <v>50.932772813430667</v>
      </c>
      <c r="D910" s="3">
        <v>28</v>
      </c>
      <c r="E910" s="3">
        <v>5.0251882557033953</v>
      </c>
      <c r="F910" s="4" t="str">
        <f>+VLOOKUP(E910,'[1]Nivel Impacto'!$A$3:$E$16,3)</f>
        <v>Riesgo Logístico y de Cadena de Suministro</v>
      </c>
    </row>
    <row r="911" spans="1:6" ht="15.75" customHeight="1" x14ac:dyDescent="0.3">
      <c r="A911" s="3">
        <v>910</v>
      </c>
      <c r="B911" s="3">
        <v>428</v>
      </c>
      <c r="C911" s="3">
        <v>96.122431596676947</v>
      </c>
      <c r="D911" s="3">
        <v>47</v>
      </c>
      <c r="E911" s="3">
        <v>9.8937517225595624</v>
      </c>
      <c r="F911" s="4" t="str">
        <f>+VLOOKUP(E911,'[1]Nivel Impacto'!$A$3:$E$16,3)</f>
        <v>Riesgo Portuario</v>
      </c>
    </row>
    <row r="912" spans="1:6" ht="15.75" customHeight="1" x14ac:dyDescent="0.3">
      <c r="A912" s="3">
        <v>911</v>
      </c>
      <c r="B912" s="3">
        <v>47</v>
      </c>
      <c r="C912" s="3">
        <v>90.261773496617067</v>
      </c>
      <c r="D912" s="3">
        <v>5</v>
      </c>
      <c r="E912" s="3">
        <v>9.0562850910663091</v>
      </c>
      <c r="F912" s="4" t="str">
        <f>+VLOOKUP(E912,'[1]Nivel Impacto'!$A$3:$E$16,3)</f>
        <v>Riesgo Portuario</v>
      </c>
    </row>
    <row r="913" spans="1:6" ht="15.75" customHeight="1" x14ac:dyDescent="0.3">
      <c r="A913" s="3">
        <v>912</v>
      </c>
      <c r="B913" s="3">
        <v>302</v>
      </c>
      <c r="C913" s="3">
        <v>78.191707101304303</v>
      </c>
      <c r="D913" s="3">
        <v>32</v>
      </c>
      <c r="E913" s="3">
        <v>7.3827062851437155</v>
      </c>
      <c r="F913" s="4" t="str">
        <f>+VLOOKUP(E913,'[1]Nivel Impacto'!$A$3:$E$16,3)</f>
        <v>Riesgo Laboral</v>
      </c>
    </row>
    <row r="914" spans="1:6" ht="15.75" customHeight="1" x14ac:dyDescent="0.3">
      <c r="A914" s="3">
        <v>913</v>
      </c>
      <c r="B914" s="3">
        <v>299</v>
      </c>
      <c r="C914" s="3">
        <v>29.622404408263687</v>
      </c>
      <c r="D914" s="3">
        <v>32</v>
      </c>
      <c r="E914" s="3">
        <v>2.9658755639308505</v>
      </c>
      <c r="F914" s="4" t="str">
        <f>+VLOOKUP(E914,'[1]Nivel Impacto'!$A$3:$E$16,3)</f>
        <v>Riesgo de Error en Reportes No Críticos</v>
      </c>
    </row>
    <row r="915" spans="1:6" ht="15.75" customHeight="1" x14ac:dyDescent="0.3">
      <c r="A915" s="3">
        <v>914</v>
      </c>
      <c r="B915" s="3">
        <v>201</v>
      </c>
      <c r="C915" s="3">
        <v>57.513682605259554</v>
      </c>
      <c r="D915" s="3">
        <v>20</v>
      </c>
      <c r="E915" s="3">
        <v>5.3695209007585625</v>
      </c>
      <c r="F915" s="4" t="str">
        <f>+VLOOKUP(E915,'[1]Nivel Impacto'!$A$3:$E$16,3)</f>
        <v>Riesgo Logístico y de Cadena de Suministro</v>
      </c>
    </row>
    <row r="916" spans="1:6" ht="15.75" customHeight="1" x14ac:dyDescent="0.3">
      <c r="A916" s="3">
        <v>915</v>
      </c>
      <c r="B916" s="3">
        <v>93</v>
      </c>
      <c r="C916" s="3">
        <v>180.55307038688233</v>
      </c>
      <c r="D916" s="3">
        <v>10</v>
      </c>
      <c r="E916" s="3">
        <v>18.751448220799006</v>
      </c>
      <c r="F916" s="4" t="str">
        <f>+VLOOKUP(E916,'[1]Nivel Impacto'!$A$3:$E$16,3)</f>
        <v>Riesgo Ambiental</v>
      </c>
    </row>
    <row r="917" spans="1:6" ht="15.75" customHeight="1" x14ac:dyDescent="0.3">
      <c r="A917" s="3">
        <v>916</v>
      </c>
      <c r="B917" s="3">
        <v>149</v>
      </c>
      <c r="C917" s="3">
        <v>125.61925182354213</v>
      </c>
      <c r="D917" s="3">
        <v>15</v>
      </c>
      <c r="E917" s="3">
        <v>11.715886362802358</v>
      </c>
      <c r="F917" s="4" t="str">
        <f>+VLOOKUP(E917,'[1]Nivel Impacto'!$A$3:$E$16,3)</f>
        <v>Riesgo de Seguridad</v>
      </c>
    </row>
    <row r="918" spans="1:6" ht="15.75" customHeight="1" x14ac:dyDescent="0.3">
      <c r="A918" s="3">
        <v>917</v>
      </c>
      <c r="B918" s="3">
        <v>43</v>
      </c>
      <c r="C918" s="3">
        <v>76.168101113615847</v>
      </c>
      <c r="D918" s="3">
        <v>4</v>
      </c>
      <c r="E918" s="3">
        <v>7.4773930956466028</v>
      </c>
      <c r="F918" s="4" t="str">
        <f>+VLOOKUP(E918,'[1]Nivel Impacto'!$A$3:$E$16,3)</f>
        <v>Riesgo Laboral</v>
      </c>
    </row>
    <row r="919" spans="1:6" ht="15.75" customHeight="1" x14ac:dyDescent="0.3">
      <c r="A919" s="3">
        <v>918</v>
      </c>
      <c r="B919" s="3">
        <v>596</v>
      </c>
      <c r="C919" s="3">
        <v>323.16421249537257</v>
      </c>
      <c r="D919" s="3">
        <v>57</v>
      </c>
      <c r="E919" s="3">
        <v>30.521865739869568</v>
      </c>
      <c r="F919" s="4" t="str">
        <f>+VLOOKUP(E919,'[1]Nivel Impacto'!$A$3:$E$16,3)</f>
        <v>Riesgo Ambiental</v>
      </c>
    </row>
    <row r="920" spans="1:6" ht="15.75" customHeight="1" x14ac:dyDescent="0.3">
      <c r="A920" s="3">
        <v>919</v>
      </c>
      <c r="B920" s="3">
        <v>151</v>
      </c>
      <c r="C920" s="3">
        <v>416.22741641694415</v>
      </c>
      <c r="D920" s="3">
        <v>15</v>
      </c>
      <c r="E920" s="3">
        <v>45.159702772011379</v>
      </c>
      <c r="F920" s="4" t="str">
        <f>+VLOOKUP(E920,'[1]Nivel Impacto'!$A$3:$E$16,3)</f>
        <v>Riesgo Ambiental</v>
      </c>
    </row>
    <row r="921" spans="1:6" ht="15.75" customHeight="1" x14ac:dyDescent="0.3">
      <c r="A921" s="3">
        <v>920</v>
      </c>
      <c r="B921" s="3">
        <v>441</v>
      </c>
      <c r="C921" s="3">
        <v>459.30296398639859</v>
      </c>
      <c r="D921" s="3">
        <v>44</v>
      </c>
      <c r="E921" s="3">
        <v>42.678918207729204</v>
      </c>
      <c r="F921" s="4" t="str">
        <f>+VLOOKUP(E921,'[1]Nivel Impacto'!$A$3:$E$16,3)</f>
        <v>Riesgo Ambiental</v>
      </c>
    </row>
    <row r="922" spans="1:6" ht="15.75" customHeight="1" x14ac:dyDescent="0.3">
      <c r="A922" s="3">
        <v>921</v>
      </c>
      <c r="B922" s="3">
        <v>98</v>
      </c>
      <c r="C922" s="3">
        <v>10.460484767554169</v>
      </c>
      <c r="D922" s="3">
        <v>10</v>
      </c>
      <c r="E922" s="3">
        <v>1.0104877983858842</v>
      </c>
      <c r="F922" s="4" t="str">
        <f>+VLOOKUP(E922,'[1]Nivel Impacto'!$A$3:$E$16,3)</f>
        <v>Riesgo de Equipamiento Secundario</v>
      </c>
    </row>
    <row r="923" spans="1:6" ht="15.75" customHeight="1" x14ac:dyDescent="0.3">
      <c r="A923" s="3">
        <v>922</v>
      </c>
      <c r="B923" s="3">
        <v>137</v>
      </c>
      <c r="C923" s="3">
        <v>231.53568417792164</v>
      </c>
      <c r="D923" s="3">
        <v>15</v>
      </c>
      <c r="E923" s="3">
        <v>20.941554141466668</v>
      </c>
      <c r="F923" s="4" t="str">
        <f>+VLOOKUP(E923,'[1]Nivel Impacto'!$A$3:$E$16,3)</f>
        <v>Riesgo Ambiental</v>
      </c>
    </row>
    <row r="924" spans="1:6" ht="15.75" customHeight="1" x14ac:dyDescent="0.3">
      <c r="A924" s="3">
        <v>923</v>
      </c>
      <c r="B924" s="3">
        <v>296</v>
      </c>
      <c r="C924" s="3">
        <v>161.52695796740895</v>
      </c>
      <c r="D924" s="3">
        <v>29</v>
      </c>
      <c r="E924" s="3">
        <v>14.861354706350603</v>
      </c>
      <c r="F924" s="4" t="str">
        <f>+VLOOKUP(E924,'[1]Nivel Impacto'!$A$3:$E$16,3)</f>
        <v>Riesgo Ambiental</v>
      </c>
    </row>
    <row r="925" spans="1:6" ht="15.75" customHeight="1" x14ac:dyDescent="0.3">
      <c r="A925" s="3">
        <v>924</v>
      </c>
      <c r="B925" s="3">
        <v>49</v>
      </c>
      <c r="C925" s="3">
        <v>32.907963695253336</v>
      </c>
      <c r="D925" s="3">
        <v>5</v>
      </c>
      <c r="E925" s="3">
        <v>3.032089468138444</v>
      </c>
      <c r="F925" s="4" t="str">
        <f>+VLOOKUP(E925,'[1]Nivel Impacto'!$A$3:$E$16,3)</f>
        <v>Riesgo Administrativo Menor</v>
      </c>
    </row>
    <row r="926" spans="1:6" ht="15.75" customHeight="1" x14ac:dyDescent="0.3">
      <c r="A926" s="3">
        <v>925</v>
      </c>
      <c r="B926" s="3">
        <v>174</v>
      </c>
      <c r="C926" s="3">
        <v>16.437900568669278</v>
      </c>
      <c r="D926" s="3">
        <v>18</v>
      </c>
      <c r="E926" s="3">
        <v>1.7855982802887536</v>
      </c>
      <c r="F926" s="4" t="str">
        <f>+VLOOKUP(E926,'[1]Nivel Impacto'!$A$3:$E$16,3)</f>
        <v>Riesgo de Equipamiento Secundario</v>
      </c>
    </row>
    <row r="927" spans="1:6" ht="15.75" customHeight="1" x14ac:dyDescent="0.3">
      <c r="A927" s="3">
        <v>926</v>
      </c>
      <c r="B927" s="3">
        <v>248</v>
      </c>
      <c r="C927" s="3">
        <v>29.919624975412923</v>
      </c>
      <c r="D927" s="3">
        <v>23</v>
      </c>
      <c r="E927" s="3">
        <v>3.0705250976717235</v>
      </c>
      <c r="F927" s="4" t="str">
        <f>+VLOOKUP(E927,'[1]Nivel Impacto'!$A$3:$E$16,3)</f>
        <v>Riesgo Administrativo Menor</v>
      </c>
    </row>
    <row r="928" spans="1:6" ht="15.75" customHeight="1" x14ac:dyDescent="0.3">
      <c r="A928" s="3">
        <v>927</v>
      </c>
      <c r="B928" s="3">
        <v>256</v>
      </c>
      <c r="C928" s="3">
        <v>54.32316707277699</v>
      </c>
      <c r="D928" s="3">
        <v>27</v>
      </c>
      <c r="E928" s="3">
        <v>5.4295938611449799</v>
      </c>
      <c r="F928" s="4" t="str">
        <f>+VLOOKUP(E928,'[1]Nivel Impacto'!$A$3:$E$16,3)</f>
        <v>Riesgo Logístico y de Cadena de Suministro</v>
      </c>
    </row>
    <row r="929" spans="1:6" ht="15.75" customHeight="1" x14ac:dyDescent="0.3">
      <c r="A929" s="3">
        <v>928</v>
      </c>
      <c r="B929" s="3">
        <v>87</v>
      </c>
      <c r="C929" s="3">
        <v>85.990141267324233</v>
      </c>
      <c r="D929" s="3">
        <v>9</v>
      </c>
      <c r="E929" s="3">
        <v>9.169216988156343</v>
      </c>
      <c r="F929" s="4" t="str">
        <f>+VLOOKUP(E929,'[1]Nivel Impacto'!$A$3:$E$16,3)</f>
        <v>Riesgo Portuario</v>
      </c>
    </row>
    <row r="930" spans="1:6" ht="15.75" customHeight="1" x14ac:dyDescent="0.3">
      <c r="A930" s="3">
        <v>929</v>
      </c>
      <c r="B930" s="3">
        <v>43</v>
      </c>
      <c r="C930" s="3">
        <v>123.65852200300235</v>
      </c>
      <c r="D930" s="3">
        <v>4</v>
      </c>
      <c r="E930" s="3">
        <v>13.124654365669706</v>
      </c>
      <c r="F930" s="4" t="str">
        <f>+VLOOKUP(E930,'[1]Nivel Impacto'!$A$3:$E$16,3)</f>
        <v>Riesgo de Navegación</v>
      </c>
    </row>
    <row r="931" spans="1:6" ht="15.75" customHeight="1" x14ac:dyDescent="0.3">
      <c r="A931" s="3">
        <v>930</v>
      </c>
      <c r="B931" s="3">
        <v>323</v>
      </c>
      <c r="C931" s="3">
        <v>353.374796887824</v>
      </c>
      <c r="D931" s="3">
        <v>34</v>
      </c>
      <c r="E931" s="3">
        <v>38.10546546036268</v>
      </c>
      <c r="F931" s="4" t="str">
        <f>+VLOOKUP(E931,'[1]Nivel Impacto'!$A$3:$E$16,3)</f>
        <v>Riesgo Ambiental</v>
      </c>
    </row>
    <row r="932" spans="1:6" ht="15.75" customHeight="1" x14ac:dyDescent="0.3">
      <c r="A932" s="3">
        <v>931</v>
      </c>
      <c r="B932" s="3">
        <v>36</v>
      </c>
      <c r="C932" s="3">
        <v>27.021074141157825</v>
      </c>
      <c r="D932" s="3">
        <v>4</v>
      </c>
      <c r="E932" s="3">
        <v>2.5700924599557866</v>
      </c>
      <c r="F932" s="4" t="str">
        <f>+VLOOKUP(E932,'[1]Nivel Impacto'!$A$3:$E$16,3)</f>
        <v>Riesgo de Error en Reportes No Críticos</v>
      </c>
    </row>
    <row r="933" spans="1:6" ht="15.75" customHeight="1" x14ac:dyDescent="0.3">
      <c r="A933" s="3">
        <v>932</v>
      </c>
      <c r="B933" s="3">
        <v>219</v>
      </c>
      <c r="C933" s="3">
        <v>135.07179432407364</v>
      </c>
      <c r="D933" s="3">
        <v>20</v>
      </c>
      <c r="E933" s="3">
        <v>14.454424200842341</v>
      </c>
      <c r="F933" s="4" t="str">
        <f>+VLOOKUP(E933,'[1]Nivel Impacto'!$A$3:$E$16,3)</f>
        <v>Riesgo Ambiental</v>
      </c>
    </row>
    <row r="934" spans="1:6" ht="15.75" customHeight="1" x14ac:dyDescent="0.3">
      <c r="A934" s="3">
        <v>933</v>
      </c>
      <c r="B934" s="3">
        <v>103</v>
      </c>
      <c r="C934" s="3">
        <v>292.98167150355943</v>
      </c>
      <c r="D934" s="3">
        <v>10</v>
      </c>
      <c r="E934" s="3">
        <v>31.866121781174606</v>
      </c>
      <c r="F934" s="4" t="str">
        <f>+VLOOKUP(E934,'[1]Nivel Impacto'!$A$3:$E$16,3)</f>
        <v>Riesgo Ambiental</v>
      </c>
    </row>
    <row r="935" spans="1:6" ht="15.75" customHeight="1" x14ac:dyDescent="0.3">
      <c r="A935" s="3">
        <v>934</v>
      </c>
      <c r="B935" s="3">
        <v>146</v>
      </c>
      <c r="C935" s="3">
        <v>89.812562440013977</v>
      </c>
      <c r="D935" s="3">
        <v>16</v>
      </c>
      <c r="E935" s="3">
        <v>9.5201795134625975</v>
      </c>
      <c r="F935" s="4" t="str">
        <f>+VLOOKUP(E935,'[1]Nivel Impacto'!$A$3:$E$16,3)</f>
        <v>Riesgo Portuario</v>
      </c>
    </row>
    <row r="936" spans="1:6" ht="15.75" customHeight="1" x14ac:dyDescent="0.3">
      <c r="A936" s="3">
        <v>935</v>
      </c>
      <c r="B936" s="3">
        <v>155</v>
      </c>
      <c r="C936" s="3">
        <v>33.379833119121457</v>
      </c>
      <c r="D936" s="3">
        <v>15</v>
      </c>
      <c r="E936" s="3">
        <v>3.482236140737391</v>
      </c>
      <c r="F936" s="4" t="str">
        <f>+VLOOKUP(E936,'[1]Nivel Impacto'!$A$3:$E$16,3)</f>
        <v>Riesgo Administrativo Menor</v>
      </c>
    </row>
    <row r="937" spans="1:6" ht="15.75" customHeight="1" x14ac:dyDescent="0.3">
      <c r="A937" s="3">
        <v>936</v>
      </c>
      <c r="B937" s="3">
        <v>38</v>
      </c>
      <c r="C937" s="3">
        <v>100.89396426019997</v>
      </c>
      <c r="D937" s="3">
        <v>4</v>
      </c>
      <c r="E937" s="3">
        <v>10.822121208888483</v>
      </c>
      <c r="F937" s="4" t="str">
        <f>+VLOOKUP(E937,'[1]Nivel Impacto'!$A$3:$E$16,3)</f>
        <v>Riesgo Tecnológico</v>
      </c>
    </row>
    <row r="938" spans="1:6" ht="15.75" customHeight="1" x14ac:dyDescent="0.3">
      <c r="A938" s="3">
        <v>937</v>
      </c>
      <c r="B938" s="3">
        <v>474</v>
      </c>
      <c r="C938" s="3">
        <v>102.31152620724832</v>
      </c>
      <c r="D938" s="3">
        <v>49</v>
      </c>
      <c r="E938" s="3">
        <v>10.970266701311559</v>
      </c>
      <c r="F938" s="4" t="str">
        <f>+VLOOKUP(E938,'[1]Nivel Impacto'!$A$3:$E$16,3)</f>
        <v>Riesgo Tecnológico</v>
      </c>
    </row>
    <row r="939" spans="1:6" ht="15.75" customHeight="1" x14ac:dyDescent="0.3">
      <c r="A939" s="3">
        <v>938</v>
      </c>
      <c r="B939" s="3">
        <v>205</v>
      </c>
      <c r="C939" s="3">
        <v>38.287083253130831</v>
      </c>
      <c r="D939" s="3">
        <v>20</v>
      </c>
      <c r="E939" s="3">
        <v>3.7949304501974397</v>
      </c>
      <c r="F939" s="4" t="str">
        <f>+VLOOKUP(E939,'[1]Nivel Impacto'!$A$3:$E$16,3)</f>
        <v>Riesgo Administrativo Menor</v>
      </c>
    </row>
    <row r="940" spans="1:6" ht="15.75" customHeight="1" x14ac:dyDescent="0.3">
      <c r="A940" s="3">
        <v>939</v>
      </c>
      <c r="B940" s="3">
        <v>137</v>
      </c>
      <c r="C940" s="3">
        <v>57.226281405280417</v>
      </c>
      <c r="D940" s="3">
        <v>14</v>
      </c>
      <c r="E940" s="3">
        <v>5.2858032013426568</v>
      </c>
      <c r="F940" s="4" t="str">
        <f>+VLOOKUP(E940,'[1]Nivel Impacto'!$A$3:$E$16,3)</f>
        <v>Riesgo Logístico y de Cadena de Suministro</v>
      </c>
    </row>
    <row r="941" spans="1:6" ht="15.75" customHeight="1" x14ac:dyDescent="0.3">
      <c r="A941" s="3">
        <v>940</v>
      </c>
      <c r="B941" s="3">
        <v>266</v>
      </c>
      <c r="C941" s="3">
        <v>293.53794554902879</v>
      </c>
      <c r="D941" s="3">
        <v>27</v>
      </c>
      <c r="E941" s="3">
        <v>29.786972448283358</v>
      </c>
      <c r="F941" s="4" t="str">
        <f>+VLOOKUP(E941,'[1]Nivel Impacto'!$A$3:$E$16,3)</f>
        <v>Riesgo Ambiental</v>
      </c>
    </row>
    <row r="942" spans="1:6" ht="15.75" customHeight="1" x14ac:dyDescent="0.3">
      <c r="A942" s="3">
        <v>941</v>
      </c>
      <c r="B942" s="3">
        <v>38</v>
      </c>
      <c r="C942" s="3">
        <v>34.428628354696748</v>
      </c>
      <c r="D942" s="3">
        <v>4</v>
      </c>
      <c r="E942" s="3">
        <v>3.624587729499229</v>
      </c>
      <c r="F942" s="4" t="str">
        <f>+VLOOKUP(E942,'[1]Nivel Impacto'!$A$3:$E$16,3)</f>
        <v>Riesgo Administrativo Menor</v>
      </c>
    </row>
    <row r="943" spans="1:6" ht="15.75" customHeight="1" x14ac:dyDescent="0.3">
      <c r="A943" s="3">
        <v>942</v>
      </c>
      <c r="B943" s="3">
        <v>220</v>
      </c>
      <c r="C943" s="3">
        <v>43.340350374990663</v>
      </c>
      <c r="D943" s="3">
        <v>23</v>
      </c>
      <c r="E943" s="3">
        <v>4.031664659298591</v>
      </c>
      <c r="F943" s="4" t="str">
        <f>+VLOOKUP(E943,'[1]Nivel Impacto'!$A$3:$E$16,3)</f>
        <v>Riesgo de Capacitación Insuficiente</v>
      </c>
    </row>
    <row r="944" spans="1:6" ht="15.75" customHeight="1" x14ac:dyDescent="0.3">
      <c r="A944" s="3">
        <v>943</v>
      </c>
      <c r="B944" s="3">
        <v>166</v>
      </c>
      <c r="C944" s="3">
        <v>25.404168683236588</v>
      </c>
      <c r="D944" s="3">
        <v>15</v>
      </c>
      <c r="E944" s="3">
        <v>2.5268494786657385</v>
      </c>
      <c r="F944" s="4" t="str">
        <f>+VLOOKUP(E944,'[1]Nivel Impacto'!$A$3:$E$16,3)</f>
        <v>Riesgo de Error en Reportes No Críticos</v>
      </c>
    </row>
    <row r="945" spans="1:6" ht="15.75" customHeight="1" x14ac:dyDescent="0.3">
      <c r="A945" s="3">
        <v>944</v>
      </c>
      <c r="B945" s="3">
        <v>52</v>
      </c>
      <c r="C945" s="3">
        <v>29.344158570164673</v>
      </c>
      <c r="D945" s="3">
        <v>5</v>
      </c>
      <c r="E945" s="3">
        <v>2.730865776925306</v>
      </c>
      <c r="F945" s="4" t="str">
        <f>+VLOOKUP(E945,'[1]Nivel Impacto'!$A$3:$E$16,3)</f>
        <v>Riesgo de Error en Reportes No Críticos</v>
      </c>
    </row>
    <row r="946" spans="1:6" ht="15.75" customHeight="1" x14ac:dyDescent="0.3">
      <c r="A946" s="3">
        <v>945</v>
      </c>
      <c r="B946" s="3">
        <v>87</v>
      </c>
      <c r="C946" s="3">
        <v>85.816173767476002</v>
      </c>
      <c r="D946" s="3">
        <v>9</v>
      </c>
      <c r="E946" s="3">
        <v>9.0227799610666892</v>
      </c>
      <c r="F946" s="4" t="str">
        <f>+VLOOKUP(E946,'[1]Nivel Impacto'!$A$3:$E$16,3)</f>
        <v>Riesgo Portuario</v>
      </c>
    </row>
    <row r="947" spans="1:6" ht="15.75" customHeight="1" x14ac:dyDescent="0.3">
      <c r="A947" s="3">
        <v>946</v>
      </c>
      <c r="B947" s="3">
        <v>208</v>
      </c>
      <c r="C947" s="3">
        <v>46.433994651909842</v>
      </c>
      <c r="D947" s="3">
        <v>21</v>
      </c>
      <c r="E947" s="3">
        <v>4.8293642626214845</v>
      </c>
      <c r="F947" s="4" t="str">
        <f>+VLOOKUP(E947,'[1]Nivel Impacto'!$A$3:$E$16,3)</f>
        <v>Riesgo de Capacitación Insuficiente</v>
      </c>
    </row>
    <row r="948" spans="1:6" ht="15.75" customHeight="1" x14ac:dyDescent="0.3">
      <c r="A948" s="3">
        <v>947</v>
      </c>
      <c r="B948" s="3">
        <v>474</v>
      </c>
      <c r="C948" s="3">
        <v>80.795162533387739</v>
      </c>
      <c r="D948" s="3">
        <v>43</v>
      </c>
      <c r="E948" s="3">
        <v>8.0085757349914601</v>
      </c>
      <c r="F948" s="4" t="str">
        <f>+VLOOKUP(E948,'[1]Nivel Impacto'!$A$3:$E$16,3)</f>
        <v>Riesgo Financiero Operativo</v>
      </c>
    </row>
    <row r="949" spans="1:6" ht="15.75" customHeight="1" x14ac:dyDescent="0.3">
      <c r="A949" s="3">
        <v>948</v>
      </c>
      <c r="B949" s="3">
        <v>425</v>
      </c>
      <c r="C949" s="3">
        <v>234.39664250780035</v>
      </c>
      <c r="D949" s="3">
        <v>42</v>
      </c>
      <c r="E949" s="3">
        <v>21.866025933208224</v>
      </c>
      <c r="F949" s="4" t="str">
        <f>+VLOOKUP(E949,'[1]Nivel Impacto'!$A$3:$E$16,3)</f>
        <v>Riesgo Ambiental</v>
      </c>
    </row>
    <row r="950" spans="1:6" ht="15.75" customHeight="1" x14ac:dyDescent="0.3">
      <c r="A950" s="3">
        <v>949</v>
      </c>
      <c r="B950" s="3">
        <v>150</v>
      </c>
      <c r="C950" s="3">
        <v>469.79605896528597</v>
      </c>
      <c r="D950" s="3">
        <v>16</v>
      </c>
      <c r="E950" s="3">
        <v>46.675452057803525</v>
      </c>
      <c r="F950" s="4" t="str">
        <f>+VLOOKUP(E950,'[1]Nivel Impacto'!$A$3:$E$16,3)</f>
        <v>Riesgo Ambiental</v>
      </c>
    </row>
    <row r="951" spans="1:6" ht="15.75" customHeight="1" x14ac:dyDescent="0.3">
      <c r="A951" s="3">
        <v>950</v>
      </c>
      <c r="B951" s="3">
        <v>240</v>
      </c>
      <c r="C951" s="3">
        <v>167.91061225755749</v>
      </c>
      <c r="D951" s="3">
        <v>26</v>
      </c>
      <c r="E951" s="3">
        <v>17.971557495504779</v>
      </c>
      <c r="F951" s="4" t="str">
        <f>+VLOOKUP(E951,'[1]Nivel Impacto'!$A$3:$E$16,3)</f>
        <v>Riesgo Ambiental</v>
      </c>
    </row>
    <row r="952" spans="1:6" ht="15.75" customHeight="1" x14ac:dyDescent="0.3">
      <c r="A952" s="3">
        <v>951</v>
      </c>
      <c r="B952" s="3">
        <v>790</v>
      </c>
      <c r="C952" s="3">
        <v>106.93072460218033</v>
      </c>
      <c r="D952" s="3">
        <v>72</v>
      </c>
      <c r="E952" s="3">
        <v>11.603145962801335</v>
      </c>
      <c r="F952" s="4" t="str">
        <f>+VLOOKUP(E952,'[1]Nivel Impacto'!$A$3:$E$16,3)</f>
        <v>Riesgo de Seguridad</v>
      </c>
    </row>
    <row r="953" spans="1:6" ht="15.75" customHeight="1" x14ac:dyDescent="0.3">
      <c r="A953" s="3">
        <v>952</v>
      </c>
      <c r="B953" s="3">
        <v>434</v>
      </c>
      <c r="C953" s="3">
        <v>367.07615653743835</v>
      </c>
      <c r="D953" s="3">
        <v>42</v>
      </c>
      <c r="E953" s="3">
        <v>36.590296762219523</v>
      </c>
      <c r="F953" s="4" t="str">
        <f>+VLOOKUP(E953,'[1]Nivel Impacto'!$A$3:$E$16,3)</f>
        <v>Riesgo Ambiental</v>
      </c>
    </row>
    <row r="954" spans="1:6" ht="15.75" customHeight="1" x14ac:dyDescent="0.3">
      <c r="A954" s="3">
        <v>953</v>
      </c>
      <c r="B954" s="3">
        <v>251</v>
      </c>
      <c r="C954" s="3">
        <v>122.88173097042569</v>
      </c>
      <c r="D954" s="3">
        <v>25</v>
      </c>
      <c r="E954" s="3">
        <v>13.401036816572208</v>
      </c>
      <c r="F954" s="4" t="str">
        <f>+VLOOKUP(E954,'[1]Nivel Impacto'!$A$3:$E$16,3)</f>
        <v>Riesgo de Navegación</v>
      </c>
    </row>
    <row r="955" spans="1:6" ht="15.75" customHeight="1" x14ac:dyDescent="0.3">
      <c r="A955" s="3">
        <v>954</v>
      </c>
      <c r="B955" s="3">
        <v>508</v>
      </c>
      <c r="C955" s="3">
        <v>544.27865857802374</v>
      </c>
      <c r="D955" s="3">
        <v>52</v>
      </c>
      <c r="E955" s="3">
        <v>58.959648648952687</v>
      </c>
      <c r="F955" s="4" t="str">
        <f>+VLOOKUP(E955,'[1]Nivel Impacto'!$A$3:$E$16,3)</f>
        <v>Riesgo Ambiental</v>
      </c>
    </row>
    <row r="956" spans="1:6" ht="15.75" customHeight="1" x14ac:dyDescent="0.3">
      <c r="A956" s="3">
        <v>955</v>
      </c>
      <c r="B956" s="3">
        <v>99</v>
      </c>
      <c r="C956" s="3">
        <v>59.548634073346072</v>
      </c>
      <c r="D956" s="3">
        <v>9</v>
      </c>
      <c r="E956" s="3">
        <v>5.9989391267958547</v>
      </c>
      <c r="F956" s="4" t="str">
        <f>+VLOOKUP(E956,'[1]Nivel Impacto'!$A$3:$E$16,3)</f>
        <v>Riesgo Logístico y de Cadena de Suministro</v>
      </c>
    </row>
    <row r="957" spans="1:6" ht="15.75" customHeight="1" x14ac:dyDescent="0.3">
      <c r="A957" s="3">
        <v>956</v>
      </c>
      <c r="B957" s="3">
        <v>37</v>
      </c>
      <c r="C957" s="3">
        <v>105.65876994933416</v>
      </c>
      <c r="D957" s="3">
        <v>4</v>
      </c>
      <c r="E957" s="3">
        <v>10.993440819636383</v>
      </c>
      <c r="F957" s="4" t="str">
        <f>+VLOOKUP(E957,'[1]Nivel Impacto'!$A$3:$E$16,3)</f>
        <v>Riesgo Tecnológico</v>
      </c>
    </row>
    <row r="958" spans="1:6" ht="15.75" customHeight="1" x14ac:dyDescent="0.3">
      <c r="A958" s="3">
        <v>957</v>
      </c>
      <c r="B958" s="3">
        <v>292</v>
      </c>
      <c r="C958" s="3">
        <v>150.64362343693605</v>
      </c>
      <c r="D958" s="3">
        <v>28</v>
      </c>
      <c r="E958" s="3">
        <v>14.693781914077562</v>
      </c>
      <c r="F958" s="4" t="str">
        <f>+VLOOKUP(E958,'[1]Nivel Impacto'!$A$3:$E$16,3)</f>
        <v>Riesgo Ambiental</v>
      </c>
    </row>
    <row r="959" spans="1:6" ht="15.75" customHeight="1" x14ac:dyDescent="0.3">
      <c r="A959" s="3">
        <v>958</v>
      </c>
      <c r="B959" s="3">
        <v>37</v>
      </c>
      <c r="C959" s="3">
        <v>54.956486514740476</v>
      </c>
      <c r="D959" s="3">
        <v>4</v>
      </c>
      <c r="E959" s="3">
        <v>5.4511864411628208</v>
      </c>
      <c r="F959" s="4" t="str">
        <f>+VLOOKUP(E959,'[1]Nivel Impacto'!$A$3:$E$16,3)</f>
        <v>Riesgo Logístico y de Cadena de Suministro</v>
      </c>
    </row>
    <row r="960" spans="1:6" ht="15.75" customHeight="1" x14ac:dyDescent="0.3">
      <c r="A960" s="3">
        <v>959</v>
      </c>
      <c r="B960" s="3">
        <v>287</v>
      </c>
      <c r="C960" s="3">
        <v>31.814945389540519</v>
      </c>
      <c r="D960" s="3">
        <v>26</v>
      </c>
      <c r="E960" s="3">
        <v>3.1816908613511456</v>
      </c>
      <c r="F960" s="4" t="str">
        <f>+VLOOKUP(E960,'[1]Nivel Impacto'!$A$3:$E$16,3)</f>
        <v>Riesgo Administrativo Menor</v>
      </c>
    </row>
    <row r="961" spans="1:6" ht="15.75" customHeight="1" x14ac:dyDescent="0.3">
      <c r="A961" s="3">
        <v>960</v>
      </c>
      <c r="B961" s="3">
        <v>560</v>
      </c>
      <c r="C961" s="3">
        <v>165.80298609787761</v>
      </c>
      <c r="D961" s="3">
        <v>51</v>
      </c>
      <c r="E961" s="3">
        <v>16.83097086449725</v>
      </c>
      <c r="F961" s="4" t="str">
        <f>+VLOOKUP(E961,'[1]Nivel Impacto'!$A$3:$E$16,3)</f>
        <v>Riesgo Ambiental</v>
      </c>
    </row>
    <row r="962" spans="1:6" ht="15.75" customHeight="1" x14ac:dyDescent="0.3">
      <c r="A962" s="3">
        <v>961</v>
      </c>
      <c r="B962" s="3">
        <v>37</v>
      </c>
      <c r="C962" s="3">
        <v>95.684768499756331</v>
      </c>
      <c r="D962" s="3">
        <v>4</v>
      </c>
      <c r="E962" s="3">
        <v>10.222435011413047</v>
      </c>
      <c r="F962" s="4" t="str">
        <f>+VLOOKUP(E962,'[1]Nivel Impacto'!$A$3:$E$16,3)</f>
        <v>Riesgo Tecnológico</v>
      </c>
    </row>
    <row r="963" spans="1:6" ht="15.75" customHeight="1" x14ac:dyDescent="0.3">
      <c r="A963" s="3">
        <v>962</v>
      </c>
      <c r="B963" s="3">
        <v>195</v>
      </c>
      <c r="C963" s="3">
        <v>49.317996089227165</v>
      </c>
      <c r="D963" s="3">
        <v>19</v>
      </c>
      <c r="E963" s="3">
        <v>4.7039383039920484</v>
      </c>
      <c r="F963" s="4" t="str">
        <f>+VLOOKUP(E963,'[1]Nivel Impacto'!$A$3:$E$16,3)</f>
        <v>Riesgo de Capacitación Insuficiente</v>
      </c>
    </row>
    <row r="964" spans="1:6" ht="15.75" customHeight="1" x14ac:dyDescent="0.3">
      <c r="A964" s="3">
        <v>963</v>
      </c>
      <c r="B964" s="3">
        <v>93</v>
      </c>
      <c r="C964" s="3">
        <v>33.986758972770289</v>
      </c>
      <c r="D964" s="3">
        <v>9</v>
      </c>
      <c r="E964" s="3">
        <v>3.0686595588805936</v>
      </c>
      <c r="F964" s="4" t="str">
        <f>+VLOOKUP(E964,'[1]Nivel Impacto'!$A$3:$E$16,3)</f>
        <v>Riesgo Administrativo Menor</v>
      </c>
    </row>
    <row r="965" spans="1:6" ht="15.75" customHeight="1" x14ac:dyDescent="0.3">
      <c r="A965" s="3">
        <v>964</v>
      </c>
      <c r="B965" s="3">
        <v>417</v>
      </c>
      <c r="C965" s="3">
        <v>92.02599224212905</v>
      </c>
      <c r="D965" s="3">
        <v>45</v>
      </c>
      <c r="E965" s="3">
        <v>8.5914841360473115</v>
      </c>
      <c r="F965" s="4" t="str">
        <f>+VLOOKUP(E965,'[1]Nivel Impacto'!$A$3:$E$16,3)</f>
        <v>Riesgo Financiero Operativo</v>
      </c>
    </row>
    <row r="966" spans="1:6" ht="15.75" customHeight="1" x14ac:dyDescent="0.3">
      <c r="A966" s="3">
        <v>965</v>
      </c>
      <c r="B966" s="3">
        <v>148</v>
      </c>
      <c r="C966" s="3">
        <v>12.144219107226998</v>
      </c>
      <c r="D966" s="3">
        <v>15</v>
      </c>
      <c r="E966" s="3">
        <v>1.2589581454383283</v>
      </c>
      <c r="F966" s="4" t="str">
        <f>+VLOOKUP(E966,'[1]Nivel Impacto'!$A$3:$E$16,3)</f>
        <v>Riesgo de Equipamiento Secundario</v>
      </c>
    </row>
    <row r="967" spans="1:6" ht="15.75" customHeight="1" x14ac:dyDescent="0.3">
      <c r="A967" s="3">
        <v>966</v>
      </c>
      <c r="B967" s="3">
        <v>198</v>
      </c>
      <c r="C967" s="3">
        <v>52.130761945661099</v>
      </c>
      <c r="D967" s="3">
        <v>20</v>
      </c>
      <c r="E967" s="3">
        <v>5.7256948101943603</v>
      </c>
      <c r="F967" s="4" t="str">
        <f>+VLOOKUP(E967,'[1]Nivel Impacto'!$A$3:$E$16,3)</f>
        <v>Riesgo Logístico y de Cadena de Suministro</v>
      </c>
    </row>
    <row r="968" spans="1:6" ht="15.75" customHeight="1" x14ac:dyDescent="0.3">
      <c r="A968" s="3">
        <v>967</v>
      </c>
      <c r="B968" s="3">
        <v>187</v>
      </c>
      <c r="C968" s="3">
        <v>12.407230274691681</v>
      </c>
      <c r="D968" s="3">
        <v>19</v>
      </c>
      <c r="E968" s="3">
        <v>1.2719503679751865</v>
      </c>
      <c r="F968" s="4" t="str">
        <f>+VLOOKUP(E968,'[1]Nivel Impacto'!$A$3:$E$16,3)</f>
        <v>Riesgo de Equipamiento Secundario</v>
      </c>
    </row>
    <row r="969" spans="1:6" ht="15.75" customHeight="1" x14ac:dyDescent="0.3">
      <c r="A969" s="3">
        <v>968</v>
      </c>
      <c r="B969" s="3">
        <v>160</v>
      </c>
      <c r="C969" s="3">
        <v>7.0122778746631651</v>
      </c>
      <c r="D969" s="3">
        <v>15</v>
      </c>
      <c r="E969" s="3">
        <v>0.77115219226947129</v>
      </c>
      <c r="F969" s="4" t="e">
        <f>+VLOOKUP(E969,'[1]Nivel Impacto'!$A$3:$E$16,3)</f>
        <v>#N/A</v>
      </c>
    </row>
    <row r="970" spans="1:6" ht="15.75" customHeight="1" x14ac:dyDescent="0.3">
      <c r="A970" s="3">
        <v>969</v>
      </c>
      <c r="B970" s="3">
        <v>355</v>
      </c>
      <c r="C970" s="3">
        <v>197.78454849202004</v>
      </c>
      <c r="D970" s="3">
        <v>37</v>
      </c>
      <c r="E970" s="3">
        <v>17.860499500863195</v>
      </c>
      <c r="F970" s="4" t="str">
        <f>+VLOOKUP(E970,'[1]Nivel Impacto'!$A$3:$E$16,3)</f>
        <v>Riesgo Ambiental</v>
      </c>
    </row>
    <row r="971" spans="1:6" ht="15.75" customHeight="1" x14ac:dyDescent="0.3">
      <c r="A971" s="3">
        <v>970</v>
      </c>
      <c r="B971" s="3">
        <v>316</v>
      </c>
      <c r="C971" s="3">
        <v>86.809220388168711</v>
      </c>
      <c r="D971" s="3">
        <v>32</v>
      </c>
      <c r="E971" s="3">
        <v>8.5897809397671558</v>
      </c>
      <c r="F971" s="4" t="str">
        <f>+VLOOKUP(E971,'[1]Nivel Impacto'!$A$3:$E$16,3)</f>
        <v>Riesgo Financiero Operativo</v>
      </c>
    </row>
    <row r="972" spans="1:6" ht="15.75" customHeight="1" x14ac:dyDescent="0.3">
      <c r="A972" s="3">
        <v>971</v>
      </c>
      <c r="B972" s="3">
        <v>40</v>
      </c>
      <c r="C972" s="3">
        <v>18.630985766766454</v>
      </c>
      <c r="D972" s="3">
        <v>4</v>
      </c>
      <c r="E972" s="3">
        <v>1.9195991365478959</v>
      </c>
      <c r="F972" s="4" t="str">
        <f>+VLOOKUP(E972,'[1]Nivel Impacto'!$A$3:$E$16,3)</f>
        <v>Riesgo de Equipamiento Secundario</v>
      </c>
    </row>
    <row r="973" spans="1:6" ht="15.75" customHeight="1" x14ac:dyDescent="0.3">
      <c r="A973" s="3">
        <v>972</v>
      </c>
      <c r="B973" s="3">
        <v>376</v>
      </c>
      <c r="C973" s="3">
        <v>108.93332512136546</v>
      </c>
      <c r="D973" s="3">
        <v>41</v>
      </c>
      <c r="E973" s="3">
        <v>10.113150162953261</v>
      </c>
      <c r="F973" s="4" t="str">
        <f>+VLOOKUP(E973,'[1]Nivel Impacto'!$A$3:$E$16,3)</f>
        <v>Riesgo Tecnológico</v>
      </c>
    </row>
    <row r="974" spans="1:6" ht="15.75" customHeight="1" x14ac:dyDescent="0.3">
      <c r="A974" s="3">
        <v>973</v>
      </c>
      <c r="B974" s="3">
        <v>47</v>
      </c>
      <c r="C974" s="3">
        <v>56.273801079152712</v>
      </c>
      <c r="D974" s="3">
        <v>5</v>
      </c>
      <c r="E974" s="3">
        <v>5.6539086113417847</v>
      </c>
      <c r="F974" s="4" t="str">
        <f>+VLOOKUP(E974,'[1]Nivel Impacto'!$A$3:$E$16,3)</f>
        <v>Riesgo Logístico y de Cadena de Suministro</v>
      </c>
    </row>
    <row r="975" spans="1:6" ht="15.75" customHeight="1" x14ac:dyDescent="0.3">
      <c r="A975" s="3">
        <v>974</v>
      </c>
      <c r="B975" s="3">
        <v>303</v>
      </c>
      <c r="C975" s="3">
        <v>71.733034420448433</v>
      </c>
      <c r="D975" s="3">
        <v>32</v>
      </c>
      <c r="E975" s="3">
        <v>6.62643900622668</v>
      </c>
      <c r="F975" s="4" t="str">
        <f>+VLOOKUP(E975,'[1]Nivel Impacto'!$A$3:$E$16,3)</f>
        <v>Riesgo Regulatorio</v>
      </c>
    </row>
    <row r="976" spans="1:6" ht="15.75" customHeight="1" x14ac:dyDescent="0.3">
      <c r="A976" s="3">
        <v>975</v>
      </c>
      <c r="B976" s="3">
        <v>265</v>
      </c>
      <c r="C976" s="3">
        <v>142.59882823397859</v>
      </c>
      <c r="D976" s="3">
        <v>25</v>
      </c>
      <c r="E976" s="3">
        <v>13.259836762512604</v>
      </c>
      <c r="F976" s="4" t="str">
        <f>+VLOOKUP(E976,'[1]Nivel Impacto'!$A$3:$E$16,3)</f>
        <v>Riesgo de Navegación</v>
      </c>
    </row>
    <row r="977" spans="1:6" ht="15.75" customHeight="1" x14ac:dyDescent="0.3">
      <c r="A977" s="3">
        <v>976</v>
      </c>
      <c r="B977" s="3">
        <v>158</v>
      </c>
      <c r="C977" s="3">
        <v>28.612279469784674</v>
      </c>
      <c r="D977" s="3">
        <v>15</v>
      </c>
      <c r="E977" s="3">
        <v>2.9299076306563143</v>
      </c>
      <c r="F977" s="4" t="str">
        <f>+VLOOKUP(E977,'[1]Nivel Impacto'!$A$3:$E$16,3)</f>
        <v>Riesgo de Error en Reportes No Críticos</v>
      </c>
    </row>
    <row r="978" spans="1:6" ht="15.75" customHeight="1" x14ac:dyDescent="0.3">
      <c r="A978" s="3">
        <v>977</v>
      </c>
      <c r="B978" s="3">
        <v>37</v>
      </c>
      <c r="C978" s="3">
        <v>68.025013497521329</v>
      </c>
      <c r="D978" s="3">
        <v>4</v>
      </c>
      <c r="E978" s="3">
        <v>7.2636254796987618</v>
      </c>
      <c r="F978" s="4" t="str">
        <f>+VLOOKUP(E978,'[1]Nivel Impacto'!$A$3:$E$16,3)</f>
        <v>Riesgo Laboral</v>
      </c>
    </row>
    <row r="979" spans="1:6" ht="15.75" customHeight="1" x14ac:dyDescent="0.3">
      <c r="A979" s="3">
        <v>978</v>
      </c>
      <c r="B979" s="3">
        <v>400</v>
      </c>
      <c r="C979" s="3">
        <v>73.179615172395714</v>
      </c>
      <c r="D979" s="3">
        <v>43</v>
      </c>
      <c r="E979" s="3">
        <v>7.6564360442260639</v>
      </c>
      <c r="F979" s="4" t="str">
        <f>+VLOOKUP(E979,'[1]Nivel Impacto'!$A$3:$E$16,3)</f>
        <v>Riesgo Laboral</v>
      </c>
    </row>
    <row r="980" spans="1:6" ht="15.75" customHeight="1" x14ac:dyDescent="0.3">
      <c r="A980" s="3">
        <v>979</v>
      </c>
      <c r="B980" s="3">
        <v>195</v>
      </c>
      <c r="C980" s="3">
        <v>25.2188269160693</v>
      </c>
      <c r="D980" s="3">
        <v>20</v>
      </c>
      <c r="E980" s="3">
        <v>2.6233677052761966</v>
      </c>
      <c r="F980" s="4" t="str">
        <f>+VLOOKUP(E980,'[1]Nivel Impacto'!$A$3:$E$16,3)</f>
        <v>Riesgo de Error en Reportes No Críticos</v>
      </c>
    </row>
    <row r="981" spans="1:6" ht="15.75" customHeight="1" x14ac:dyDescent="0.3">
      <c r="A981" s="3">
        <v>980</v>
      </c>
      <c r="B981" s="3">
        <v>199</v>
      </c>
      <c r="C981" s="3">
        <v>45.281781214185777</v>
      </c>
      <c r="D981" s="3">
        <v>20</v>
      </c>
      <c r="E981" s="3">
        <v>4.8223480900224036</v>
      </c>
      <c r="F981" s="4" t="str">
        <f>+VLOOKUP(E981,'[1]Nivel Impacto'!$A$3:$E$16,3)</f>
        <v>Riesgo de Capacitación Insuficiente</v>
      </c>
    </row>
    <row r="982" spans="1:6" ht="15.75" customHeight="1" x14ac:dyDescent="0.3">
      <c r="A982" s="3">
        <v>981</v>
      </c>
      <c r="B982" s="3">
        <v>121</v>
      </c>
      <c r="C982" s="3">
        <v>171.65210529264462</v>
      </c>
      <c r="D982" s="3">
        <v>13</v>
      </c>
      <c r="E982" s="3">
        <v>16.644552944078363</v>
      </c>
      <c r="F982" s="4" t="str">
        <f>+VLOOKUP(E982,'[1]Nivel Impacto'!$A$3:$E$16,3)</f>
        <v>Riesgo Ambiental</v>
      </c>
    </row>
    <row r="983" spans="1:6" ht="15.75" customHeight="1" x14ac:dyDescent="0.3">
      <c r="A983" s="3">
        <v>982</v>
      </c>
      <c r="B983" s="3">
        <v>152</v>
      </c>
      <c r="C983" s="3">
        <v>52.431121194370306</v>
      </c>
      <c r="D983" s="3">
        <v>15</v>
      </c>
      <c r="E983" s="3">
        <v>5.3894222717512408</v>
      </c>
      <c r="F983" s="4" t="str">
        <f>+VLOOKUP(E983,'[1]Nivel Impacto'!$A$3:$E$16,3)</f>
        <v>Riesgo Logístico y de Cadena de Suministro</v>
      </c>
    </row>
    <row r="984" spans="1:6" ht="15.75" customHeight="1" x14ac:dyDescent="0.3">
      <c r="A984" s="3">
        <v>983</v>
      </c>
      <c r="B984" s="3">
        <v>191</v>
      </c>
      <c r="C984" s="3">
        <v>49.933497007841581</v>
      </c>
      <c r="D984" s="3">
        <v>20</v>
      </c>
      <c r="E984" s="3">
        <v>5.3133957160309189</v>
      </c>
      <c r="F984" s="4" t="str">
        <f>+VLOOKUP(E984,'[1]Nivel Impacto'!$A$3:$E$16,3)</f>
        <v>Riesgo Logístico y de Cadena de Suministro</v>
      </c>
    </row>
    <row r="985" spans="1:6" ht="15.75" customHeight="1" x14ac:dyDescent="0.3">
      <c r="A985" s="3">
        <v>984</v>
      </c>
      <c r="B985" s="3">
        <v>335</v>
      </c>
      <c r="C985" s="3">
        <v>203.88217927102039</v>
      </c>
      <c r="D985" s="3">
        <v>31</v>
      </c>
      <c r="E985" s="3">
        <v>19.345872336942136</v>
      </c>
      <c r="F985" s="4" t="str">
        <f>+VLOOKUP(E985,'[1]Nivel Impacto'!$A$3:$E$16,3)</f>
        <v>Riesgo Ambiental</v>
      </c>
    </row>
    <row r="986" spans="1:6" ht="15.75" customHeight="1" x14ac:dyDescent="0.3">
      <c r="A986" s="3">
        <v>985</v>
      </c>
      <c r="B986" s="3">
        <v>185</v>
      </c>
      <c r="C986" s="3">
        <v>72.001051436345122</v>
      </c>
      <c r="D986" s="3">
        <v>19</v>
      </c>
      <c r="E986" s="3">
        <v>7.9028322948165153</v>
      </c>
      <c r="F986" s="4" t="str">
        <f>+VLOOKUP(E986,'[1]Nivel Impacto'!$A$3:$E$16,3)</f>
        <v>Riesgo Laboral</v>
      </c>
    </row>
    <row r="987" spans="1:6" ht="15.75" customHeight="1" x14ac:dyDescent="0.3">
      <c r="A987" s="3">
        <v>986</v>
      </c>
      <c r="B987" s="3">
        <v>467</v>
      </c>
      <c r="C987" s="3">
        <v>28.45793669680214</v>
      </c>
      <c r="D987" s="3">
        <v>48</v>
      </c>
      <c r="E987" s="3">
        <v>2.8052724717179904</v>
      </c>
      <c r="F987" s="4" t="str">
        <f>+VLOOKUP(E987,'[1]Nivel Impacto'!$A$3:$E$16,3)</f>
        <v>Riesgo de Error en Reportes No Críticos</v>
      </c>
    </row>
    <row r="988" spans="1:6" ht="15.75" customHeight="1" x14ac:dyDescent="0.3">
      <c r="A988" s="3">
        <v>987</v>
      </c>
      <c r="B988" s="3">
        <v>42</v>
      </c>
      <c r="C988" s="3">
        <v>82.584014820852005</v>
      </c>
      <c r="D988" s="3">
        <v>4</v>
      </c>
      <c r="E988" s="3">
        <v>7.7473947220603181</v>
      </c>
      <c r="F988" s="4" t="str">
        <f>+VLOOKUP(E988,'[1]Nivel Impacto'!$A$3:$E$16,3)</f>
        <v>Riesgo Laboral</v>
      </c>
    </row>
    <row r="989" spans="1:6" ht="15.75" customHeight="1" x14ac:dyDescent="0.3">
      <c r="A989" s="3">
        <v>988</v>
      </c>
      <c r="B989" s="3">
        <v>43</v>
      </c>
      <c r="C989" s="3">
        <v>290.04113695880221</v>
      </c>
      <c r="D989" s="3">
        <v>4</v>
      </c>
      <c r="E989" s="3">
        <v>26.544504794183204</v>
      </c>
      <c r="F989" s="4" t="str">
        <f>+VLOOKUP(E989,'[1]Nivel Impacto'!$A$3:$E$16,3)</f>
        <v>Riesgo Ambiental</v>
      </c>
    </row>
    <row r="990" spans="1:6" ht="15.75" customHeight="1" x14ac:dyDescent="0.3">
      <c r="A990" s="3">
        <v>989</v>
      </c>
      <c r="B990" s="3">
        <v>91</v>
      </c>
      <c r="C990" s="3">
        <v>38.646279376264793</v>
      </c>
      <c r="D990" s="3">
        <v>9</v>
      </c>
      <c r="E990" s="3">
        <v>4.2330070437643279</v>
      </c>
      <c r="F990" s="4" t="str">
        <f>+VLOOKUP(E990,'[1]Nivel Impacto'!$A$3:$E$16,3)</f>
        <v>Riesgo de Capacitación Insuficiente</v>
      </c>
    </row>
    <row r="991" spans="1:6" ht="15.75" customHeight="1" x14ac:dyDescent="0.3">
      <c r="A991" s="3">
        <v>990</v>
      </c>
      <c r="B991" s="3">
        <v>367</v>
      </c>
      <c r="C991" s="3">
        <v>44.166799671796497</v>
      </c>
      <c r="D991" s="3">
        <v>39</v>
      </c>
      <c r="E991" s="3">
        <v>4.7007693045213275</v>
      </c>
      <c r="F991" s="4" t="str">
        <f>+VLOOKUP(E991,'[1]Nivel Impacto'!$A$3:$E$16,3)</f>
        <v>Riesgo de Capacitación Insuficiente</v>
      </c>
    </row>
    <row r="992" spans="1:6" ht="15.75" customHeight="1" x14ac:dyDescent="0.3">
      <c r="A992" s="3">
        <v>991</v>
      </c>
      <c r="B992" s="3">
        <v>305</v>
      </c>
      <c r="C992" s="3">
        <v>36.792926906979574</v>
      </c>
      <c r="D992" s="3">
        <v>33</v>
      </c>
      <c r="E992" s="3">
        <v>3.8683346860381027</v>
      </c>
      <c r="F992" s="4" t="str">
        <f>+VLOOKUP(E992,'[1]Nivel Impacto'!$A$3:$E$16,3)</f>
        <v>Riesgo Administrativo Menor</v>
      </c>
    </row>
    <row r="993" spans="1:6" ht="15.75" customHeight="1" x14ac:dyDescent="0.3">
      <c r="A993" s="3">
        <v>992</v>
      </c>
      <c r="B993" s="3">
        <v>48</v>
      </c>
      <c r="C993" s="3">
        <v>156.55172151164757</v>
      </c>
      <c r="D993" s="3">
        <v>5</v>
      </c>
      <c r="E993" s="3">
        <v>14.980024661512676</v>
      </c>
      <c r="F993" s="4" t="str">
        <f>+VLOOKUP(E993,'[1]Nivel Impacto'!$A$3:$E$16,3)</f>
        <v>Riesgo Ambiental</v>
      </c>
    </row>
    <row r="994" spans="1:6" ht="15.75" customHeight="1" x14ac:dyDescent="0.3">
      <c r="A994" s="3">
        <v>993</v>
      </c>
      <c r="B994" s="3">
        <v>350</v>
      </c>
      <c r="C994" s="3">
        <v>9.968921860951113</v>
      </c>
      <c r="D994" s="3">
        <v>33</v>
      </c>
      <c r="E994" s="3">
        <v>0.97485961898912055</v>
      </c>
      <c r="F994" s="4" t="e">
        <f>+VLOOKUP(E994,'[1]Nivel Impacto'!$A$3:$E$16,3)</f>
        <v>#N/A</v>
      </c>
    </row>
    <row r="995" spans="1:6" ht="15.75" customHeight="1" x14ac:dyDescent="0.3">
      <c r="A995" s="3">
        <v>994</v>
      </c>
      <c r="B995" s="3">
        <v>225</v>
      </c>
      <c r="C995" s="3">
        <v>232.7493732866607</v>
      </c>
      <c r="D995" s="3">
        <v>23</v>
      </c>
      <c r="E995" s="3">
        <v>21.642726658981744</v>
      </c>
      <c r="F995" s="4" t="str">
        <f>+VLOOKUP(E995,'[1]Nivel Impacto'!$A$3:$E$16,3)</f>
        <v>Riesgo Ambiental</v>
      </c>
    </row>
    <row r="996" spans="1:6" ht="15.75" customHeight="1" x14ac:dyDescent="0.3">
      <c r="A996" s="3">
        <v>995</v>
      </c>
      <c r="B996" s="3">
        <v>209</v>
      </c>
      <c r="C996" s="3">
        <v>156.52364908574057</v>
      </c>
      <c r="D996" s="3">
        <v>23</v>
      </c>
      <c r="E996" s="3">
        <v>17.163897812315678</v>
      </c>
      <c r="F996" s="4" t="str">
        <f>+VLOOKUP(E996,'[1]Nivel Impacto'!$A$3:$E$16,3)</f>
        <v>Riesgo Ambiental</v>
      </c>
    </row>
    <row r="997" spans="1:6" ht="15.75" customHeight="1" x14ac:dyDescent="0.3">
      <c r="A997" s="3">
        <v>996</v>
      </c>
      <c r="B997" s="3">
        <v>36</v>
      </c>
      <c r="C997" s="3">
        <v>68.84891822572996</v>
      </c>
      <c r="D997" s="3">
        <v>4</v>
      </c>
      <c r="E997" s="3">
        <v>7.0041634552515184</v>
      </c>
      <c r="F997" s="4" t="str">
        <f>+VLOOKUP(E997,'[1]Nivel Impacto'!$A$3:$E$16,3)</f>
        <v>Riesgo Laboral</v>
      </c>
    </row>
    <row r="998" spans="1:6" ht="15.75" customHeight="1" x14ac:dyDescent="0.3">
      <c r="A998" s="3">
        <v>997</v>
      </c>
      <c r="B998" s="3">
        <v>422</v>
      </c>
      <c r="C998" s="3">
        <v>49.20172235287928</v>
      </c>
      <c r="D998" s="3">
        <v>39</v>
      </c>
      <c r="E998" s="3">
        <v>4.8478394273878269</v>
      </c>
      <c r="F998" s="4" t="str">
        <f>+VLOOKUP(E998,'[1]Nivel Impacto'!$A$3:$E$16,3)</f>
        <v>Riesgo de Capacitación Insuficiente</v>
      </c>
    </row>
    <row r="999" spans="1:6" ht="15.75" customHeight="1" x14ac:dyDescent="0.3">
      <c r="A999" s="3">
        <v>998</v>
      </c>
      <c r="B999" s="3">
        <v>398</v>
      </c>
      <c r="C999" s="3">
        <v>61.258505759925946</v>
      </c>
      <c r="D999" s="3">
        <v>41</v>
      </c>
      <c r="E999" s="3">
        <v>6.1713567731034749</v>
      </c>
      <c r="F999" s="4" t="str">
        <f>+VLOOKUP(E999,'[1]Nivel Impacto'!$A$3:$E$16,3)</f>
        <v>Riesgo Regulatorio</v>
      </c>
    </row>
    <row r="1000" spans="1:6" ht="15.75" customHeight="1" x14ac:dyDescent="0.3">
      <c r="A1000" s="3">
        <v>999</v>
      </c>
      <c r="B1000" s="3">
        <v>355</v>
      </c>
      <c r="C1000" s="3">
        <v>23.573458751528474</v>
      </c>
      <c r="D1000" s="3">
        <v>36</v>
      </c>
      <c r="E1000" s="3">
        <v>2.5008690385715386</v>
      </c>
      <c r="F1000" s="4" t="str">
        <f>+VLOOKUP(E1000,'[1]Nivel Impacto'!$A$3:$E$16,3)</f>
        <v>Riesgo de Error en Reportes No Críticos</v>
      </c>
    </row>
    <row r="1001" spans="1:6" ht="15.75" customHeight="1" x14ac:dyDescent="0.3">
      <c r="A1001" s="3">
        <v>1000</v>
      </c>
      <c r="B1001" s="3">
        <v>414</v>
      </c>
      <c r="C1001" s="3">
        <v>560.80622025847083</v>
      </c>
      <c r="D1001" s="3">
        <v>40</v>
      </c>
      <c r="E1001" s="3">
        <v>52.993922819367413</v>
      </c>
      <c r="F1001" s="4" t="str">
        <f>+VLOOKUP(E1001,'[1]Nivel Impacto'!$A$3:$E$16,3)</f>
        <v>Riesgo Ambiental</v>
      </c>
    </row>
    <row r="1002" spans="1:6" ht="15.75" customHeight="1" x14ac:dyDescent="0.3">
      <c r="A1002" s="3">
        <v>1001</v>
      </c>
      <c r="B1002" s="3">
        <v>481</v>
      </c>
      <c r="C1002" s="3">
        <v>31.385330996399148</v>
      </c>
      <c r="D1002" s="3">
        <v>50</v>
      </c>
      <c r="E1002" s="3">
        <v>3.428523170713103</v>
      </c>
      <c r="F1002" s="4" t="str">
        <f>+VLOOKUP(E1002,'[1]Nivel Impacto'!$A$3:$E$16,3)</f>
        <v>Riesgo Administrativo Menor</v>
      </c>
    </row>
    <row r="1003" spans="1:6" ht="15.75" customHeight="1" x14ac:dyDescent="0.3">
      <c r="A1003" s="3">
        <v>1002</v>
      </c>
      <c r="B1003" s="3">
        <v>162</v>
      </c>
      <c r="C1003" s="3">
        <v>64.400675018843074</v>
      </c>
      <c r="D1003" s="3">
        <v>15</v>
      </c>
      <c r="E1003" s="3">
        <v>5.9213019579752588</v>
      </c>
      <c r="F1003" s="4" t="str">
        <f>+VLOOKUP(E1003,'[1]Nivel Impacto'!$A$3:$E$16,3)</f>
        <v>Riesgo Logístico y de Cadena de Suministro</v>
      </c>
    </row>
    <row r="1004" spans="1:6" ht="15.75" customHeight="1" x14ac:dyDescent="0.3">
      <c r="A1004" s="3">
        <v>1003</v>
      </c>
      <c r="B1004" s="3">
        <v>287</v>
      </c>
      <c r="C1004" s="3">
        <v>53.186692212403329</v>
      </c>
      <c r="D1004" s="3">
        <v>30</v>
      </c>
      <c r="E1004" s="3">
        <v>5.4751010896133252</v>
      </c>
      <c r="F1004" s="4" t="str">
        <f>+VLOOKUP(E1004,'[1]Nivel Impacto'!$A$3:$E$16,3)</f>
        <v>Riesgo Logístico y de Cadena de Suministro</v>
      </c>
    </row>
    <row r="1005" spans="1:6" ht="15.75" customHeight="1" x14ac:dyDescent="0.3">
      <c r="A1005" s="3">
        <v>1004</v>
      </c>
      <c r="B1005" s="3">
        <v>298</v>
      </c>
      <c r="C1005" s="3">
        <v>32.302851307811331</v>
      </c>
      <c r="D1005" s="3">
        <v>28</v>
      </c>
      <c r="E1005" s="3">
        <v>2.9303131451783546</v>
      </c>
      <c r="F1005" s="4" t="str">
        <f>+VLOOKUP(E1005,'[1]Nivel Impacto'!$A$3:$E$16,3)</f>
        <v>Riesgo de Error en Reportes No Críticos</v>
      </c>
    </row>
    <row r="1006" spans="1:6" ht="15.75" customHeight="1" x14ac:dyDescent="0.3">
      <c r="A1006" s="3">
        <v>1005</v>
      </c>
      <c r="B1006" s="3">
        <v>123</v>
      </c>
      <c r="C1006" s="3">
        <v>66.0463913838976</v>
      </c>
      <c r="D1006" s="3">
        <v>13</v>
      </c>
      <c r="E1006" s="3">
        <v>6.9271605370427967</v>
      </c>
      <c r="F1006" s="4" t="str">
        <f>+VLOOKUP(E1006,'[1]Nivel Impacto'!$A$3:$E$16,3)</f>
        <v>Riesgo Regulatorio</v>
      </c>
    </row>
    <row r="1007" spans="1:6" ht="15.75" customHeight="1" x14ac:dyDescent="0.3">
      <c r="A1007" s="3">
        <v>1006</v>
      </c>
      <c r="B1007" s="3">
        <v>335</v>
      </c>
      <c r="C1007" s="3">
        <v>28.931111179297421</v>
      </c>
      <c r="D1007" s="3">
        <v>31</v>
      </c>
      <c r="E1007" s="3">
        <v>2.820281727527763</v>
      </c>
      <c r="F1007" s="4" t="str">
        <f>+VLOOKUP(E1007,'[1]Nivel Impacto'!$A$3:$E$16,3)</f>
        <v>Riesgo de Error en Reportes No Críticos</v>
      </c>
    </row>
    <row r="1008" spans="1:6" ht="15.75" customHeight="1" x14ac:dyDescent="0.3">
      <c r="A1008" s="3">
        <v>1007</v>
      </c>
      <c r="B1008" s="3">
        <v>92</v>
      </c>
      <c r="C1008" s="3">
        <v>93.992684124309037</v>
      </c>
      <c r="D1008" s="3">
        <v>10</v>
      </c>
      <c r="E1008" s="3">
        <v>8.8200520380366036</v>
      </c>
      <c r="F1008" s="4" t="str">
        <f>+VLOOKUP(E1008,'[1]Nivel Impacto'!$A$3:$E$16,3)</f>
        <v>Riesgo Financiero Operativo</v>
      </c>
    </row>
    <row r="1009" spans="1:6" ht="15.75" customHeight="1" x14ac:dyDescent="0.3">
      <c r="A1009" s="3">
        <v>1008</v>
      </c>
      <c r="B1009" s="3">
        <v>185</v>
      </c>
      <c r="C1009" s="3">
        <v>449.95687476044287</v>
      </c>
      <c r="D1009" s="3">
        <v>18</v>
      </c>
      <c r="E1009" s="3">
        <v>45.140245992229204</v>
      </c>
      <c r="F1009" s="4" t="str">
        <f>+VLOOKUP(E1009,'[1]Nivel Impacto'!$A$3:$E$16,3)</f>
        <v>Riesgo Ambiental</v>
      </c>
    </row>
    <row r="1010" spans="1:6" ht="15.75" customHeight="1" x14ac:dyDescent="0.3">
      <c r="A1010" s="3">
        <v>1009</v>
      </c>
      <c r="B1010" s="3">
        <v>164</v>
      </c>
      <c r="C1010" s="3">
        <v>27.166547866437604</v>
      </c>
      <c r="D1010" s="3">
        <v>15</v>
      </c>
      <c r="E1010" s="3">
        <v>2.6171030450467563</v>
      </c>
      <c r="F1010" s="4" t="str">
        <f>+VLOOKUP(E1010,'[1]Nivel Impacto'!$A$3:$E$16,3)</f>
        <v>Riesgo de Error en Reportes No Críticos</v>
      </c>
    </row>
    <row r="1011" spans="1:6" ht="15.75" customHeight="1" x14ac:dyDescent="0.3">
      <c r="A1011" s="3">
        <v>1010</v>
      </c>
      <c r="B1011" s="3">
        <v>41</v>
      </c>
      <c r="C1011" s="3">
        <v>9.1725620636916254</v>
      </c>
      <c r="D1011" s="3">
        <v>4</v>
      </c>
      <c r="E1011" s="3">
        <v>0.97377482635081292</v>
      </c>
      <c r="F1011" s="4" t="e">
        <f>+VLOOKUP(E1011,'[1]Nivel Impacto'!$A$3:$E$16,3)</f>
        <v>#N/A</v>
      </c>
    </row>
    <row r="1012" spans="1:6" ht="15.75" customHeight="1" x14ac:dyDescent="0.3">
      <c r="A1012" s="3">
        <v>1011</v>
      </c>
      <c r="B1012" s="3">
        <v>50</v>
      </c>
      <c r="C1012" s="3">
        <v>22.490860820161316</v>
      </c>
      <c r="D1012" s="3">
        <v>5</v>
      </c>
      <c r="E1012" s="3">
        <v>2.1728586965035221</v>
      </c>
      <c r="F1012" s="4" t="str">
        <f>+VLOOKUP(E1012,'[1]Nivel Impacto'!$A$3:$E$16,3)</f>
        <v>Riesgo de Error en Reportes No Críticos</v>
      </c>
    </row>
    <row r="1013" spans="1:6" ht="15.75" customHeight="1" x14ac:dyDescent="0.3">
      <c r="A1013" s="3">
        <v>1012</v>
      </c>
      <c r="B1013" s="3">
        <v>54</v>
      </c>
      <c r="C1013" s="3">
        <v>19.591223346197168</v>
      </c>
      <c r="D1013" s="3">
        <v>5</v>
      </c>
      <c r="E1013" s="3">
        <v>2.1335858976389908</v>
      </c>
      <c r="F1013" s="4" t="str">
        <f>+VLOOKUP(E1013,'[1]Nivel Impacto'!$A$3:$E$16,3)</f>
        <v>Riesgo de Error en Reportes No Críticos</v>
      </c>
    </row>
    <row r="1014" spans="1:6" ht="15.75" customHeight="1" x14ac:dyDescent="0.3">
      <c r="A1014" s="3">
        <v>1013</v>
      </c>
      <c r="B1014" s="3">
        <v>455</v>
      </c>
      <c r="C1014" s="3">
        <v>44.803751212624384</v>
      </c>
      <c r="D1014" s="3">
        <v>49</v>
      </c>
      <c r="E1014" s="3">
        <v>4.2197084080769613</v>
      </c>
      <c r="F1014" s="4" t="str">
        <f>+VLOOKUP(E1014,'[1]Nivel Impacto'!$A$3:$E$16,3)</f>
        <v>Riesgo de Capacitación Insuficiente</v>
      </c>
    </row>
    <row r="1015" spans="1:6" ht="15.75" customHeight="1" x14ac:dyDescent="0.3">
      <c r="A1015" s="3">
        <v>1014</v>
      </c>
      <c r="B1015" s="3">
        <v>109</v>
      </c>
      <c r="C1015" s="3">
        <v>72.318025423020217</v>
      </c>
      <c r="D1015" s="3">
        <v>10</v>
      </c>
      <c r="E1015" s="3">
        <v>7.6937611130566532</v>
      </c>
      <c r="F1015" s="4" t="str">
        <f>+VLOOKUP(E1015,'[1]Nivel Impacto'!$A$3:$E$16,3)</f>
        <v>Riesgo Laboral</v>
      </c>
    </row>
    <row r="1016" spans="1:6" ht="15.75" customHeight="1" x14ac:dyDescent="0.3">
      <c r="A1016" s="3">
        <v>1015</v>
      </c>
      <c r="B1016" s="3">
        <v>221</v>
      </c>
      <c r="C1016" s="3">
        <v>148.8423274470203</v>
      </c>
      <c r="D1016" s="3">
        <v>23</v>
      </c>
      <c r="E1016" s="3">
        <v>13.797341796283085</v>
      </c>
      <c r="F1016" s="4" t="str">
        <f>+VLOOKUP(E1016,'[1]Nivel Impacto'!$A$3:$E$16,3)</f>
        <v>Riesgo de Navegación</v>
      </c>
    </row>
    <row r="1017" spans="1:6" ht="15.75" customHeight="1" x14ac:dyDescent="0.3">
      <c r="A1017" s="3">
        <v>1016</v>
      </c>
      <c r="B1017" s="3">
        <v>462</v>
      </c>
      <c r="C1017" s="3">
        <v>23.795165057377833</v>
      </c>
      <c r="D1017" s="3">
        <v>46</v>
      </c>
      <c r="E1017" s="3">
        <v>2.5844855281552808</v>
      </c>
      <c r="F1017" s="4" t="str">
        <f>+VLOOKUP(E1017,'[1]Nivel Impacto'!$A$3:$E$16,3)</f>
        <v>Riesgo de Error en Reportes No Críticos</v>
      </c>
    </row>
    <row r="1018" spans="1:6" ht="15.75" customHeight="1" x14ac:dyDescent="0.3">
      <c r="A1018" s="3">
        <v>1017</v>
      </c>
      <c r="B1018" s="3">
        <v>201</v>
      </c>
      <c r="C1018" s="3">
        <v>135.80091847231051</v>
      </c>
      <c r="D1018" s="3">
        <v>19</v>
      </c>
      <c r="E1018" s="3">
        <v>13.780458851974164</v>
      </c>
      <c r="F1018" s="4" t="str">
        <f>+VLOOKUP(E1018,'[1]Nivel Impacto'!$A$3:$E$16,3)</f>
        <v>Riesgo de Navegación</v>
      </c>
    </row>
    <row r="1019" spans="1:6" ht="15.75" customHeight="1" x14ac:dyDescent="0.3">
      <c r="A1019" s="3">
        <v>1018</v>
      </c>
      <c r="B1019" s="3">
        <v>412</v>
      </c>
      <c r="C1019" s="3">
        <v>15.72140657539544</v>
      </c>
      <c r="D1019" s="3">
        <v>41</v>
      </c>
      <c r="E1019" s="3">
        <v>1.6225919159631634</v>
      </c>
      <c r="F1019" s="4" t="str">
        <f>+VLOOKUP(E1019,'[1]Nivel Impacto'!$A$3:$E$16,3)</f>
        <v>Riesgo de Equipamiento Secundario</v>
      </c>
    </row>
    <row r="1020" spans="1:6" ht="15.75" customHeight="1" x14ac:dyDescent="0.3">
      <c r="A1020" s="3">
        <v>1019</v>
      </c>
      <c r="B1020" s="3">
        <v>52</v>
      </c>
      <c r="C1020" s="3">
        <v>95.650496266312601</v>
      </c>
      <c r="D1020" s="3">
        <v>5</v>
      </c>
      <c r="E1020" s="3">
        <v>10.359013790384619</v>
      </c>
      <c r="F1020" s="4" t="str">
        <f>+VLOOKUP(E1020,'[1]Nivel Impacto'!$A$3:$E$16,3)</f>
        <v>Riesgo Tecnológico</v>
      </c>
    </row>
    <row r="1021" spans="1:6" ht="15.75" customHeight="1" x14ac:dyDescent="0.3">
      <c r="A1021" s="3">
        <v>1020</v>
      </c>
      <c r="B1021" s="3">
        <v>163</v>
      </c>
      <c r="C1021" s="3">
        <v>7.4755475165241583</v>
      </c>
      <c r="D1021" s="3">
        <v>16</v>
      </c>
      <c r="E1021" s="3">
        <v>0.76114130527044455</v>
      </c>
      <c r="F1021" s="4" t="e">
        <f>+VLOOKUP(E1021,'[1]Nivel Impacto'!$A$3:$E$16,3)</f>
        <v>#N/A</v>
      </c>
    </row>
    <row r="1022" spans="1:6" ht="15.75" customHeight="1" x14ac:dyDescent="0.3">
      <c r="A1022" s="3">
        <v>1021</v>
      </c>
      <c r="B1022" s="3">
        <v>90</v>
      </c>
      <c r="C1022" s="3">
        <v>36.824412387117611</v>
      </c>
      <c r="D1022" s="3">
        <v>9</v>
      </c>
      <c r="E1022" s="3">
        <v>4.0276568146618335</v>
      </c>
      <c r="F1022" s="4" t="str">
        <f>+VLOOKUP(E1022,'[1]Nivel Impacto'!$A$3:$E$16,3)</f>
        <v>Riesgo de Capacitación Insuficiente</v>
      </c>
    </row>
    <row r="1023" spans="1:6" ht="15.75" customHeight="1" x14ac:dyDescent="0.3">
      <c r="A1023" s="3">
        <v>1022</v>
      </c>
      <c r="B1023" s="3">
        <v>49</v>
      </c>
      <c r="C1023" s="3">
        <v>54.687252934425871</v>
      </c>
      <c r="D1023" s="3">
        <v>5</v>
      </c>
      <c r="E1023" s="3">
        <v>6.0153106465082287</v>
      </c>
      <c r="F1023" s="4" t="str">
        <f>+VLOOKUP(E1023,'[1]Nivel Impacto'!$A$3:$E$16,3)</f>
        <v>Riesgo Regulatorio</v>
      </c>
    </row>
    <row r="1024" spans="1:6" ht="15.75" customHeight="1" x14ac:dyDescent="0.3">
      <c r="A1024" s="3">
        <v>1023</v>
      </c>
      <c r="B1024" s="3">
        <v>539</v>
      </c>
      <c r="C1024" s="3">
        <v>16.88411276775668</v>
      </c>
      <c r="D1024" s="3">
        <v>54</v>
      </c>
      <c r="E1024" s="3">
        <v>1.8372172404856568</v>
      </c>
      <c r="F1024" s="4" t="str">
        <f>+VLOOKUP(E1024,'[1]Nivel Impacto'!$A$3:$E$16,3)</f>
        <v>Riesgo de Equipamiento Secundario</v>
      </c>
    </row>
    <row r="1025" spans="1:6" ht="15.75" customHeight="1" x14ac:dyDescent="0.3">
      <c r="A1025" s="3">
        <v>1024</v>
      </c>
      <c r="B1025" s="3">
        <v>153</v>
      </c>
      <c r="C1025" s="3">
        <v>25.478082314597142</v>
      </c>
      <c r="D1025" s="3">
        <v>14</v>
      </c>
      <c r="E1025" s="3">
        <v>2.4267183569250164</v>
      </c>
      <c r="F1025" s="4" t="str">
        <f>+VLOOKUP(E1025,'[1]Nivel Impacto'!$A$3:$E$16,3)</f>
        <v>Riesgo de Error en Reportes No Críticos</v>
      </c>
    </row>
    <row r="1026" spans="1:6" ht="15.75" customHeight="1" x14ac:dyDescent="0.3">
      <c r="A1026" s="3">
        <v>1025</v>
      </c>
      <c r="B1026" s="3">
        <v>323</v>
      </c>
      <c r="C1026" s="3">
        <v>9.7150266109359453</v>
      </c>
      <c r="D1026" s="3">
        <v>33</v>
      </c>
      <c r="E1026" s="3">
        <v>0.96693609173778072</v>
      </c>
      <c r="F1026" s="4" t="e">
        <f>+VLOOKUP(E1026,'[1]Nivel Impacto'!$A$3:$E$16,3)</f>
        <v>#N/A</v>
      </c>
    </row>
    <row r="1027" spans="1:6" ht="15.75" customHeight="1" x14ac:dyDescent="0.3">
      <c r="A1027" s="3">
        <v>1026</v>
      </c>
      <c r="B1027" s="3">
        <v>47</v>
      </c>
      <c r="C1027" s="3">
        <v>38.22595358597767</v>
      </c>
      <c r="D1027" s="3">
        <v>5</v>
      </c>
      <c r="E1027" s="3">
        <v>3.4628700006744668</v>
      </c>
      <c r="F1027" s="4" t="str">
        <f>+VLOOKUP(E1027,'[1]Nivel Impacto'!$A$3:$E$16,3)</f>
        <v>Riesgo Administrativo Menor</v>
      </c>
    </row>
    <row r="1028" spans="1:6" ht="15.75" customHeight="1" x14ac:dyDescent="0.3">
      <c r="A1028" s="3">
        <v>1027</v>
      </c>
      <c r="B1028" s="3">
        <v>48</v>
      </c>
      <c r="C1028" s="3">
        <v>13.353533287757239</v>
      </c>
      <c r="D1028" s="3">
        <v>5</v>
      </c>
      <c r="E1028" s="3">
        <v>1.2784330474467966</v>
      </c>
      <c r="F1028" s="4" t="str">
        <f>+VLOOKUP(E1028,'[1]Nivel Impacto'!$A$3:$E$16,3)</f>
        <v>Riesgo de Equipamiento Secundario</v>
      </c>
    </row>
    <row r="1029" spans="1:6" ht="15.75" customHeight="1" x14ac:dyDescent="0.3">
      <c r="A1029" s="3">
        <v>1028</v>
      </c>
      <c r="B1029" s="3">
        <v>139</v>
      </c>
      <c r="C1029" s="3">
        <v>39.11325384110954</v>
      </c>
      <c r="D1029" s="3">
        <v>14</v>
      </c>
      <c r="E1029" s="3">
        <v>3.521164901474632</v>
      </c>
      <c r="F1029" s="4" t="str">
        <f>+VLOOKUP(E1029,'[1]Nivel Impacto'!$A$3:$E$16,3)</f>
        <v>Riesgo Administrativo Menor</v>
      </c>
    </row>
    <row r="1030" spans="1:6" ht="15.75" customHeight="1" x14ac:dyDescent="0.3">
      <c r="A1030" s="3">
        <v>1029</v>
      </c>
      <c r="B1030" s="3">
        <v>41</v>
      </c>
      <c r="C1030" s="3">
        <v>32.485050075149296</v>
      </c>
      <c r="D1030" s="3">
        <v>4</v>
      </c>
      <c r="E1030" s="3">
        <v>3.4858469638953564</v>
      </c>
      <c r="F1030" s="4" t="str">
        <f>+VLOOKUP(E1030,'[1]Nivel Impacto'!$A$3:$E$16,3)</f>
        <v>Riesgo Administrativo Menor</v>
      </c>
    </row>
    <row r="1031" spans="1:6" ht="15.75" customHeight="1" x14ac:dyDescent="0.3">
      <c r="A1031" s="3">
        <v>1030</v>
      </c>
      <c r="B1031" s="3">
        <v>467</v>
      </c>
      <c r="C1031" s="3">
        <v>177.51997585572144</v>
      </c>
      <c r="D1031" s="3">
        <v>43</v>
      </c>
      <c r="E1031" s="3">
        <v>18.686896339029641</v>
      </c>
      <c r="F1031" s="4" t="str">
        <f>+VLOOKUP(E1031,'[1]Nivel Impacto'!$A$3:$E$16,3)</f>
        <v>Riesgo Ambiental</v>
      </c>
    </row>
    <row r="1032" spans="1:6" ht="15.75" customHeight="1" x14ac:dyDescent="0.3">
      <c r="A1032" s="3">
        <v>1031</v>
      </c>
      <c r="B1032" s="3">
        <v>368</v>
      </c>
      <c r="C1032" s="3">
        <v>587.00331762729263</v>
      </c>
      <c r="D1032" s="3">
        <v>34</v>
      </c>
      <c r="E1032" s="3">
        <v>57.426481492737707</v>
      </c>
      <c r="F1032" s="4" t="str">
        <f>+VLOOKUP(E1032,'[1]Nivel Impacto'!$A$3:$E$16,3)</f>
        <v>Riesgo Ambiental</v>
      </c>
    </row>
    <row r="1033" spans="1:6" ht="15.75" customHeight="1" x14ac:dyDescent="0.3">
      <c r="A1033" s="3">
        <v>1032</v>
      </c>
      <c r="B1033" s="3">
        <v>352</v>
      </c>
      <c r="C1033" s="3">
        <v>44.137668475148843</v>
      </c>
      <c r="D1033" s="3">
        <v>37</v>
      </c>
      <c r="E1033" s="3">
        <v>4.3718654918188173</v>
      </c>
      <c r="F1033" s="4" t="str">
        <f>+VLOOKUP(E1033,'[1]Nivel Impacto'!$A$3:$E$16,3)</f>
        <v>Riesgo de Capacitación Insuficiente</v>
      </c>
    </row>
    <row r="1034" spans="1:6" ht="15.75" customHeight="1" x14ac:dyDescent="0.3">
      <c r="A1034" s="3">
        <v>1033</v>
      </c>
      <c r="B1034" s="3">
        <v>230</v>
      </c>
      <c r="C1034" s="3">
        <v>120.29162662599856</v>
      </c>
      <c r="D1034" s="3">
        <v>23</v>
      </c>
      <c r="E1034" s="3">
        <v>11.238304608538437</v>
      </c>
      <c r="F1034" s="4" t="str">
        <f>+VLOOKUP(E1034,'[1]Nivel Impacto'!$A$3:$E$16,3)</f>
        <v>Riesgo de Seguridad</v>
      </c>
    </row>
    <row r="1035" spans="1:6" ht="15.75" customHeight="1" x14ac:dyDescent="0.3">
      <c r="A1035" s="3">
        <v>1034</v>
      </c>
      <c r="B1035" s="3">
        <v>354</v>
      </c>
      <c r="C1035" s="3">
        <v>20.232257339905853</v>
      </c>
      <c r="D1035" s="3">
        <v>37</v>
      </c>
      <c r="E1035" s="3">
        <v>2.1026494612227546</v>
      </c>
      <c r="F1035" s="4" t="str">
        <f>+VLOOKUP(E1035,'[1]Nivel Impacto'!$A$3:$E$16,3)</f>
        <v>Riesgo de Error en Reportes No Críticos</v>
      </c>
    </row>
    <row r="1036" spans="1:6" ht="15.75" customHeight="1" x14ac:dyDescent="0.3">
      <c r="A1036" s="3">
        <v>1035</v>
      </c>
      <c r="B1036" s="3">
        <v>39</v>
      </c>
      <c r="C1036" s="3">
        <v>10.934864669105758</v>
      </c>
      <c r="D1036" s="3">
        <v>4</v>
      </c>
      <c r="E1036" s="3">
        <v>1.1646020960858876</v>
      </c>
      <c r="F1036" s="4" t="str">
        <f>+VLOOKUP(E1036,'[1]Nivel Impacto'!$A$3:$E$16,3)</f>
        <v>Riesgo de Equipamiento Secundario</v>
      </c>
    </row>
    <row r="1037" spans="1:6" ht="15.75" customHeight="1" x14ac:dyDescent="0.3">
      <c r="A1037" s="3">
        <v>1036</v>
      </c>
      <c r="B1037" s="3">
        <v>208</v>
      </c>
      <c r="C1037" s="3">
        <v>91.008364621775812</v>
      </c>
      <c r="D1037" s="3">
        <v>20</v>
      </c>
      <c r="E1037" s="3">
        <v>9.0615502820100673</v>
      </c>
      <c r="F1037" s="4" t="str">
        <f>+VLOOKUP(E1037,'[1]Nivel Impacto'!$A$3:$E$16,3)</f>
        <v>Riesgo Portuario</v>
      </c>
    </row>
    <row r="1038" spans="1:6" ht="15.75" customHeight="1" x14ac:dyDescent="0.3">
      <c r="A1038" s="3">
        <v>1037</v>
      </c>
      <c r="B1038" s="3">
        <v>171</v>
      </c>
      <c r="C1038" s="3">
        <v>4.2141358865761109</v>
      </c>
      <c r="D1038" s="3">
        <v>16</v>
      </c>
      <c r="E1038" s="3">
        <v>0.45246406023692887</v>
      </c>
      <c r="F1038" s="4" t="e">
        <f>+VLOOKUP(E1038,'[1]Nivel Impacto'!$A$3:$E$16,3)</f>
        <v>#N/A</v>
      </c>
    </row>
    <row r="1039" spans="1:6" ht="15.75" customHeight="1" x14ac:dyDescent="0.3">
      <c r="A1039" s="3">
        <v>1038</v>
      </c>
      <c r="B1039" s="3">
        <v>264</v>
      </c>
      <c r="C1039" s="3">
        <v>100.47185179288371</v>
      </c>
      <c r="D1039" s="3">
        <v>29</v>
      </c>
      <c r="E1039" s="3">
        <v>9.5354521567792503</v>
      </c>
      <c r="F1039" s="4" t="str">
        <f>+VLOOKUP(E1039,'[1]Nivel Impacto'!$A$3:$E$16,3)</f>
        <v>Riesgo Portuario</v>
      </c>
    </row>
    <row r="1040" spans="1:6" ht="15.75" customHeight="1" x14ac:dyDescent="0.3">
      <c r="A1040" s="3">
        <v>1039</v>
      </c>
      <c r="B1040" s="3">
        <v>395</v>
      </c>
      <c r="C1040" s="3">
        <v>85.174094005229591</v>
      </c>
      <c r="D1040" s="3">
        <v>36</v>
      </c>
      <c r="E1040" s="3">
        <v>8.06552821277071</v>
      </c>
      <c r="F1040" s="4" t="str">
        <f>+VLOOKUP(E1040,'[1]Nivel Impacto'!$A$3:$E$16,3)</f>
        <v>Riesgo Financiero Operativo</v>
      </c>
    </row>
    <row r="1041" spans="1:6" ht="15.75" customHeight="1" x14ac:dyDescent="0.3">
      <c r="A1041" s="3">
        <v>1040</v>
      </c>
      <c r="B1041" s="3">
        <v>134</v>
      </c>
      <c r="C1041" s="3">
        <v>108.77813537968676</v>
      </c>
      <c r="D1041" s="3">
        <v>13</v>
      </c>
      <c r="E1041" s="3">
        <v>10.263563609748802</v>
      </c>
      <c r="F1041" s="4" t="str">
        <f>+VLOOKUP(E1041,'[1]Nivel Impacto'!$A$3:$E$16,3)</f>
        <v>Riesgo Tecnológico</v>
      </c>
    </row>
    <row r="1042" spans="1:6" ht="15.75" customHeight="1" x14ac:dyDescent="0.3">
      <c r="A1042" s="3">
        <v>1041</v>
      </c>
      <c r="B1042" s="3">
        <v>135</v>
      </c>
      <c r="C1042" s="3">
        <v>72.010615440151014</v>
      </c>
      <c r="D1042" s="3">
        <v>14</v>
      </c>
      <c r="E1042" s="3">
        <v>7.2790501407227701</v>
      </c>
      <c r="F1042" s="4" t="str">
        <f>+VLOOKUP(E1042,'[1]Nivel Impacto'!$A$3:$E$16,3)</f>
        <v>Riesgo Laboral</v>
      </c>
    </row>
    <row r="1043" spans="1:6" ht="15.75" customHeight="1" x14ac:dyDescent="0.3">
      <c r="A1043" s="3">
        <v>1042</v>
      </c>
      <c r="B1043" s="3">
        <v>43</v>
      </c>
      <c r="C1043" s="3">
        <v>12.505324366894758</v>
      </c>
      <c r="D1043" s="3">
        <v>4</v>
      </c>
      <c r="E1043" s="3">
        <v>1.2701406150234051</v>
      </c>
      <c r="F1043" s="4" t="str">
        <f>+VLOOKUP(E1043,'[1]Nivel Impacto'!$A$3:$E$16,3)</f>
        <v>Riesgo de Equipamiento Secundario</v>
      </c>
    </row>
    <row r="1044" spans="1:6" ht="15.75" customHeight="1" x14ac:dyDescent="0.3">
      <c r="A1044" s="3">
        <v>1043</v>
      </c>
      <c r="B1044" s="3">
        <v>164</v>
      </c>
      <c r="C1044" s="3">
        <v>110.94624630277838</v>
      </c>
      <c r="D1044" s="3">
        <v>16</v>
      </c>
      <c r="E1044" s="3">
        <v>10.240506737533746</v>
      </c>
      <c r="F1044" s="4" t="str">
        <f>+VLOOKUP(E1044,'[1]Nivel Impacto'!$A$3:$E$16,3)</f>
        <v>Riesgo Tecnológico</v>
      </c>
    </row>
    <row r="1045" spans="1:6" ht="15.75" customHeight="1" x14ac:dyDescent="0.3">
      <c r="A1045" s="3">
        <v>1044</v>
      </c>
      <c r="B1045" s="3">
        <v>359</v>
      </c>
      <c r="C1045" s="3">
        <v>24.754821080845044</v>
      </c>
      <c r="D1045" s="3">
        <v>37</v>
      </c>
      <c r="E1045" s="3">
        <v>2.4981268884197374</v>
      </c>
      <c r="F1045" s="4" t="str">
        <f>+VLOOKUP(E1045,'[1]Nivel Impacto'!$A$3:$E$16,3)</f>
        <v>Riesgo de Error en Reportes No Críticos</v>
      </c>
    </row>
    <row r="1046" spans="1:6" ht="15.75" customHeight="1" x14ac:dyDescent="0.3">
      <c r="A1046" s="3">
        <v>1045</v>
      </c>
      <c r="B1046" s="3">
        <v>100</v>
      </c>
      <c r="C1046" s="3">
        <v>12.661921717474877</v>
      </c>
      <c r="D1046" s="3">
        <v>10</v>
      </c>
      <c r="E1046" s="3">
        <v>1.2416865975830358</v>
      </c>
      <c r="F1046" s="4" t="str">
        <f>+VLOOKUP(E1046,'[1]Nivel Impacto'!$A$3:$E$16,3)</f>
        <v>Riesgo de Equipamiento Secundario</v>
      </c>
    </row>
    <row r="1047" spans="1:6" ht="15.75" customHeight="1" x14ac:dyDescent="0.3">
      <c r="A1047" s="3">
        <v>1046</v>
      </c>
      <c r="B1047" s="3">
        <v>257</v>
      </c>
      <c r="C1047" s="3">
        <v>88.622941922701699</v>
      </c>
      <c r="D1047" s="3">
        <v>24</v>
      </c>
      <c r="E1047" s="3">
        <v>8.2519452460522515</v>
      </c>
      <c r="F1047" s="4" t="str">
        <f>+VLOOKUP(E1047,'[1]Nivel Impacto'!$A$3:$E$16,3)</f>
        <v>Riesgo Financiero Operativo</v>
      </c>
    </row>
    <row r="1048" spans="1:6" ht="15.75" customHeight="1" x14ac:dyDescent="0.3">
      <c r="A1048" s="3">
        <v>1047</v>
      </c>
      <c r="B1048" s="3">
        <v>268</v>
      </c>
      <c r="C1048" s="3">
        <v>37.636386342483782</v>
      </c>
      <c r="D1048" s="3">
        <v>27</v>
      </c>
      <c r="E1048" s="3">
        <v>4.0840290179818508</v>
      </c>
      <c r="F1048" s="4" t="str">
        <f>+VLOOKUP(E1048,'[1]Nivel Impacto'!$A$3:$E$16,3)</f>
        <v>Riesgo de Capacitación Insuficiente</v>
      </c>
    </row>
    <row r="1049" spans="1:6" ht="15.75" customHeight="1" x14ac:dyDescent="0.3">
      <c r="A1049" s="3">
        <v>1048</v>
      </c>
      <c r="B1049" s="3">
        <v>46</v>
      </c>
      <c r="C1049" s="3">
        <v>34.184671577111935</v>
      </c>
      <c r="D1049" s="3">
        <v>5</v>
      </c>
      <c r="E1049" s="3">
        <v>3.4284977415693492</v>
      </c>
      <c r="F1049" s="4" t="str">
        <f>+VLOOKUP(E1049,'[1]Nivel Impacto'!$A$3:$E$16,3)</f>
        <v>Riesgo Administrativo Menor</v>
      </c>
    </row>
    <row r="1050" spans="1:6" ht="15.75" customHeight="1" x14ac:dyDescent="0.3">
      <c r="A1050" s="3">
        <v>1049</v>
      </c>
      <c r="B1050" s="3">
        <v>54</v>
      </c>
      <c r="C1050" s="3">
        <v>17.8875640716773</v>
      </c>
      <c r="D1050" s="3">
        <v>5</v>
      </c>
      <c r="E1050" s="3">
        <v>1.9367189190861218</v>
      </c>
      <c r="F1050" s="4" t="str">
        <f>+VLOOKUP(E1050,'[1]Nivel Impacto'!$A$3:$E$16,3)</f>
        <v>Riesgo de Equipamiento Secundario</v>
      </c>
    </row>
    <row r="1051" spans="1:6" ht="15.75" customHeight="1" x14ac:dyDescent="0.3">
      <c r="A1051" s="3">
        <v>1050</v>
      </c>
      <c r="B1051" s="3">
        <v>42</v>
      </c>
      <c r="C1051" s="3">
        <v>63.116963852381701</v>
      </c>
      <c r="D1051" s="3">
        <v>4</v>
      </c>
      <c r="E1051" s="3">
        <v>6.0623926209990753</v>
      </c>
      <c r="F1051" s="4" t="str">
        <f>+VLOOKUP(E1051,'[1]Nivel Impacto'!$A$3:$E$16,3)</f>
        <v>Riesgo Regulatorio</v>
      </c>
    </row>
    <row r="1052" spans="1:6" ht="15.75" customHeight="1" x14ac:dyDescent="0.3">
      <c r="A1052" s="3">
        <v>1051</v>
      </c>
      <c r="B1052" s="3">
        <v>217</v>
      </c>
      <c r="C1052" s="3">
        <v>9.5964242236136137</v>
      </c>
      <c r="D1052" s="3">
        <v>21</v>
      </c>
      <c r="E1052" s="3">
        <v>0.9222974593763501</v>
      </c>
      <c r="F1052" s="4" t="e">
        <f>+VLOOKUP(E1052,'[1]Nivel Impacto'!$A$3:$E$16,3)</f>
        <v>#N/A</v>
      </c>
    </row>
    <row r="1053" spans="1:6" ht="15.75" customHeight="1" x14ac:dyDescent="0.3">
      <c r="A1053" s="3">
        <v>1052</v>
      </c>
      <c r="B1053" s="3">
        <v>516</v>
      </c>
      <c r="C1053" s="3">
        <v>31.683748895442356</v>
      </c>
      <c r="D1053" s="3">
        <v>49</v>
      </c>
      <c r="E1053" s="3">
        <v>3.1140977615395187</v>
      </c>
      <c r="F1053" s="4" t="str">
        <f>+VLOOKUP(E1053,'[1]Nivel Impacto'!$A$3:$E$16,3)</f>
        <v>Riesgo Administrativo Menor</v>
      </c>
    </row>
    <row r="1054" spans="1:6" ht="15.75" customHeight="1" x14ac:dyDescent="0.3">
      <c r="A1054" s="3">
        <v>1053</v>
      </c>
      <c r="B1054" s="3">
        <v>144</v>
      </c>
      <c r="C1054" s="3">
        <v>27.672539605344344</v>
      </c>
      <c r="D1054" s="3">
        <v>15</v>
      </c>
      <c r="E1054" s="3">
        <v>2.8457233283447403</v>
      </c>
      <c r="F1054" s="4" t="str">
        <f>+VLOOKUP(E1054,'[1]Nivel Impacto'!$A$3:$E$16,3)</f>
        <v>Riesgo de Error en Reportes No Críticos</v>
      </c>
    </row>
    <row r="1055" spans="1:6" ht="15.75" customHeight="1" x14ac:dyDescent="0.3">
      <c r="A1055" s="3">
        <v>1054</v>
      </c>
      <c r="B1055" s="3">
        <v>235</v>
      </c>
      <c r="C1055" s="3">
        <v>50.217714671244551</v>
      </c>
      <c r="D1055" s="3">
        <v>25</v>
      </c>
      <c r="E1055" s="3">
        <v>4.7693005558202684</v>
      </c>
      <c r="F1055" s="4" t="str">
        <f>+VLOOKUP(E1055,'[1]Nivel Impacto'!$A$3:$E$16,3)</f>
        <v>Riesgo de Capacitación Insuficiente</v>
      </c>
    </row>
    <row r="1056" spans="1:6" ht="15.75" customHeight="1" x14ac:dyDescent="0.3">
      <c r="A1056" s="3">
        <v>1055</v>
      </c>
      <c r="B1056" s="3">
        <v>241</v>
      </c>
      <c r="C1056" s="3">
        <v>101.19823387109258</v>
      </c>
      <c r="D1056" s="3">
        <v>22</v>
      </c>
      <c r="E1056" s="3">
        <v>10.228283529195698</v>
      </c>
      <c r="F1056" s="4" t="str">
        <f>+VLOOKUP(E1056,'[1]Nivel Impacto'!$A$3:$E$16,3)</f>
        <v>Riesgo Tecnológico</v>
      </c>
    </row>
    <row r="1057" spans="1:6" ht="15.75" customHeight="1" x14ac:dyDescent="0.3">
      <c r="A1057" s="3">
        <v>1056</v>
      </c>
      <c r="B1057" s="3">
        <v>257</v>
      </c>
      <c r="C1057" s="3">
        <v>127.60014346775401</v>
      </c>
      <c r="D1057" s="3">
        <v>27</v>
      </c>
      <c r="E1057" s="3">
        <v>13.001133145493906</v>
      </c>
      <c r="F1057" s="4" t="str">
        <f>+VLOOKUP(E1057,'[1]Nivel Impacto'!$A$3:$E$16,3)</f>
        <v>Riesgo de Navegación</v>
      </c>
    </row>
    <row r="1058" spans="1:6" ht="15.75" customHeight="1" x14ac:dyDescent="0.3">
      <c r="A1058" s="3">
        <v>1057</v>
      </c>
      <c r="B1058" s="3">
        <v>49</v>
      </c>
      <c r="C1058" s="3">
        <v>29.971702346337253</v>
      </c>
      <c r="D1058" s="3">
        <v>5</v>
      </c>
      <c r="E1058" s="3">
        <v>3.2887645958304352</v>
      </c>
      <c r="F1058" s="4" t="str">
        <f>+VLOOKUP(E1058,'[1]Nivel Impacto'!$A$3:$E$16,3)</f>
        <v>Riesgo Administrativo Menor</v>
      </c>
    </row>
    <row r="1059" spans="1:6" ht="15.75" customHeight="1" x14ac:dyDescent="0.3">
      <c r="A1059" s="3">
        <v>1058</v>
      </c>
      <c r="B1059" s="3">
        <v>228</v>
      </c>
      <c r="C1059" s="3">
        <v>44.174625716164769</v>
      </c>
      <c r="D1059" s="3">
        <v>22</v>
      </c>
      <c r="E1059" s="3">
        <v>4.8259222719881691</v>
      </c>
      <c r="F1059" s="4" t="str">
        <f>+VLOOKUP(E1059,'[1]Nivel Impacto'!$A$3:$E$16,3)</f>
        <v>Riesgo de Capacitación Insuficiente</v>
      </c>
    </row>
    <row r="1060" spans="1:6" ht="15.75" customHeight="1" x14ac:dyDescent="0.3">
      <c r="A1060" s="3">
        <v>1059</v>
      </c>
      <c r="B1060" s="3">
        <v>169</v>
      </c>
      <c r="C1060" s="3">
        <v>158.80235531824164</v>
      </c>
      <c r="D1060" s="3">
        <v>16</v>
      </c>
      <c r="E1060" s="3">
        <v>15.811099780495443</v>
      </c>
      <c r="F1060" s="4" t="str">
        <f>+VLOOKUP(E1060,'[1]Nivel Impacto'!$A$3:$E$16,3)</f>
        <v>Riesgo Ambiental</v>
      </c>
    </row>
    <row r="1061" spans="1:6" ht="15.75" customHeight="1" x14ac:dyDescent="0.3">
      <c r="A1061" s="3">
        <v>1060</v>
      </c>
      <c r="B1061" s="3">
        <v>51</v>
      </c>
      <c r="C1061" s="3">
        <v>128.43690462782487</v>
      </c>
      <c r="D1061" s="3">
        <v>5</v>
      </c>
      <c r="E1061" s="3">
        <v>13.978552757356548</v>
      </c>
      <c r="F1061" s="4" t="str">
        <f>+VLOOKUP(E1061,'[1]Nivel Impacto'!$A$3:$E$16,3)</f>
        <v>Riesgo de Navegación</v>
      </c>
    </row>
    <row r="1062" spans="1:6" ht="15.75" customHeight="1" x14ac:dyDescent="0.3">
      <c r="A1062" s="3">
        <v>1061</v>
      </c>
      <c r="B1062" s="3">
        <v>140</v>
      </c>
      <c r="C1062" s="3">
        <v>34.907202835297589</v>
      </c>
      <c r="D1062" s="3">
        <v>15</v>
      </c>
      <c r="E1062" s="3">
        <v>3.6950841734938686</v>
      </c>
      <c r="F1062" s="4" t="str">
        <f>+VLOOKUP(E1062,'[1]Nivel Impacto'!$A$3:$E$16,3)</f>
        <v>Riesgo Administrativo Menor</v>
      </c>
    </row>
    <row r="1063" spans="1:6" ht="15.75" customHeight="1" x14ac:dyDescent="0.3">
      <c r="A1063" s="3">
        <v>1062</v>
      </c>
      <c r="B1063" s="3">
        <v>261</v>
      </c>
      <c r="C1063" s="3">
        <v>17.8112445887371</v>
      </c>
      <c r="D1063" s="3">
        <v>27</v>
      </c>
      <c r="E1063" s="3">
        <v>1.9271002173676006</v>
      </c>
      <c r="F1063" s="4" t="str">
        <f>+VLOOKUP(E1063,'[1]Nivel Impacto'!$A$3:$E$16,3)</f>
        <v>Riesgo de Equipamiento Secundario</v>
      </c>
    </row>
    <row r="1064" spans="1:6" ht="15.75" customHeight="1" x14ac:dyDescent="0.3">
      <c r="A1064" s="3">
        <v>1063</v>
      </c>
      <c r="B1064" s="3">
        <v>320</v>
      </c>
      <c r="C1064" s="3">
        <v>17.642078108644196</v>
      </c>
      <c r="D1064" s="3">
        <v>32</v>
      </c>
      <c r="E1064" s="3">
        <v>1.7962708551093489</v>
      </c>
      <c r="F1064" s="4" t="str">
        <f>+VLOOKUP(E1064,'[1]Nivel Impacto'!$A$3:$E$16,3)</f>
        <v>Riesgo de Equipamiento Secundario</v>
      </c>
    </row>
    <row r="1065" spans="1:6" ht="15.75" customHeight="1" x14ac:dyDescent="0.3">
      <c r="A1065" s="3">
        <v>1064</v>
      </c>
      <c r="B1065" s="3">
        <v>37</v>
      </c>
      <c r="C1065" s="3">
        <v>96.319330027566863</v>
      </c>
      <c r="D1065" s="3">
        <v>4</v>
      </c>
      <c r="E1065" s="3">
        <v>10.488215154753808</v>
      </c>
      <c r="F1065" s="4" t="str">
        <f>+VLOOKUP(E1065,'[1]Nivel Impacto'!$A$3:$E$16,3)</f>
        <v>Riesgo Tecnológico</v>
      </c>
    </row>
    <row r="1066" spans="1:6" ht="15.75" customHeight="1" x14ac:dyDescent="0.3">
      <c r="A1066" s="3">
        <v>1065</v>
      </c>
      <c r="B1066" s="3">
        <v>266</v>
      </c>
      <c r="C1066" s="3">
        <v>58.057959028864978</v>
      </c>
      <c r="D1066" s="3">
        <v>28</v>
      </c>
      <c r="E1066" s="3">
        <v>6.2485171644074198</v>
      </c>
      <c r="F1066" s="4" t="str">
        <f>+VLOOKUP(E1066,'[1]Nivel Impacto'!$A$3:$E$16,3)</f>
        <v>Riesgo Regulatorio</v>
      </c>
    </row>
    <row r="1067" spans="1:6" ht="15.75" customHeight="1" x14ac:dyDescent="0.3">
      <c r="A1067" s="3">
        <v>1066</v>
      </c>
      <c r="B1067" s="3">
        <v>173</v>
      </c>
      <c r="C1067" s="3">
        <v>139.56435699175327</v>
      </c>
      <c r="D1067" s="3">
        <v>18</v>
      </c>
      <c r="E1067" s="3">
        <v>12.670513834790146</v>
      </c>
      <c r="F1067" s="4" t="str">
        <f>+VLOOKUP(E1067,'[1]Nivel Impacto'!$A$3:$E$16,3)</f>
        <v>Riesgo de Imagen Corporativa</v>
      </c>
    </row>
    <row r="1068" spans="1:6" ht="15.75" customHeight="1" x14ac:dyDescent="0.3">
      <c r="A1068" s="3">
        <v>1067</v>
      </c>
      <c r="B1068" s="3">
        <v>99</v>
      </c>
      <c r="C1068" s="3">
        <v>126.00634914930193</v>
      </c>
      <c r="D1068" s="3">
        <v>9</v>
      </c>
      <c r="E1068" s="3">
        <v>11.842393889533739</v>
      </c>
      <c r="F1068" s="4" t="str">
        <f>+VLOOKUP(E1068,'[1]Nivel Impacto'!$A$3:$E$16,3)</f>
        <v>Riesgo de Seguridad</v>
      </c>
    </row>
    <row r="1069" spans="1:6" ht="15.75" customHeight="1" x14ac:dyDescent="0.3">
      <c r="A1069" s="3">
        <v>1068</v>
      </c>
      <c r="B1069" s="3">
        <v>297</v>
      </c>
      <c r="C1069" s="3">
        <v>56.073659739472355</v>
      </c>
      <c r="D1069" s="3">
        <v>29</v>
      </c>
      <c r="E1069" s="3">
        <v>5.4270977706022885</v>
      </c>
      <c r="F1069" s="4" t="str">
        <f>+VLOOKUP(E1069,'[1]Nivel Impacto'!$A$3:$E$16,3)</f>
        <v>Riesgo Logístico y de Cadena de Suministro</v>
      </c>
    </row>
    <row r="1070" spans="1:6" ht="15.75" customHeight="1" x14ac:dyDescent="0.3">
      <c r="A1070" s="3">
        <v>1069</v>
      </c>
      <c r="B1070" s="3">
        <v>583</v>
      </c>
      <c r="C1070" s="3">
        <v>146.59032191011175</v>
      </c>
      <c r="D1070" s="3">
        <v>63</v>
      </c>
      <c r="E1070" s="3">
        <v>14.516155824195094</v>
      </c>
      <c r="F1070" s="4" t="str">
        <f>+VLOOKUP(E1070,'[1]Nivel Impacto'!$A$3:$E$16,3)</f>
        <v>Riesgo Ambiental</v>
      </c>
    </row>
    <row r="1071" spans="1:6" ht="15.75" customHeight="1" x14ac:dyDescent="0.3">
      <c r="A1071" s="3">
        <v>1070</v>
      </c>
      <c r="B1071" s="3">
        <v>49</v>
      </c>
      <c r="C1071" s="3">
        <v>39.487170786149598</v>
      </c>
      <c r="D1071" s="3">
        <v>5</v>
      </c>
      <c r="E1071" s="3">
        <v>4.2038495816294548</v>
      </c>
      <c r="F1071" s="4" t="str">
        <f>+VLOOKUP(E1071,'[1]Nivel Impacto'!$A$3:$E$16,3)</f>
        <v>Riesgo de Capacitación Insuficiente</v>
      </c>
    </row>
    <row r="1072" spans="1:6" ht="15.75" customHeight="1" x14ac:dyDescent="0.3">
      <c r="A1072" s="3">
        <v>1071</v>
      </c>
      <c r="B1072" s="3">
        <v>606</v>
      </c>
      <c r="C1072" s="3">
        <v>65.392597268110009</v>
      </c>
      <c r="D1072" s="3">
        <v>60</v>
      </c>
      <c r="E1072" s="3">
        <v>6.4921322716669128</v>
      </c>
      <c r="F1072" s="4" t="str">
        <f>+VLOOKUP(E1072,'[1]Nivel Impacto'!$A$3:$E$16,3)</f>
        <v>Riesgo Regulatorio</v>
      </c>
    </row>
    <row r="1073" spans="1:6" ht="15.75" customHeight="1" x14ac:dyDescent="0.3">
      <c r="A1073" s="3">
        <v>1072</v>
      </c>
      <c r="B1073" s="3">
        <v>92</v>
      </c>
      <c r="C1073" s="3">
        <v>46.751176593224969</v>
      </c>
      <c r="D1073" s="3">
        <v>10</v>
      </c>
      <c r="E1073" s="3">
        <v>4.2987319144416034</v>
      </c>
      <c r="F1073" s="4" t="str">
        <f>+VLOOKUP(E1073,'[1]Nivel Impacto'!$A$3:$E$16,3)</f>
        <v>Riesgo de Capacitación Insuficiente</v>
      </c>
    </row>
    <row r="1074" spans="1:6" ht="15.75" customHeight="1" x14ac:dyDescent="0.3">
      <c r="A1074" s="3">
        <v>1073</v>
      </c>
      <c r="B1074" s="3">
        <v>198</v>
      </c>
      <c r="C1074" s="3">
        <v>47.323234154348938</v>
      </c>
      <c r="D1074" s="3">
        <v>19</v>
      </c>
      <c r="E1074" s="3">
        <v>4.4844508587316998</v>
      </c>
      <c r="F1074" s="4" t="str">
        <f>+VLOOKUP(E1074,'[1]Nivel Impacto'!$A$3:$E$16,3)</f>
        <v>Riesgo de Capacitación Insuficiente</v>
      </c>
    </row>
    <row r="1075" spans="1:6" ht="15.75" customHeight="1" x14ac:dyDescent="0.3">
      <c r="A1075" s="3">
        <v>1074</v>
      </c>
      <c r="B1075" s="3">
        <v>137</v>
      </c>
      <c r="C1075" s="3">
        <v>48.191246680190091</v>
      </c>
      <c r="D1075" s="3">
        <v>14</v>
      </c>
      <c r="E1075" s="3">
        <v>5.0231941850471076</v>
      </c>
      <c r="F1075" s="4" t="str">
        <f>+VLOOKUP(E1075,'[1]Nivel Impacto'!$A$3:$E$16,3)</f>
        <v>Riesgo Logístico y de Cadena de Suministro</v>
      </c>
    </row>
    <row r="1076" spans="1:6" ht="15.75" customHeight="1" x14ac:dyDescent="0.3">
      <c r="A1076" s="3">
        <v>1075</v>
      </c>
      <c r="B1076" s="3">
        <v>94</v>
      </c>
      <c r="C1076" s="3">
        <v>136.46204618643438</v>
      </c>
      <c r="D1076" s="3">
        <v>10</v>
      </c>
      <c r="E1076" s="3">
        <v>14.366544582785856</v>
      </c>
      <c r="F1076" s="4" t="str">
        <f>+VLOOKUP(E1076,'[1]Nivel Impacto'!$A$3:$E$16,3)</f>
        <v>Riesgo Ambiental</v>
      </c>
    </row>
    <row r="1077" spans="1:6" ht="15.75" customHeight="1" x14ac:dyDescent="0.3">
      <c r="A1077" s="3">
        <v>1076</v>
      </c>
      <c r="B1077" s="3">
        <v>38</v>
      </c>
      <c r="C1077" s="3">
        <v>82.230784981310507</v>
      </c>
      <c r="D1077" s="3">
        <v>4</v>
      </c>
      <c r="E1077" s="3">
        <v>8.2417719923084736</v>
      </c>
      <c r="F1077" s="4" t="str">
        <f>+VLOOKUP(E1077,'[1]Nivel Impacto'!$A$3:$E$16,3)</f>
        <v>Riesgo Financiero Operativo</v>
      </c>
    </row>
    <row r="1078" spans="1:6" ht="15.75" customHeight="1" x14ac:dyDescent="0.3">
      <c r="A1078" s="3">
        <v>1077</v>
      </c>
      <c r="B1078" s="3">
        <v>145</v>
      </c>
      <c r="C1078" s="3">
        <v>34.332588078015881</v>
      </c>
      <c r="D1078" s="3">
        <v>14</v>
      </c>
      <c r="E1078" s="3">
        <v>3.7501644559393696</v>
      </c>
      <c r="F1078" s="4" t="str">
        <f>+VLOOKUP(E1078,'[1]Nivel Impacto'!$A$3:$E$16,3)</f>
        <v>Riesgo Administrativo Menor</v>
      </c>
    </row>
    <row r="1079" spans="1:6" ht="15.75" customHeight="1" x14ac:dyDescent="0.3">
      <c r="A1079" s="3">
        <v>1078</v>
      </c>
      <c r="B1079" s="3">
        <v>329</v>
      </c>
      <c r="C1079" s="3">
        <v>315.76729609558231</v>
      </c>
      <c r="D1079" s="3">
        <v>31</v>
      </c>
      <c r="E1079" s="3">
        <v>32.121615992971286</v>
      </c>
      <c r="F1079" s="4" t="str">
        <f>+VLOOKUP(E1079,'[1]Nivel Impacto'!$A$3:$E$16,3)</f>
        <v>Riesgo Ambiental</v>
      </c>
    </row>
    <row r="1080" spans="1:6" ht="15.75" customHeight="1" x14ac:dyDescent="0.3">
      <c r="A1080" s="3">
        <v>1079</v>
      </c>
      <c r="B1080" s="3">
        <v>220</v>
      </c>
      <c r="C1080" s="3">
        <v>87.32375910436393</v>
      </c>
      <c r="D1080" s="3">
        <v>23</v>
      </c>
      <c r="E1080" s="3">
        <v>8.8071200248111179</v>
      </c>
      <c r="F1080" s="4" t="str">
        <f>+VLOOKUP(E1080,'[1]Nivel Impacto'!$A$3:$E$16,3)</f>
        <v>Riesgo Financiero Operativo</v>
      </c>
    </row>
    <row r="1081" spans="1:6" ht="15.75" customHeight="1" x14ac:dyDescent="0.3">
      <c r="A1081" s="3">
        <v>1080</v>
      </c>
      <c r="B1081" s="3">
        <v>232</v>
      </c>
      <c r="C1081" s="3">
        <v>44.259639812675438</v>
      </c>
      <c r="D1081" s="3">
        <v>21</v>
      </c>
      <c r="E1081" s="3">
        <v>4.261260026190449</v>
      </c>
      <c r="F1081" s="4" t="str">
        <f>+VLOOKUP(E1081,'[1]Nivel Impacto'!$A$3:$E$16,3)</f>
        <v>Riesgo de Capacitación Insuficiente</v>
      </c>
    </row>
    <row r="1082" spans="1:6" ht="15.75" customHeight="1" x14ac:dyDescent="0.3">
      <c r="A1082" s="3">
        <v>1081</v>
      </c>
      <c r="B1082" s="3">
        <v>127</v>
      </c>
      <c r="C1082" s="3">
        <v>37.175632254774811</v>
      </c>
      <c r="D1082" s="3">
        <v>13</v>
      </c>
      <c r="E1082" s="3">
        <v>3.8338091896504429</v>
      </c>
      <c r="F1082" s="4" t="str">
        <f>+VLOOKUP(E1082,'[1]Nivel Impacto'!$A$3:$E$16,3)</f>
        <v>Riesgo Administrativo Menor</v>
      </c>
    </row>
    <row r="1083" spans="1:6" ht="15.75" customHeight="1" x14ac:dyDescent="0.3">
      <c r="A1083" s="3">
        <v>1082</v>
      </c>
      <c r="B1083" s="3">
        <v>179</v>
      </c>
      <c r="C1083" s="3">
        <v>452.17994141229832</v>
      </c>
      <c r="D1083" s="3">
        <v>18</v>
      </c>
      <c r="E1083" s="3">
        <v>45.288150176404962</v>
      </c>
      <c r="F1083" s="4" t="str">
        <f>+VLOOKUP(E1083,'[1]Nivel Impacto'!$A$3:$E$16,3)</f>
        <v>Riesgo Ambiental</v>
      </c>
    </row>
    <row r="1084" spans="1:6" ht="15.75" customHeight="1" x14ac:dyDescent="0.3">
      <c r="A1084" s="3">
        <v>1083</v>
      </c>
      <c r="B1084" s="3">
        <v>160</v>
      </c>
      <c r="C1084" s="3">
        <v>110.21478594942353</v>
      </c>
      <c r="D1084" s="3">
        <v>15</v>
      </c>
      <c r="E1084" s="3">
        <v>11.178196933521258</v>
      </c>
      <c r="F1084" s="4" t="str">
        <f>+VLOOKUP(E1084,'[1]Nivel Impacto'!$A$3:$E$16,3)</f>
        <v>Riesgo de Seguridad</v>
      </c>
    </row>
    <row r="1085" spans="1:6" ht="15.75" customHeight="1" x14ac:dyDescent="0.3">
      <c r="A1085" s="3">
        <v>1084</v>
      </c>
      <c r="B1085" s="3">
        <v>47</v>
      </c>
      <c r="C1085" s="3">
        <v>32.506696601062934</v>
      </c>
      <c r="D1085" s="3">
        <v>5</v>
      </c>
      <c r="E1085" s="3">
        <v>2.9576753524693182</v>
      </c>
      <c r="F1085" s="4" t="str">
        <f>+VLOOKUP(E1085,'[1]Nivel Impacto'!$A$3:$E$16,3)</f>
        <v>Riesgo de Error en Reportes No Críticos</v>
      </c>
    </row>
    <row r="1086" spans="1:6" ht="15.75" customHeight="1" x14ac:dyDescent="0.3">
      <c r="A1086" s="3">
        <v>1085</v>
      </c>
      <c r="B1086" s="3">
        <v>428</v>
      </c>
      <c r="C1086" s="3">
        <v>431.23912225080028</v>
      </c>
      <c r="D1086" s="3">
        <v>47</v>
      </c>
      <c r="E1086" s="3">
        <v>43.6531605407976</v>
      </c>
      <c r="F1086" s="4" t="str">
        <f>+VLOOKUP(E1086,'[1]Nivel Impacto'!$A$3:$E$16,3)</f>
        <v>Riesgo Ambiental</v>
      </c>
    </row>
    <row r="1087" spans="1:6" ht="15.75" customHeight="1" x14ac:dyDescent="0.3">
      <c r="A1087" s="3">
        <v>1086</v>
      </c>
      <c r="B1087" s="3">
        <v>194</v>
      </c>
      <c r="C1087" s="3">
        <v>81.103953584646149</v>
      </c>
      <c r="D1087" s="3">
        <v>20</v>
      </c>
      <c r="E1087" s="3">
        <v>8.2332670747602048</v>
      </c>
      <c r="F1087" s="4" t="str">
        <f>+VLOOKUP(E1087,'[1]Nivel Impacto'!$A$3:$E$16,3)</f>
        <v>Riesgo Financiero Operativo</v>
      </c>
    </row>
    <row r="1088" spans="1:6" ht="15.75" customHeight="1" x14ac:dyDescent="0.3">
      <c r="A1088" s="3">
        <v>1087</v>
      </c>
      <c r="B1088" s="3">
        <v>350</v>
      </c>
      <c r="C1088" s="3">
        <v>56.191428371018141</v>
      </c>
      <c r="D1088" s="3">
        <v>32</v>
      </c>
      <c r="E1088" s="3">
        <v>5.8414571485866382</v>
      </c>
      <c r="F1088" s="4" t="str">
        <f>+VLOOKUP(E1088,'[1]Nivel Impacto'!$A$3:$E$16,3)</f>
        <v>Riesgo Logístico y de Cadena de Suministro</v>
      </c>
    </row>
    <row r="1089" spans="1:6" ht="15.75" customHeight="1" x14ac:dyDescent="0.3">
      <c r="A1089" s="3">
        <v>1088</v>
      </c>
      <c r="B1089" s="3">
        <v>251</v>
      </c>
      <c r="C1089" s="3">
        <v>71.147825149259447</v>
      </c>
      <c r="D1089" s="3">
        <v>24</v>
      </c>
      <c r="E1089" s="3">
        <v>7.1291372589270114</v>
      </c>
      <c r="F1089" s="4" t="str">
        <f>+VLOOKUP(E1089,'[1]Nivel Impacto'!$A$3:$E$16,3)</f>
        <v>Riesgo Laboral</v>
      </c>
    </row>
    <row r="1090" spans="1:6" ht="15.75" customHeight="1" x14ac:dyDescent="0.3">
      <c r="A1090" s="3">
        <v>1089</v>
      </c>
      <c r="B1090" s="3">
        <v>209</v>
      </c>
      <c r="C1090" s="3">
        <v>128.80339409714702</v>
      </c>
      <c r="D1090" s="3">
        <v>19</v>
      </c>
      <c r="E1090" s="3">
        <v>13.110778121779337</v>
      </c>
      <c r="F1090" s="4" t="str">
        <f>+VLOOKUP(E1090,'[1]Nivel Impacto'!$A$3:$E$16,3)</f>
        <v>Riesgo de Navegación</v>
      </c>
    </row>
    <row r="1091" spans="1:6" ht="15.75" customHeight="1" x14ac:dyDescent="0.3">
      <c r="A1091" s="3">
        <v>1090</v>
      </c>
      <c r="B1091" s="3">
        <v>346</v>
      </c>
      <c r="C1091" s="3">
        <v>156.56080457702791</v>
      </c>
      <c r="D1091" s="3">
        <v>37</v>
      </c>
      <c r="E1091" s="3">
        <v>17.046823536206283</v>
      </c>
      <c r="F1091" s="4" t="str">
        <f>+VLOOKUP(E1091,'[1]Nivel Impacto'!$A$3:$E$16,3)</f>
        <v>Riesgo Ambiental</v>
      </c>
    </row>
    <row r="1092" spans="1:6" ht="15.75" customHeight="1" x14ac:dyDescent="0.3">
      <c r="A1092" s="3">
        <v>1091</v>
      </c>
      <c r="B1092" s="3">
        <v>494</v>
      </c>
      <c r="C1092" s="3">
        <v>89.558534053265063</v>
      </c>
      <c r="D1092" s="3">
        <v>47</v>
      </c>
      <c r="E1092" s="3">
        <v>8.1333141853578947</v>
      </c>
      <c r="F1092" s="4" t="str">
        <f>+VLOOKUP(E1092,'[1]Nivel Impacto'!$A$3:$E$16,3)</f>
        <v>Riesgo Financiero Operativo</v>
      </c>
    </row>
    <row r="1093" spans="1:6" ht="15.75" customHeight="1" x14ac:dyDescent="0.3">
      <c r="A1093" s="3">
        <v>1092</v>
      </c>
      <c r="B1093" s="3">
        <v>47</v>
      </c>
      <c r="C1093" s="3">
        <v>267.74094455406953</v>
      </c>
      <c r="D1093" s="3">
        <v>5</v>
      </c>
      <c r="E1093" s="3">
        <v>24.191501020327884</v>
      </c>
      <c r="F1093" s="4" t="str">
        <f>+VLOOKUP(E1093,'[1]Nivel Impacto'!$A$3:$E$16,3)</f>
        <v>Riesgo Ambiental</v>
      </c>
    </row>
    <row r="1094" spans="1:6" ht="15.75" customHeight="1" x14ac:dyDescent="0.3">
      <c r="A1094" s="3">
        <v>1093</v>
      </c>
      <c r="B1094" s="3">
        <v>540</v>
      </c>
      <c r="C1094" s="3">
        <v>76.989348464834876</v>
      </c>
      <c r="D1094" s="3">
        <v>54</v>
      </c>
      <c r="E1094" s="3">
        <v>8.2603841925202932</v>
      </c>
      <c r="F1094" s="4" t="str">
        <f>+VLOOKUP(E1094,'[1]Nivel Impacto'!$A$3:$E$16,3)</f>
        <v>Riesgo Financiero Operativo</v>
      </c>
    </row>
    <row r="1095" spans="1:6" ht="15.75" customHeight="1" x14ac:dyDescent="0.3">
      <c r="A1095" s="3">
        <v>1094</v>
      </c>
      <c r="B1095" s="3">
        <v>140</v>
      </c>
      <c r="C1095" s="3">
        <v>40.122004880839327</v>
      </c>
      <c r="D1095" s="3">
        <v>14</v>
      </c>
      <c r="E1095" s="3">
        <v>4.0480228890515457</v>
      </c>
      <c r="F1095" s="4" t="str">
        <f>+VLOOKUP(E1095,'[1]Nivel Impacto'!$A$3:$E$16,3)</f>
        <v>Riesgo de Capacitación Insuficiente</v>
      </c>
    </row>
    <row r="1096" spans="1:6" ht="15.75" customHeight="1" x14ac:dyDescent="0.3">
      <c r="A1096" s="3">
        <v>1095</v>
      </c>
      <c r="B1096" s="3">
        <v>147</v>
      </c>
      <c r="C1096" s="3">
        <v>22.096332067922209</v>
      </c>
      <c r="D1096" s="3">
        <v>15</v>
      </c>
      <c r="E1096" s="3">
        <v>2.3299759120725287</v>
      </c>
      <c r="F1096" s="4" t="str">
        <f>+VLOOKUP(E1096,'[1]Nivel Impacto'!$A$3:$E$16,3)</f>
        <v>Riesgo de Error en Reportes No Críticos</v>
      </c>
    </row>
    <row r="1097" spans="1:6" ht="15.75" customHeight="1" x14ac:dyDescent="0.3">
      <c r="A1097" s="3">
        <v>1096</v>
      </c>
      <c r="B1097" s="3">
        <v>102</v>
      </c>
      <c r="C1097" s="3">
        <v>43.879593401617726</v>
      </c>
      <c r="D1097" s="3">
        <v>10</v>
      </c>
      <c r="E1097" s="3">
        <v>4.6043119908886796</v>
      </c>
      <c r="F1097" s="4" t="str">
        <f>+VLOOKUP(E1097,'[1]Nivel Impacto'!$A$3:$E$16,3)</f>
        <v>Riesgo de Capacitación Insuficiente</v>
      </c>
    </row>
    <row r="1098" spans="1:6" ht="15.75" customHeight="1" x14ac:dyDescent="0.3">
      <c r="A1098" s="3">
        <v>1097</v>
      </c>
      <c r="B1098" s="3">
        <v>323</v>
      </c>
      <c r="C1098" s="3">
        <v>40.978650918727908</v>
      </c>
      <c r="D1098" s="3">
        <v>30</v>
      </c>
      <c r="E1098" s="3">
        <v>4.0170884962666351</v>
      </c>
      <c r="F1098" s="4" t="str">
        <f>+VLOOKUP(E1098,'[1]Nivel Impacto'!$A$3:$E$16,3)</f>
        <v>Riesgo de Capacitación Insuficiente</v>
      </c>
    </row>
    <row r="1099" spans="1:6" ht="15.75" customHeight="1" x14ac:dyDescent="0.3">
      <c r="A1099" s="3">
        <v>1098</v>
      </c>
      <c r="B1099" s="3">
        <v>473</v>
      </c>
      <c r="C1099" s="3">
        <v>94.420227741684371</v>
      </c>
      <c r="D1099" s="3">
        <v>48</v>
      </c>
      <c r="E1099" s="3">
        <v>9.7332879833453703</v>
      </c>
      <c r="F1099" s="4" t="str">
        <f>+VLOOKUP(E1099,'[1]Nivel Impacto'!$A$3:$E$16,3)</f>
        <v>Riesgo Portuario</v>
      </c>
    </row>
    <row r="1100" spans="1:6" ht="15.75" customHeight="1" x14ac:dyDescent="0.3">
      <c r="A1100" s="3">
        <v>1099</v>
      </c>
      <c r="B1100" s="3">
        <v>221</v>
      </c>
      <c r="C1100" s="3">
        <v>73.723740038946332</v>
      </c>
      <c r="D1100" s="3">
        <v>23</v>
      </c>
      <c r="E1100" s="3">
        <v>7.9410651446234528</v>
      </c>
      <c r="F1100" s="4" t="str">
        <f>+VLOOKUP(E1100,'[1]Nivel Impacto'!$A$3:$E$16,3)</f>
        <v>Riesgo Laboral</v>
      </c>
    </row>
    <row r="1101" spans="1:6" ht="15.75" customHeight="1" x14ac:dyDescent="0.3">
      <c r="A1101" s="3">
        <v>1100</v>
      </c>
      <c r="B1101" s="3">
        <v>344</v>
      </c>
      <c r="C1101" s="3">
        <v>139.21680231582258</v>
      </c>
      <c r="D1101" s="3">
        <v>32</v>
      </c>
      <c r="E1101" s="3">
        <v>14.548750279775764</v>
      </c>
      <c r="F1101" s="4" t="str">
        <f>+VLOOKUP(E1101,'[1]Nivel Impacto'!$A$3:$E$16,3)</f>
        <v>Riesgo Ambiental</v>
      </c>
    </row>
    <row r="1102" spans="1:6" ht="15.75" customHeight="1" x14ac:dyDescent="0.3">
      <c r="A1102" s="3">
        <v>1101</v>
      </c>
      <c r="B1102" s="3">
        <v>54</v>
      </c>
      <c r="C1102" s="3">
        <v>63.282899656773594</v>
      </c>
      <c r="D1102" s="3">
        <v>5</v>
      </c>
      <c r="E1102" s="3">
        <v>5.8326957560544423</v>
      </c>
      <c r="F1102" s="4" t="str">
        <f>+VLOOKUP(E1102,'[1]Nivel Impacto'!$A$3:$E$16,3)</f>
        <v>Riesgo Logístico y de Cadena de Suministro</v>
      </c>
    </row>
    <row r="1103" spans="1:6" ht="15.75" customHeight="1" x14ac:dyDescent="0.3">
      <c r="A1103" s="3">
        <v>1102</v>
      </c>
      <c r="B1103" s="3">
        <v>36</v>
      </c>
      <c r="C1103" s="3">
        <v>84.815999666195921</v>
      </c>
      <c r="D1103" s="3">
        <v>4</v>
      </c>
      <c r="E1103" s="3">
        <v>8.6724275158999049</v>
      </c>
      <c r="F1103" s="4" t="str">
        <f>+VLOOKUP(E1103,'[1]Nivel Impacto'!$A$3:$E$16,3)</f>
        <v>Riesgo Financiero Operativo</v>
      </c>
    </row>
    <row r="1104" spans="1:6" ht="15.75" customHeight="1" x14ac:dyDescent="0.3">
      <c r="A1104" s="3">
        <v>1103</v>
      </c>
      <c r="B1104" s="3">
        <v>244</v>
      </c>
      <c r="C1104" s="3">
        <v>75.208452273571737</v>
      </c>
      <c r="D1104" s="3">
        <v>24</v>
      </c>
      <c r="E1104" s="3">
        <v>7.9707964806457845</v>
      </c>
      <c r="F1104" s="4" t="str">
        <f>+VLOOKUP(E1104,'[1]Nivel Impacto'!$A$3:$E$16,3)</f>
        <v>Riesgo Laboral</v>
      </c>
    </row>
    <row r="1105" spans="1:6" ht="15.75" customHeight="1" x14ac:dyDescent="0.3">
      <c r="A1105" s="3">
        <v>1104</v>
      </c>
      <c r="B1105" s="3">
        <v>230</v>
      </c>
      <c r="C1105" s="3">
        <v>89.067682187764262</v>
      </c>
      <c r="D1105" s="3">
        <v>25</v>
      </c>
      <c r="E1105" s="3">
        <v>8.417268047508502</v>
      </c>
      <c r="F1105" s="4" t="str">
        <f>+VLOOKUP(E1105,'[1]Nivel Impacto'!$A$3:$E$16,3)</f>
        <v>Riesgo Financiero Operativo</v>
      </c>
    </row>
    <row r="1106" spans="1:6" ht="15.75" customHeight="1" x14ac:dyDescent="0.3">
      <c r="A1106" s="3">
        <v>1105</v>
      </c>
      <c r="B1106" s="3">
        <v>37</v>
      </c>
      <c r="C1106" s="3">
        <v>142.76024515702562</v>
      </c>
      <c r="D1106" s="3">
        <v>4</v>
      </c>
      <c r="E1106" s="3">
        <v>13.279609716275457</v>
      </c>
      <c r="F1106" s="4" t="str">
        <f>+VLOOKUP(E1106,'[1]Nivel Impacto'!$A$3:$E$16,3)</f>
        <v>Riesgo de Navegación</v>
      </c>
    </row>
    <row r="1107" spans="1:6" ht="15.75" customHeight="1" x14ac:dyDescent="0.3">
      <c r="A1107" s="3">
        <v>1106</v>
      </c>
      <c r="B1107" s="3">
        <v>527</v>
      </c>
      <c r="C1107" s="3">
        <v>112.04487043066742</v>
      </c>
      <c r="D1107" s="3">
        <v>48</v>
      </c>
      <c r="E1107" s="3">
        <v>11.561499416112719</v>
      </c>
      <c r="F1107" s="4" t="str">
        <f>+VLOOKUP(E1107,'[1]Nivel Impacto'!$A$3:$E$16,3)</f>
        <v>Riesgo de Seguridad</v>
      </c>
    </row>
    <row r="1108" spans="1:6" ht="15.75" customHeight="1" x14ac:dyDescent="0.3">
      <c r="A1108" s="3">
        <v>1107</v>
      </c>
      <c r="B1108" s="3">
        <v>381</v>
      </c>
      <c r="C1108" s="3">
        <v>336.27180104066917</v>
      </c>
      <c r="D1108" s="3">
        <v>37</v>
      </c>
      <c r="E1108" s="3">
        <v>35.311109474879373</v>
      </c>
      <c r="F1108" s="4" t="str">
        <f>+VLOOKUP(E1108,'[1]Nivel Impacto'!$A$3:$E$16,3)</f>
        <v>Riesgo Ambiental</v>
      </c>
    </row>
    <row r="1109" spans="1:6" ht="15.75" customHeight="1" x14ac:dyDescent="0.3">
      <c r="A1109" s="3">
        <v>1108</v>
      </c>
      <c r="B1109" s="3">
        <v>156</v>
      </c>
      <c r="C1109" s="3">
        <v>41.061571146708339</v>
      </c>
      <c r="D1109" s="3">
        <v>16</v>
      </c>
      <c r="E1109" s="3">
        <v>4.0851607229485936</v>
      </c>
      <c r="F1109" s="4" t="str">
        <f>+VLOOKUP(E1109,'[1]Nivel Impacto'!$A$3:$E$16,3)</f>
        <v>Riesgo de Capacitación Insuficiente</v>
      </c>
    </row>
    <row r="1110" spans="1:6" ht="15.75" customHeight="1" x14ac:dyDescent="0.3">
      <c r="A1110" s="3">
        <v>1109</v>
      </c>
      <c r="B1110" s="3">
        <v>54</v>
      </c>
      <c r="C1110" s="3">
        <v>63.097422348427713</v>
      </c>
      <c r="D1110" s="3">
        <v>5</v>
      </c>
      <c r="E1110" s="3">
        <v>6.8068794725143125</v>
      </c>
      <c r="F1110" s="4" t="str">
        <f>+VLOOKUP(E1110,'[1]Nivel Impacto'!$A$3:$E$16,3)</f>
        <v>Riesgo Regulatorio</v>
      </c>
    </row>
    <row r="1111" spans="1:6" ht="15.75" customHeight="1" x14ac:dyDescent="0.3">
      <c r="A1111" s="3">
        <v>1110</v>
      </c>
      <c r="B1111" s="3">
        <v>43</v>
      </c>
      <c r="C1111" s="3">
        <v>6.4029108620009971</v>
      </c>
      <c r="D1111" s="3">
        <v>4</v>
      </c>
      <c r="E1111" s="3">
        <v>0.64979921733868196</v>
      </c>
      <c r="F1111" s="4" t="e">
        <f>+VLOOKUP(E1111,'[1]Nivel Impacto'!$A$3:$E$16,3)</f>
        <v>#N/A</v>
      </c>
    </row>
    <row r="1112" spans="1:6" ht="15.75" customHeight="1" x14ac:dyDescent="0.3">
      <c r="A1112" s="3">
        <v>1111</v>
      </c>
      <c r="B1112" s="3">
        <v>255</v>
      </c>
      <c r="C1112" s="3">
        <v>32.146467076827193</v>
      </c>
      <c r="D1112" s="3">
        <v>24</v>
      </c>
      <c r="E1112" s="3">
        <v>3.4894302515097886</v>
      </c>
      <c r="F1112" s="4" t="str">
        <f>+VLOOKUP(E1112,'[1]Nivel Impacto'!$A$3:$E$16,3)</f>
        <v>Riesgo Administrativo Menor</v>
      </c>
    </row>
    <row r="1113" spans="1:6" ht="15.75" customHeight="1" x14ac:dyDescent="0.3">
      <c r="A1113" s="3">
        <v>1112</v>
      </c>
      <c r="B1113" s="3">
        <v>444</v>
      </c>
      <c r="C1113" s="3">
        <v>448.89854178445091</v>
      </c>
      <c r="D1113" s="3">
        <v>42</v>
      </c>
      <c r="E1113" s="3">
        <v>45.811737983878743</v>
      </c>
      <c r="F1113" s="4" t="str">
        <f>+VLOOKUP(E1113,'[1]Nivel Impacto'!$A$3:$E$16,3)</f>
        <v>Riesgo Ambiental</v>
      </c>
    </row>
    <row r="1114" spans="1:6" ht="15.75" customHeight="1" x14ac:dyDescent="0.3">
      <c r="A1114" s="3">
        <v>1113</v>
      </c>
      <c r="B1114" s="3">
        <v>224</v>
      </c>
      <c r="C1114" s="3">
        <v>151.30806067914196</v>
      </c>
      <c r="D1114" s="3">
        <v>21</v>
      </c>
      <c r="E1114" s="3">
        <v>15.26873237075057</v>
      </c>
      <c r="F1114" s="4" t="str">
        <f>+VLOOKUP(E1114,'[1]Nivel Impacto'!$A$3:$E$16,3)</f>
        <v>Riesgo Ambiental</v>
      </c>
    </row>
    <row r="1115" spans="1:6" ht="15.75" customHeight="1" x14ac:dyDescent="0.3">
      <c r="A1115" s="3">
        <v>1114</v>
      </c>
      <c r="B1115" s="3">
        <v>421</v>
      </c>
      <c r="C1115" s="3">
        <v>372.68816878302727</v>
      </c>
      <c r="D1115" s="3">
        <v>41</v>
      </c>
      <c r="E1115" s="3">
        <v>40.404903986713691</v>
      </c>
      <c r="F1115" s="4" t="str">
        <f>+VLOOKUP(E1115,'[1]Nivel Impacto'!$A$3:$E$16,3)</f>
        <v>Riesgo Ambiental</v>
      </c>
    </row>
    <row r="1116" spans="1:6" ht="15.75" customHeight="1" x14ac:dyDescent="0.3">
      <c r="A1116" s="3">
        <v>1115</v>
      </c>
      <c r="B1116" s="3">
        <v>136</v>
      </c>
      <c r="C1116" s="3">
        <v>33.726876798613752</v>
      </c>
      <c r="D1116" s="3">
        <v>15</v>
      </c>
      <c r="E1116" s="3">
        <v>3.4333542472525846</v>
      </c>
      <c r="F1116" s="4" t="str">
        <f>+VLOOKUP(E1116,'[1]Nivel Impacto'!$A$3:$E$16,3)</f>
        <v>Riesgo Administrativo Menor</v>
      </c>
    </row>
    <row r="1117" spans="1:6" ht="15.75" customHeight="1" x14ac:dyDescent="0.3">
      <c r="A1117" s="3">
        <v>1116</v>
      </c>
      <c r="B1117" s="3">
        <v>497</v>
      </c>
      <c r="C1117" s="3">
        <v>31.625600507880755</v>
      </c>
      <c r="D1117" s="3">
        <v>45</v>
      </c>
      <c r="E1117" s="3">
        <v>3.0599864814233326</v>
      </c>
      <c r="F1117" s="4" t="str">
        <f>+VLOOKUP(E1117,'[1]Nivel Impacto'!$A$3:$E$16,3)</f>
        <v>Riesgo Administrativo Menor</v>
      </c>
    </row>
    <row r="1118" spans="1:6" ht="15.75" customHeight="1" x14ac:dyDescent="0.3">
      <c r="A1118" s="3">
        <v>1117</v>
      </c>
      <c r="B1118" s="3">
        <v>234</v>
      </c>
      <c r="C1118" s="3">
        <v>40.836375762616008</v>
      </c>
      <c r="D1118" s="3">
        <v>25</v>
      </c>
      <c r="E1118" s="3">
        <v>4.4376668929826621</v>
      </c>
      <c r="F1118" s="4" t="str">
        <f>+VLOOKUP(E1118,'[1]Nivel Impacto'!$A$3:$E$16,3)</f>
        <v>Riesgo de Capacitación Insuficiente</v>
      </c>
    </row>
    <row r="1119" spans="1:6" ht="15.75" customHeight="1" x14ac:dyDescent="0.3">
      <c r="A1119" s="3">
        <v>1118</v>
      </c>
      <c r="B1119" s="3">
        <v>43</v>
      </c>
      <c r="C1119" s="3">
        <v>1031.7647940274182</v>
      </c>
      <c r="D1119" s="3">
        <v>4</v>
      </c>
      <c r="E1119" s="3">
        <v>94.979715902796542</v>
      </c>
      <c r="F1119" s="4" t="str">
        <f>+VLOOKUP(E1119,'[1]Nivel Impacto'!$A$3:$E$16,3)</f>
        <v>Riesgo Ambiental</v>
      </c>
    </row>
    <row r="1120" spans="1:6" ht="15.75" customHeight="1" x14ac:dyDescent="0.3">
      <c r="A1120" s="3">
        <v>1119</v>
      </c>
      <c r="B1120" s="3">
        <v>181</v>
      </c>
      <c r="C1120" s="3">
        <v>382.78665533298641</v>
      </c>
      <c r="D1120" s="3">
        <v>20</v>
      </c>
      <c r="E1120" s="3">
        <v>40.153358176642101</v>
      </c>
      <c r="F1120" s="4" t="str">
        <f>+VLOOKUP(E1120,'[1]Nivel Impacto'!$A$3:$E$16,3)</f>
        <v>Riesgo Ambiental</v>
      </c>
    </row>
    <row r="1121" spans="1:6" ht="15.75" customHeight="1" x14ac:dyDescent="0.3">
      <c r="A1121" s="3">
        <v>1120</v>
      </c>
      <c r="B1121" s="3">
        <v>46</v>
      </c>
      <c r="C1121" s="3">
        <v>36.915898037859506</v>
      </c>
      <c r="D1121" s="3">
        <v>5</v>
      </c>
      <c r="E1121" s="3">
        <v>3.6628222100218109</v>
      </c>
      <c r="F1121" s="4" t="str">
        <f>+VLOOKUP(E1121,'[1]Nivel Impacto'!$A$3:$E$16,3)</f>
        <v>Riesgo Administrativo Menor</v>
      </c>
    </row>
    <row r="1122" spans="1:6" ht="15.75" customHeight="1" x14ac:dyDescent="0.3">
      <c r="A1122" s="3">
        <v>1121</v>
      </c>
      <c r="B1122" s="3">
        <v>94</v>
      </c>
      <c r="C1122" s="3">
        <v>24.210310057228995</v>
      </c>
      <c r="D1122" s="3">
        <v>10</v>
      </c>
      <c r="E1122" s="3">
        <v>2.6346825798615581</v>
      </c>
      <c r="F1122" s="4" t="str">
        <f>+VLOOKUP(E1122,'[1]Nivel Impacto'!$A$3:$E$16,3)</f>
        <v>Riesgo de Error en Reportes No Críticos</v>
      </c>
    </row>
    <row r="1123" spans="1:6" ht="15.75" customHeight="1" x14ac:dyDescent="0.3">
      <c r="A1123" s="3">
        <v>1122</v>
      </c>
      <c r="B1123" s="3">
        <v>278</v>
      </c>
      <c r="C1123" s="3">
        <v>136.1741291552683</v>
      </c>
      <c r="D1123" s="3">
        <v>28</v>
      </c>
      <c r="E1123" s="3">
        <v>14.057996293652977</v>
      </c>
      <c r="F1123" s="4" t="str">
        <f>+VLOOKUP(E1123,'[1]Nivel Impacto'!$A$3:$E$16,3)</f>
        <v>Riesgo Ambiental</v>
      </c>
    </row>
    <row r="1124" spans="1:6" ht="15.75" customHeight="1" x14ac:dyDescent="0.3">
      <c r="A1124" s="3">
        <v>1123</v>
      </c>
      <c r="B1124" s="3">
        <v>330</v>
      </c>
      <c r="C1124" s="3">
        <v>48.392829321941115</v>
      </c>
      <c r="D1124" s="3">
        <v>31</v>
      </c>
      <c r="E1124" s="3">
        <v>4.427772997546553</v>
      </c>
      <c r="F1124" s="4" t="str">
        <f>+VLOOKUP(E1124,'[1]Nivel Impacto'!$A$3:$E$16,3)</f>
        <v>Riesgo de Capacitación Insuficiente</v>
      </c>
    </row>
    <row r="1125" spans="1:6" ht="15.75" customHeight="1" x14ac:dyDescent="0.3">
      <c r="A1125" s="3">
        <v>1124</v>
      </c>
      <c r="B1125" s="3">
        <v>394</v>
      </c>
      <c r="C1125" s="3">
        <v>38.940585667753631</v>
      </c>
      <c r="D1125" s="3">
        <v>36</v>
      </c>
      <c r="E1125" s="3">
        <v>3.5135210465956068</v>
      </c>
      <c r="F1125" s="4" t="str">
        <f>+VLOOKUP(E1125,'[1]Nivel Impacto'!$A$3:$E$16,3)</f>
        <v>Riesgo Administrativo Menor</v>
      </c>
    </row>
    <row r="1126" spans="1:6" ht="15.75" customHeight="1" x14ac:dyDescent="0.3">
      <c r="A1126" s="3">
        <v>1125</v>
      </c>
      <c r="B1126" s="3">
        <v>138</v>
      </c>
      <c r="C1126" s="3">
        <v>53.633740590102953</v>
      </c>
      <c r="D1126" s="3">
        <v>13</v>
      </c>
      <c r="E1126" s="3">
        <v>5.0679878081541521</v>
      </c>
      <c r="F1126" s="4" t="str">
        <f>+VLOOKUP(E1126,'[1]Nivel Impacto'!$A$3:$E$16,3)</f>
        <v>Riesgo Logístico y de Cadena de Suministro</v>
      </c>
    </row>
    <row r="1127" spans="1:6" ht="15.75" customHeight="1" x14ac:dyDescent="0.3">
      <c r="A1127" s="3">
        <v>1126</v>
      </c>
      <c r="B1127" s="3">
        <v>317</v>
      </c>
      <c r="C1127" s="3">
        <v>60.859407841536935</v>
      </c>
      <c r="D1127" s="3">
        <v>31</v>
      </c>
      <c r="E1127" s="3">
        <v>6.6887397961269199</v>
      </c>
      <c r="F1127" s="4" t="str">
        <f>+VLOOKUP(E1127,'[1]Nivel Impacto'!$A$3:$E$16,3)</f>
        <v>Riesgo Regulatorio</v>
      </c>
    </row>
    <row r="1128" spans="1:6" ht="15.75" customHeight="1" x14ac:dyDescent="0.3">
      <c r="A1128" s="3">
        <v>1127</v>
      </c>
      <c r="B1128" s="3">
        <v>185</v>
      </c>
      <c r="C1128" s="3">
        <v>17.690798389822881</v>
      </c>
      <c r="D1128" s="3">
        <v>18</v>
      </c>
      <c r="E1128" s="3">
        <v>1.8431845447700266</v>
      </c>
      <c r="F1128" s="4" t="str">
        <f>+VLOOKUP(E1128,'[1]Nivel Impacto'!$A$3:$E$16,3)</f>
        <v>Riesgo de Equipamiento Secundario</v>
      </c>
    </row>
    <row r="1129" spans="1:6" ht="15.75" customHeight="1" x14ac:dyDescent="0.3">
      <c r="A1129" s="3">
        <v>1128</v>
      </c>
      <c r="B1129" s="3">
        <v>301</v>
      </c>
      <c r="C1129" s="3">
        <v>19.917756582255358</v>
      </c>
      <c r="D1129" s="3">
        <v>31</v>
      </c>
      <c r="E1129" s="3">
        <v>1.9098127530223752</v>
      </c>
      <c r="F1129" s="4" t="str">
        <f>+VLOOKUP(E1129,'[1]Nivel Impacto'!$A$3:$E$16,3)</f>
        <v>Riesgo de Equipamiento Secundario</v>
      </c>
    </row>
    <row r="1130" spans="1:6" ht="15.75" customHeight="1" x14ac:dyDescent="0.3">
      <c r="A1130" s="3">
        <v>1129</v>
      </c>
      <c r="B1130" s="3">
        <v>273</v>
      </c>
      <c r="C1130" s="3">
        <v>16.884898229361468</v>
      </c>
      <c r="D1130" s="3">
        <v>27</v>
      </c>
      <c r="E1130" s="3">
        <v>1.7682937310758331</v>
      </c>
      <c r="F1130" s="4" t="str">
        <f>+VLOOKUP(E1130,'[1]Nivel Impacto'!$A$3:$E$16,3)</f>
        <v>Riesgo de Equipamiento Secundario</v>
      </c>
    </row>
    <row r="1131" spans="1:6" ht="15.75" customHeight="1" x14ac:dyDescent="0.3">
      <c r="A1131" s="3">
        <v>1130</v>
      </c>
      <c r="B1131" s="3">
        <v>319</v>
      </c>
      <c r="C1131" s="3">
        <v>30.134564532915697</v>
      </c>
      <c r="D1131" s="3">
        <v>31</v>
      </c>
      <c r="E1131" s="3">
        <v>2.8045987989349968</v>
      </c>
      <c r="F1131" s="4" t="str">
        <f>+VLOOKUP(E1131,'[1]Nivel Impacto'!$A$3:$E$16,3)</f>
        <v>Riesgo de Error en Reportes No Críticos</v>
      </c>
    </row>
    <row r="1132" spans="1:6" ht="15.75" customHeight="1" x14ac:dyDescent="0.3">
      <c r="A1132" s="3">
        <v>1131</v>
      </c>
      <c r="B1132" s="3">
        <v>249</v>
      </c>
      <c r="C1132" s="3">
        <v>25.319884853609764</v>
      </c>
      <c r="D1132" s="3">
        <v>23</v>
      </c>
      <c r="E1132" s="3">
        <v>2.6537651218450438</v>
      </c>
      <c r="F1132" s="4" t="str">
        <f>+VLOOKUP(E1132,'[1]Nivel Impacto'!$A$3:$E$16,3)</f>
        <v>Riesgo de Error en Reportes No Críticos</v>
      </c>
    </row>
    <row r="1133" spans="1:6" ht="15.75" customHeight="1" x14ac:dyDescent="0.3">
      <c r="A1133" s="3">
        <v>1132</v>
      </c>
      <c r="B1133" s="3">
        <v>344</v>
      </c>
      <c r="C1133" s="3">
        <v>70.454372078924749</v>
      </c>
      <c r="D1133" s="3">
        <v>36</v>
      </c>
      <c r="E1133" s="3">
        <v>7.0261061248550929</v>
      </c>
      <c r="F1133" s="4" t="str">
        <f>+VLOOKUP(E1133,'[1]Nivel Impacto'!$A$3:$E$16,3)</f>
        <v>Riesgo Laboral</v>
      </c>
    </row>
    <row r="1134" spans="1:6" ht="15.75" customHeight="1" x14ac:dyDescent="0.3">
      <c r="A1134" s="3">
        <v>1133</v>
      </c>
      <c r="B1134" s="3">
        <v>183</v>
      </c>
      <c r="C1134" s="3">
        <v>21.818536368503782</v>
      </c>
      <c r="D1134" s="3">
        <v>18</v>
      </c>
      <c r="E1134" s="3">
        <v>2.1539637166439816</v>
      </c>
      <c r="F1134" s="4" t="str">
        <f>+VLOOKUP(E1134,'[1]Nivel Impacto'!$A$3:$E$16,3)</f>
        <v>Riesgo de Error en Reportes No Críticos</v>
      </c>
    </row>
    <row r="1135" spans="1:6" ht="15.75" customHeight="1" x14ac:dyDescent="0.3">
      <c r="A1135" s="3">
        <v>1134</v>
      </c>
      <c r="B1135" s="3">
        <v>289</v>
      </c>
      <c r="C1135" s="3">
        <v>58.557246665874771</v>
      </c>
      <c r="D1135" s="3">
        <v>29</v>
      </c>
      <c r="E1135" s="3">
        <v>5.9606414991397276</v>
      </c>
      <c r="F1135" s="4" t="str">
        <f>+VLOOKUP(E1135,'[1]Nivel Impacto'!$A$3:$E$16,3)</f>
        <v>Riesgo Logístico y de Cadena de Suministro</v>
      </c>
    </row>
    <row r="1136" spans="1:6" ht="15.75" customHeight="1" x14ac:dyDescent="0.3">
      <c r="A1136" s="3">
        <v>1135</v>
      </c>
      <c r="B1136" s="3">
        <v>265</v>
      </c>
      <c r="C1136" s="3">
        <v>69.508892752739627</v>
      </c>
      <c r="D1136" s="3">
        <v>26</v>
      </c>
      <c r="E1136" s="3">
        <v>6.7927900917567534</v>
      </c>
      <c r="F1136" s="4" t="str">
        <f>+VLOOKUP(E1136,'[1]Nivel Impacto'!$A$3:$E$16,3)</f>
        <v>Riesgo Regulatorio</v>
      </c>
    </row>
    <row r="1137" spans="1:6" ht="15.75" customHeight="1" x14ac:dyDescent="0.3">
      <c r="A1137" s="3">
        <v>1136</v>
      </c>
      <c r="B1137" s="3">
        <v>125</v>
      </c>
      <c r="C1137" s="3">
        <v>33.329603895930781</v>
      </c>
      <c r="D1137" s="3">
        <v>13</v>
      </c>
      <c r="E1137" s="3">
        <v>3.6354441807122391</v>
      </c>
      <c r="F1137" s="4" t="str">
        <f>+VLOOKUP(E1137,'[1]Nivel Impacto'!$A$3:$E$16,3)</f>
        <v>Riesgo Administrativo Menor</v>
      </c>
    </row>
    <row r="1138" spans="1:6" ht="15.75" customHeight="1" x14ac:dyDescent="0.3">
      <c r="A1138" s="3">
        <v>1137</v>
      </c>
      <c r="B1138" s="3">
        <v>131</v>
      </c>
      <c r="C1138" s="3">
        <v>52.529910996025365</v>
      </c>
      <c r="D1138" s="3">
        <v>14</v>
      </c>
      <c r="E1138" s="3">
        <v>5.698602889761907</v>
      </c>
      <c r="F1138" s="4" t="str">
        <f>+VLOOKUP(E1138,'[1]Nivel Impacto'!$A$3:$E$16,3)</f>
        <v>Riesgo Logístico y de Cadena de Suministro</v>
      </c>
    </row>
    <row r="1139" spans="1:6" ht="15.75" customHeight="1" x14ac:dyDescent="0.3">
      <c r="A1139" s="3">
        <v>1138</v>
      </c>
      <c r="B1139" s="3">
        <v>88</v>
      </c>
      <c r="C1139" s="3">
        <v>28.221963222748485</v>
      </c>
      <c r="D1139" s="3">
        <v>9</v>
      </c>
      <c r="E1139" s="3">
        <v>3.0296912902020394</v>
      </c>
      <c r="F1139" s="4" t="str">
        <f>+VLOOKUP(E1139,'[1]Nivel Impacto'!$A$3:$E$16,3)</f>
        <v>Riesgo Administrativo Menor</v>
      </c>
    </row>
    <row r="1140" spans="1:6" ht="15.75" customHeight="1" x14ac:dyDescent="0.3">
      <c r="A1140" s="3">
        <v>1139</v>
      </c>
      <c r="B1140" s="3">
        <v>43</v>
      </c>
      <c r="C1140" s="3">
        <v>29.648766694540686</v>
      </c>
      <c r="D1140" s="3">
        <v>4</v>
      </c>
      <c r="E1140" s="3">
        <v>2.8568555915215175</v>
      </c>
      <c r="F1140" s="4" t="str">
        <f>+VLOOKUP(E1140,'[1]Nivel Impacto'!$A$3:$E$16,3)</f>
        <v>Riesgo de Error en Reportes No Críticos</v>
      </c>
    </row>
    <row r="1141" spans="1:6" ht="15.75" customHeight="1" x14ac:dyDescent="0.3">
      <c r="A1141" s="3">
        <v>1140</v>
      </c>
      <c r="B1141" s="3">
        <v>537</v>
      </c>
      <c r="C1141" s="3">
        <v>123.38427830705731</v>
      </c>
      <c r="D1141" s="3">
        <v>50</v>
      </c>
      <c r="E1141" s="3">
        <v>11.377415161824935</v>
      </c>
      <c r="F1141" s="4" t="str">
        <f>+VLOOKUP(E1141,'[1]Nivel Impacto'!$A$3:$E$16,3)</f>
        <v>Riesgo de Seguridad</v>
      </c>
    </row>
    <row r="1142" spans="1:6" ht="15.75" customHeight="1" x14ac:dyDescent="0.3">
      <c r="A1142" s="3">
        <v>1141</v>
      </c>
      <c r="B1142" s="3">
        <v>95</v>
      </c>
      <c r="C1142" s="3">
        <v>83.898492496097603</v>
      </c>
      <c r="D1142" s="3">
        <v>9</v>
      </c>
      <c r="E1142" s="3">
        <v>7.7529563650184361</v>
      </c>
      <c r="F1142" s="4" t="str">
        <f>+VLOOKUP(E1142,'[1]Nivel Impacto'!$A$3:$E$16,3)</f>
        <v>Riesgo Laboral</v>
      </c>
    </row>
    <row r="1143" spans="1:6" ht="15.75" customHeight="1" x14ac:dyDescent="0.3">
      <c r="A1143" s="3">
        <v>1142</v>
      </c>
      <c r="B1143" s="3">
        <v>189</v>
      </c>
      <c r="C1143" s="3">
        <v>26.404187073818669</v>
      </c>
      <c r="D1143" s="3">
        <v>19</v>
      </c>
      <c r="E1143" s="3">
        <v>2.5166145747988149</v>
      </c>
      <c r="F1143" s="4" t="str">
        <f>+VLOOKUP(E1143,'[1]Nivel Impacto'!$A$3:$E$16,3)</f>
        <v>Riesgo de Error en Reportes No Críticos</v>
      </c>
    </row>
    <row r="1144" spans="1:6" ht="15.75" customHeight="1" x14ac:dyDescent="0.3">
      <c r="A1144" s="3">
        <v>1143</v>
      </c>
      <c r="B1144" s="3">
        <v>45</v>
      </c>
      <c r="C1144" s="3">
        <v>69.966085351622183</v>
      </c>
      <c r="D1144" s="3">
        <v>5</v>
      </c>
      <c r="E1144" s="3">
        <v>6.3093402991188174</v>
      </c>
      <c r="F1144" s="4" t="str">
        <f>+VLOOKUP(E1144,'[1]Nivel Impacto'!$A$3:$E$16,3)</f>
        <v>Riesgo Regulatorio</v>
      </c>
    </row>
    <row r="1145" spans="1:6" ht="15.75" customHeight="1" x14ac:dyDescent="0.3">
      <c r="A1145" s="3">
        <v>1144</v>
      </c>
      <c r="B1145" s="3">
        <v>431</v>
      </c>
      <c r="C1145" s="3">
        <v>31.748103201674283</v>
      </c>
      <c r="D1145" s="3">
        <v>44</v>
      </c>
      <c r="E1145" s="3">
        <v>2.9932954596525505</v>
      </c>
      <c r="F1145" s="4" t="str">
        <f>+VLOOKUP(E1145,'[1]Nivel Impacto'!$A$3:$E$16,3)</f>
        <v>Riesgo de Error en Reportes No Críticos</v>
      </c>
    </row>
    <row r="1146" spans="1:6" ht="15.75" customHeight="1" x14ac:dyDescent="0.3">
      <c r="A1146" s="3">
        <v>1145</v>
      </c>
      <c r="B1146" s="3">
        <v>241</v>
      </c>
      <c r="C1146" s="3">
        <v>29.721818725325345</v>
      </c>
      <c r="D1146" s="3">
        <v>24</v>
      </c>
      <c r="E1146" s="3">
        <v>3.0131377075700043</v>
      </c>
      <c r="F1146" s="4" t="str">
        <f>+VLOOKUP(E1146,'[1]Nivel Impacto'!$A$3:$E$16,3)</f>
        <v>Riesgo Administrativo Menor</v>
      </c>
    </row>
    <row r="1147" spans="1:6" ht="15.75" customHeight="1" x14ac:dyDescent="0.3">
      <c r="A1147" s="3">
        <v>1146</v>
      </c>
      <c r="B1147" s="3">
        <v>195</v>
      </c>
      <c r="C1147" s="3">
        <v>182.21738880880631</v>
      </c>
      <c r="D1147" s="3">
        <v>19</v>
      </c>
      <c r="E1147" s="3">
        <v>19.189372085687491</v>
      </c>
      <c r="F1147" s="4" t="str">
        <f>+VLOOKUP(E1147,'[1]Nivel Impacto'!$A$3:$E$16,3)</f>
        <v>Riesgo Ambiental</v>
      </c>
    </row>
    <row r="1148" spans="1:6" ht="15.75" customHeight="1" x14ac:dyDescent="0.3">
      <c r="A1148" s="3">
        <v>1147</v>
      </c>
      <c r="B1148" s="3">
        <v>231</v>
      </c>
      <c r="C1148" s="3">
        <v>256.54982285695422</v>
      </c>
      <c r="D1148" s="3">
        <v>22</v>
      </c>
      <c r="E1148" s="3">
        <v>24.159288129575181</v>
      </c>
      <c r="F1148" s="4" t="str">
        <f>+VLOOKUP(E1148,'[1]Nivel Impacto'!$A$3:$E$16,3)</f>
        <v>Riesgo Ambiental</v>
      </c>
    </row>
    <row r="1149" spans="1:6" ht="15.75" customHeight="1" x14ac:dyDescent="0.3">
      <c r="A1149" s="3">
        <v>1148</v>
      </c>
      <c r="B1149" s="3">
        <v>164</v>
      </c>
      <c r="C1149" s="3">
        <v>61.169904728067571</v>
      </c>
      <c r="D1149" s="3">
        <v>15</v>
      </c>
      <c r="E1149" s="3">
        <v>6.0851176035355827</v>
      </c>
      <c r="F1149" s="4" t="str">
        <f>+VLOOKUP(E1149,'[1]Nivel Impacto'!$A$3:$E$16,3)</f>
        <v>Riesgo Regulatorio</v>
      </c>
    </row>
    <row r="1150" spans="1:6" ht="15.75" customHeight="1" x14ac:dyDescent="0.3">
      <c r="A1150" s="3">
        <v>1149</v>
      </c>
      <c r="B1150" s="3">
        <v>265</v>
      </c>
      <c r="C1150" s="3">
        <v>18.422451329940774</v>
      </c>
      <c r="D1150" s="3">
        <v>29</v>
      </c>
      <c r="E1150" s="3">
        <v>1.8505100824928664</v>
      </c>
      <c r="F1150" s="4" t="str">
        <f>+VLOOKUP(E1150,'[1]Nivel Impacto'!$A$3:$E$16,3)</f>
        <v>Riesgo de Equipamiento Secundario</v>
      </c>
    </row>
    <row r="1151" spans="1:6" ht="15.75" customHeight="1" x14ac:dyDescent="0.3">
      <c r="A1151" s="3">
        <v>1150</v>
      </c>
      <c r="B1151" s="3">
        <v>190</v>
      </c>
      <c r="C1151" s="3">
        <v>175.13468524694187</v>
      </c>
      <c r="D1151" s="3">
        <v>21</v>
      </c>
      <c r="E1151" s="3">
        <v>19.230417049109153</v>
      </c>
      <c r="F1151" s="4" t="str">
        <f>+VLOOKUP(E1151,'[1]Nivel Impacto'!$A$3:$E$16,3)</f>
        <v>Riesgo Ambiental</v>
      </c>
    </row>
    <row r="1152" spans="1:6" ht="15.75" customHeight="1" x14ac:dyDescent="0.3">
      <c r="A1152" s="3">
        <v>1151</v>
      </c>
      <c r="B1152" s="3">
        <v>96</v>
      </c>
      <c r="C1152" s="3">
        <v>128.04010064171268</v>
      </c>
      <c r="D1152" s="3">
        <v>10</v>
      </c>
      <c r="E1152" s="3">
        <v>13.437374801664264</v>
      </c>
      <c r="F1152" s="4" t="str">
        <f>+VLOOKUP(E1152,'[1]Nivel Impacto'!$A$3:$E$16,3)</f>
        <v>Riesgo de Navegación</v>
      </c>
    </row>
    <row r="1153" spans="1:6" ht="15.75" customHeight="1" x14ac:dyDescent="0.3">
      <c r="A1153" s="3">
        <v>1152</v>
      </c>
      <c r="B1153" s="3">
        <v>245</v>
      </c>
      <c r="C1153" s="3">
        <v>3.7630047945444129</v>
      </c>
      <c r="D1153" s="3">
        <v>23</v>
      </c>
      <c r="E1153" s="3">
        <v>0.41323050193735311</v>
      </c>
      <c r="F1153" s="4" t="e">
        <f>+VLOOKUP(E1153,'[1]Nivel Impacto'!$A$3:$E$16,3)</f>
        <v>#N/A</v>
      </c>
    </row>
    <row r="1154" spans="1:6" ht="15.75" customHeight="1" x14ac:dyDescent="0.3">
      <c r="A1154" s="3">
        <v>1153</v>
      </c>
      <c r="B1154" s="3">
        <v>311</v>
      </c>
      <c r="C1154" s="3">
        <v>220.24039332631611</v>
      </c>
      <c r="D1154" s="3">
        <v>31</v>
      </c>
      <c r="E1154" s="3">
        <v>19.826992583219241</v>
      </c>
      <c r="F1154" s="4" t="str">
        <f>+VLOOKUP(E1154,'[1]Nivel Impacto'!$A$3:$E$16,3)</f>
        <v>Riesgo Ambiental</v>
      </c>
    </row>
    <row r="1155" spans="1:6" ht="15.75" customHeight="1" x14ac:dyDescent="0.3">
      <c r="A1155" s="3">
        <v>1154</v>
      </c>
      <c r="B1155" s="3">
        <v>272</v>
      </c>
      <c r="C1155" s="3">
        <v>32.179568070852099</v>
      </c>
      <c r="D1155" s="3">
        <v>26</v>
      </c>
      <c r="E1155" s="3">
        <v>3.3149118443517804</v>
      </c>
      <c r="F1155" s="4" t="str">
        <f>+VLOOKUP(E1155,'[1]Nivel Impacto'!$A$3:$E$16,3)</f>
        <v>Riesgo Administrativo Menor</v>
      </c>
    </row>
    <row r="1156" spans="1:6" ht="15.75" customHeight="1" x14ac:dyDescent="0.3">
      <c r="A1156" s="3">
        <v>1155</v>
      </c>
      <c r="B1156" s="3">
        <v>415</v>
      </c>
      <c r="C1156" s="3">
        <v>123.9748345289165</v>
      </c>
      <c r="D1156" s="3">
        <v>45</v>
      </c>
      <c r="E1156" s="3">
        <v>11.223203691111959</v>
      </c>
      <c r="F1156" s="4" t="str">
        <f>+VLOOKUP(E1156,'[1]Nivel Impacto'!$A$3:$E$16,3)</f>
        <v>Riesgo de Seguridad</v>
      </c>
    </row>
    <row r="1157" spans="1:6" ht="15.75" customHeight="1" x14ac:dyDescent="0.3">
      <c r="A1157" s="3">
        <v>1156</v>
      </c>
      <c r="B1157" s="3">
        <v>432</v>
      </c>
      <c r="C1157" s="3">
        <v>241.33936588557012</v>
      </c>
      <c r="D1157" s="3">
        <v>43</v>
      </c>
      <c r="E1157" s="3">
        <v>23.229297621051835</v>
      </c>
      <c r="F1157" s="4" t="str">
        <f>+VLOOKUP(E1157,'[1]Nivel Impacto'!$A$3:$E$16,3)</f>
        <v>Riesgo Ambiental</v>
      </c>
    </row>
    <row r="1158" spans="1:6" ht="15.75" customHeight="1" x14ac:dyDescent="0.3">
      <c r="A1158" s="3">
        <v>1157</v>
      </c>
      <c r="B1158" s="3">
        <v>51</v>
      </c>
      <c r="C1158" s="3">
        <v>46.319229070655126</v>
      </c>
      <c r="D1158" s="3">
        <v>5</v>
      </c>
      <c r="E1158" s="3">
        <v>4.6532411772178275</v>
      </c>
      <c r="F1158" s="4" t="str">
        <f>+VLOOKUP(E1158,'[1]Nivel Impacto'!$A$3:$E$16,3)</f>
        <v>Riesgo de Capacitación Insuficiente</v>
      </c>
    </row>
    <row r="1159" spans="1:6" ht="15.75" customHeight="1" x14ac:dyDescent="0.3">
      <c r="A1159" s="3">
        <v>1158</v>
      </c>
      <c r="B1159" s="3">
        <v>50</v>
      </c>
      <c r="C1159" s="3">
        <v>58.771729984653497</v>
      </c>
      <c r="D1159" s="3">
        <v>5</v>
      </c>
      <c r="E1159" s="3">
        <v>5.9573327201029755</v>
      </c>
      <c r="F1159" s="4" t="str">
        <f>+VLOOKUP(E1159,'[1]Nivel Impacto'!$A$3:$E$16,3)</f>
        <v>Riesgo Logístico y de Cadena de Suministro</v>
      </c>
    </row>
    <row r="1160" spans="1:6" ht="15.75" customHeight="1" x14ac:dyDescent="0.3">
      <c r="A1160" s="3">
        <v>1159</v>
      </c>
      <c r="B1160" s="3">
        <v>170</v>
      </c>
      <c r="C1160" s="3">
        <v>19.298661194957784</v>
      </c>
      <c r="D1160" s="3">
        <v>18</v>
      </c>
      <c r="E1160" s="3">
        <v>2.0615618469432953</v>
      </c>
      <c r="F1160" s="4" t="str">
        <f>+VLOOKUP(E1160,'[1]Nivel Impacto'!$A$3:$E$16,3)</f>
        <v>Riesgo de Error en Reportes No Críticos</v>
      </c>
    </row>
    <row r="1161" spans="1:6" ht="15.75" customHeight="1" x14ac:dyDescent="0.3">
      <c r="A1161" s="3">
        <v>1160</v>
      </c>
      <c r="B1161" s="3">
        <v>187</v>
      </c>
      <c r="C1161" s="3">
        <v>18.414068639424745</v>
      </c>
      <c r="D1161" s="3">
        <v>18</v>
      </c>
      <c r="E1161" s="3">
        <v>1.8903915127610897</v>
      </c>
      <c r="F1161" s="4" t="str">
        <f>+VLOOKUP(E1161,'[1]Nivel Impacto'!$A$3:$E$16,3)</f>
        <v>Riesgo de Equipamiento Secundario</v>
      </c>
    </row>
    <row r="1162" spans="1:6" ht="15.75" customHeight="1" x14ac:dyDescent="0.3">
      <c r="A1162" s="3">
        <v>1161</v>
      </c>
      <c r="B1162" s="3">
        <v>107</v>
      </c>
      <c r="C1162" s="3">
        <v>57.700448914851059</v>
      </c>
      <c r="D1162" s="3">
        <v>10</v>
      </c>
      <c r="E1162" s="3">
        <v>5.7670480633585788</v>
      </c>
      <c r="F1162" s="4" t="str">
        <f>+VLOOKUP(E1162,'[1]Nivel Impacto'!$A$3:$E$16,3)</f>
        <v>Riesgo Logístico y de Cadena de Suministro</v>
      </c>
    </row>
    <row r="1163" spans="1:6" ht="15.75" customHeight="1" x14ac:dyDescent="0.3">
      <c r="A1163" s="3">
        <v>1162</v>
      </c>
      <c r="B1163" s="3">
        <v>274</v>
      </c>
      <c r="C1163" s="3">
        <v>39.021006693643912</v>
      </c>
      <c r="D1163" s="3">
        <v>25</v>
      </c>
      <c r="E1163" s="3">
        <v>3.632741888018995</v>
      </c>
      <c r="F1163" s="4" t="str">
        <f>+VLOOKUP(E1163,'[1]Nivel Impacto'!$A$3:$E$16,3)</f>
        <v>Riesgo Administrativo Menor</v>
      </c>
    </row>
    <row r="1164" spans="1:6" ht="15.75" customHeight="1" x14ac:dyDescent="0.3">
      <c r="A1164" s="3">
        <v>1163</v>
      </c>
      <c r="B1164" s="3">
        <v>397</v>
      </c>
      <c r="C1164" s="3">
        <v>51.294058618280246</v>
      </c>
      <c r="D1164" s="3">
        <v>40</v>
      </c>
      <c r="E1164" s="3">
        <v>5.6289231466750227</v>
      </c>
      <c r="F1164" s="4" t="str">
        <f>+VLOOKUP(E1164,'[1]Nivel Impacto'!$A$3:$E$16,3)</f>
        <v>Riesgo Logístico y de Cadena de Suministro</v>
      </c>
    </row>
    <row r="1165" spans="1:6" ht="15.75" customHeight="1" x14ac:dyDescent="0.3">
      <c r="A1165" s="3">
        <v>1164</v>
      </c>
      <c r="B1165" s="3">
        <v>152</v>
      </c>
      <c r="C1165" s="3">
        <v>25.675843236453975</v>
      </c>
      <c r="D1165" s="3">
        <v>14</v>
      </c>
      <c r="E1165" s="3">
        <v>2.5313634509899936</v>
      </c>
      <c r="F1165" s="4" t="str">
        <f>+VLOOKUP(E1165,'[1]Nivel Impacto'!$A$3:$E$16,3)</f>
        <v>Riesgo de Error en Reportes No Críticos</v>
      </c>
    </row>
    <row r="1166" spans="1:6" ht="15.75" customHeight="1" x14ac:dyDescent="0.3">
      <c r="A1166" s="3">
        <v>1165</v>
      </c>
      <c r="B1166" s="3">
        <v>304</v>
      </c>
      <c r="C1166" s="3">
        <v>17.568917577531643</v>
      </c>
      <c r="D1166" s="3">
        <v>29</v>
      </c>
      <c r="E1166" s="3">
        <v>1.8354836057604753</v>
      </c>
      <c r="F1166" s="4" t="str">
        <f>+VLOOKUP(E1166,'[1]Nivel Impacto'!$A$3:$E$16,3)</f>
        <v>Riesgo de Equipamiento Secundario</v>
      </c>
    </row>
    <row r="1167" spans="1:6" ht="15.75" customHeight="1" x14ac:dyDescent="0.3">
      <c r="A1167" s="3">
        <v>1166</v>
      </c>
      <c r="B1167" s="3">
        <v>165</v>
      </c>
      <c r="C1167" s="3">
        <v>19.590345295521768</v>
      </c>
      <c r="D1167" s="3">
        <v>18</v>
      </c>
      <c r="E1167" s="3">
        <v>2.0027852956350269</v>
      </c>
      <c r="F1167" s="4" t="str">
        <f>+VLOOKUP(E1167,'[1]Nivel Impacto'!$A$3:$E$16,3)</f>
        <v>Riesgo de Error en Reportes No Críticos</v>
      </c>
    </row>
    <row r="1168" spans="1:6" ht="15.75" customHeight="1" x14ac:dyDescent="0.3">
      <c r="A1168" s="3">
        <v>1167</v>
      </c>
      <c r="B1168" s="3">
        <v>130</v>
      </c>
      <c r="C1168" s="3">
        <v>147.05762249950646</v>
      </c>
      <c r="D1168" s="3">
        <v>14</v>
      </c>
      <c r="E1168" s="3">
        <v>14.595148823411135</v>
      </c>
      <c r="F1168" s="4" t="str">
        <f>+VLOOKUP(E1168,'[1]Nivel Impacto'!$A$3:$E$16,3)</f>
        <v>Riesgo Ambiental</v>
      </c>
    </row>
    <row r="1169" spans="1:6" ht="15.75" customHeight="1" x14ac:dyDescent="0.3">
      <c r="A1169" s="3">
        <v>1168</v>
      </c>
      <c r="B1169" s="3">
        <v>422</v>
      </c>
      <c r="C1169" s="3">
        <v>87.618323255890758</v>
      </c>
      <c r="D1169" s="3">
        <v>45</v>
      </c>
      <c r="E1169" s="3">
        <v>8.5220995335109215</v>
      </c>
      <c r="F1169" s="4" t="str">
        <f>+VLOOKUP(E1169,'[1]Nivel Impacto'!$A$3:$E$16,3)</f>
        <v>Riesgo Financiero Operativo</v>
      </c>
    </row>
    <row r="1170" spans="1:6" ht="15.75" customHeight="1" x14ac:dyDescent="0.3">
      <c r="A1170" s="3">
        <v>1169</v>
      </c>
      <c r="B1170" s="3">
        <v>91</v>
      </c>
      <c r="C1170" s="3">
        <v>36.030957935811308</v>
      </c>
      <c r="D1170" s="3">
        <v>10</v>
      </c>
      <c r="E1170" s="3">
        <v>3.4800700570772758</v>
      </c>
      <c r="F1170" s="4" t="str">
        <f>+VLOOKUP(E1170,'[1]Nivel Impacto'!$A$3:$E$16,3)</f>
        <v>Riesgo Administrativo Menor</v>
      </c>
    </row>
    <row r="1171" spans="1:6" ht="15.75" customHeight="1" x14ac:dyDescent="0.3">
      <c r="A1171" s="3">
        <v>1170</v>
      </c>
      <c r="B1171" s="3">
        <v>50</v>
      </c>
      <c r="C1171" s="3">
        <v>205.59678138146683</v>
      </c>
      <c r="D1171" s="3">
        <v>5</v>
      </c>
      <c r="E1171" s="3">
        <v>21.462234068559297</v>
      </c>
      <c r="F1171" s="4" t="str">
        <f>+VLOOKUP(E1171,'[1]Nivel Impacto'!$A$3:$E$16,3)</f>
        <v>Riesgo Ambiental</v>
      </c>
    </row>
    <row r="1172" spans="1:6" ht="15.75" customHeight="1" x14ac:dyDescent="0.3">
      <c r="A1172" s="3">
        <v>1171</v>
      </c>
      <c r="B1172" s="3">
        <v>272</v>
      </c>
      <c r="C1172" s="3">
        <v>147.74204402329229</v>
      </c>
      <c r="D1172" s="3">
        <v>25</v>
      </c>
      <c r="E1172" s="3">
        <v>14.302117336610989</v>
      </c>
      <c r="F1172" s="4" t="str">
        <f>+VLOOKUP(E1172,'[1]Nivel Impacto'!$A$3:$E$16,3)</f>
        <v>Riesgo Ambiental</v>
      </c>
    </row>
    <row r="1173" spans="1:6" ht="15.75" customHeight="1" x14ac:dyDescent="0.3">
      <c r="A1173" s="3">
        <v>1172</v>
      </c>
      <c r="B1173" s="3">
        <v>220</v>
      </c>
      <c r="C1173" s="3">
        <v>82.245190993239348</v>
      </c>
      <c r="D1173" s="3">
        <v>24</v>
      </c>
      <c r="E1173" s="3">
        <v>8.1713113149719625</v>
      </c>
      <c r="F1173" s="4" t="str">
        <f>+VLOOKUP(E1173,'[1]Nivel Impacto'!$A$3:$E$16,3)</f>
        <v>Riesgo Financiero Operativo</v>
      </c>
    </row>
    <row r="1174" spans="1:6" ht="15.75" customHeight="1" x14ac:dyDescent="0.3">
      <c r="A1174" s="3">
        <v>1173</v>
      </c>
      <c r="B1174" s="3">
        <v>317</v>
      </c>
      <c r="C1174" s="3">
        <v>78.543248162877347</v>
      </c>
      <c r="D1174" s="3">
        <v>32</v>
      </c>
      <c r="E1174" s="3">
        <v>7.9882945087615198</v>
      </c>
      <c r="F1174" s="4" t="str">
        <f>+VLOOKUP(E1174,'[1]Nivel Impacto'!$A$3:$E$16,3)</f>
        <v>Riesgo Laboral</v>
      </c>
    </row>
    <row r="1175" spans="1:6" ht="15.75" customHeight="1" x14ac:dyDescent="0.3">
      <c r="A1175" s="3">
        <v>1174</v>
      </c>
      <c r="B1175" s="3">
        <v>275</v>
      </c>
      <c r="C1175" s="3">
        <v>158.88195960533628</v>
      </c>
      <c r="D1175" s="3">
        <v>26</v>
      </c>
      <c r="E1175" s="3">
        <v>15.258232778692788</v>
      </c>
      <c r="F1175" s="4" t="str">
        <f>+VLOOKUP(E1175,'[1]Nivel Impacto'!$A$3:$E$16,3)</f>
        <v>Riesgo Ambiental</v>
      </c>
    </row>
    <row r="1176" spans="1:6" ht="15.75" customHeight="1" x14ac:dyDescent="0.3">
      <c r="A1176" s="3">
        <v>1175</v>
      </c>
      <c r="B1176" s="3">
        <v>268</v>
      </c>
      <c r="C1176" s="3">
        <v>121.88631285098444</v>
      </c>
      <c r="D1176" s="3">
        <v>29</v>
      </c>
      <c r="E1176" s="3">
        <v>11.122889949881076</v>
      </c>
      <c r="F1176" s="4" t="str">
        <f>+VLOOKUP(E1176,'[1]Nivel Impacto'!$A$3:$E$16,3)</f>
        <v>Riesgo de Seguridad</v>
      </c>
    </row>
    <row r="1177" spans="1:6" ht="15.75" customHeight="1" x14ac:dyDescent="0.3">
      <c r="A1177" s="3">
        <v>1176</v>
      </c>
      <c r="B1177" s="3">
        <v>403</v>
      </c>
      <c r="C1177" s="3">
        <v>73.581322036963698</v>
      </c>
      <c r="D1177" s="3">
        <v>41</v>
      </c>
      <c r="E1177" s="3">
        <v>7.8893857417751088</v>
      </c>
      <c r="F1177" s="4" t="str">
        <f>+VLOOKUP(E1177,'[1]Nivel Impacto'!$A$3:$E$16,3)</f>
        <v>Riesgo Laboral</v>
      </c>
    </row>
    <row r="1178" spans="1:6" ht="15.75" customHeight="1" x14ac:dyDescent="0.3">
      <c r="A1178" s="3">
        <v>1177</v>
      </c>
      <c r="B1178" s="3">
        <v>329</v>
      </c>
      <c r="C1178" s="3">
        <v>44.175658361787704</v>
      </c>
      <c r="D1178" s="3">
        <v>31</v>
      </c>
      <c r="E1178" s="3">
        <v>4.4918449979059378</v>
      </c>
      <c r="F1178" s="4" t="str">
        <f>+VLOOKUP(E1178,'[1]Nivel Impacto'!$A$3:$E$16,3)</f>
        <v>Riesgo de Capacitación Insuficiente</v>
      </c>
    </row>
    <row r="1179" spans="1:6" ht="15.75" customHeight="1" x14ac:dyDescent="0.3">
      <c r="A1179" s="3">
        <v>1178</v>
      </c>
      <c r="B1179" s="3">
        <v>96</v>
      </c>
      <c r="C1179" s="3">
        <v>47.825909462968553</v>
      </c>
      <c r="D1179" s="3">
        <v>9</v>
      </c>
      <c r="E1179" s="3">
        <v>4.4238966088142071</v>
      </c>
      <c r="F1179" s="4" t="str">
        <f>+VLOOKUP(E1179,'[1]Nivel Impacto'!$A$3:$E$16,3)</f>
        <v>Riesgo de Capacitación Insuficiente</v>
      </c>
    </row>
    <row r="1180" spans="1:6" ht="15.75" customHeight="1" x14ac:dyDescent="0.3">
      <c r="A1180" s="3">
        <v>1179</v>
      </c>
      <c r="B1180" s="3">
        <v>456</v>
      </c>
      <c r="C1180" s="3">
        <v>10.378519781370377</v>
      </c>
      <c r="D1180" s="3">
        <v>43</v>
      </c>
      <c r="E1180" s="3">
        <v>1.0224414434087772</v>
      </c>
      <c r="F1180" s="4" t="str">
        <f>+VLOOKUP(E1180,'[1]Nivel Impacto'!$A$3:$E$16,3)</f>
        <v>Riesgo de Equipamiento Secundario</v>
      </c>
    </row>
    <row r="1181" spans="1:6" ht="15.75" customHeight="1" x14ac:dyDescent="0.3">
      <c r="A1181" s="3">
        <v>1180</v>
      </c>
      <c r="B1181" s="3">
        <v>247</v>
      </c>
      <c r="C1181" s="3">
        <v>41.569017336348359</v>
      </c>
      <c r="D1181" s="3">
        <v>26</v>
      </c>
      <c r="E1181" s="3">
        <v>4.1765415174980278</v>
      </c>
      <c r="F1181" s="4" t="str">
        <f>+VLOOKUP(E1181,'[1]Nivel Impacto'!$A$3:$E$16,3)</f>
        <v>Riesgo de Capacitación Insuficiente</v>
      </c>
    </row>
    <row r="1182" spans="1:6" ht="15.75" customHeight="1" x14ac:dyDescent="0.3">
      <c r="A1182" s="3">
        <v>1181</v>
      </c>
      <c r="B1182" s="3">
        <v>265</v>
      </c>
      <c r="C1182" s="3">
        <v>142.61510262450327</v>
      </c>
      <c r="D1182" s="3">
        <v>25</v>
      </c>
      <c r="E1182" s="3">
        <v>13.062298847311304</v>
      </c>
      <c r="F1182" s="4" t="str">
        <f>+VLOOKUP(E1182,'[1]Nivel Impacto'!$A$3:$E$16,3)</f>
        <v>Riesgo de Navegación</v>
      </c>
    </row>
    <row r="1183" spans="1:6" ht="15.75" customHeight="1" x14ac:dyDescent="0.3">
      <c r="A1183" s="3">
        <v>1182</v>
      </c>
      <c r="B1183" s="3">
        <v>214</v>
      </c>
      <c r="C1183" s="3">
        <v>44.67444945678124</v>
      </c>
      <c r="D1183" s="3">
        <v>22</v>
      </c>
      <c r="E1183" s="3">
        <v>4.8341612958866893</v>
      </c>
      <c r="F1183" s="4" t="str">
        <f>+VLOOKUP(E1183,'[1]Nivel Impacto'!$A$3:$E$16,3)</f>
        <v>Riesgo de Capacitación Insuficiente</v>
      </c>
    </row>
    <row r="1184" spans="1:6" ht="15.75" customHeight="1" x14ac:dyDescent="0.3">
      <c r="A1184" s="3">
        <v>1183</v>
      </c>
      <c r="B1184" s="3">
        <v>476</v>
      </c>
      <c r="C1184" s="3">
        <v>46.93821058381468</v>
      </c>
      <c r="D1184" s="3">
        <v>44</v>
      </c>
      <c r="E1184" s="3">
        <v>4.5919551835216428</v>
      </c>
      <c r="F1184" s="4" t="str">
        <f>+VLOOKUP(E1184,'[1]Nivel Impacto'!$A$3:$E$16,3)</f>
        <v>Riesgo de Capacitación Insuficiente</v>
      </c>
    </row>
    <row r="1185" spans="1:6" ht="15.75" customHeight="1" x14ac:dyDescent="0.3">
      <c r="A1185" s="3">
        <v>1184</v>
      </c>
      <c r="B1185" s="3">
        <v>41</v>
      </c>
      <c r="C1185" s="3">
        <v>77.122236480922183</v>
      </c>
      <c r="D1185" s="3">
        <v>4</v>
      </c>
      <c r="E1185" s="3">
        <v>7.072855071225181</v>
      </c>
      <c r="F1185" s="4" t="str">
        <f>+VLOOKUP(E1185,'[1]Nivel Impacto'!$A$3:$E$16,3)</f>
        <v>Riesgo Laboral</v>
      </c>
    </row>
    <row r="1186" spans="1:6" ht="15.75" customHeight="1" x14ac:dyDescent="0.3">
      <c r="A1186" s="3">
        <v>1185</v>
      </c>
      <c r="B1186" s="3">
        <v>172</v>
      </c>
      <c r="C1186" s="3">
        <v>31.104816084715885</v>
      </c>
      <c r="D1186" s="3">
        <v>19</v>
      </c>
      <c r="E1186" s="3">
        <v>3.1407389436169177</v>
      </c>
      <c r="F1186" s="4" t="str">
        <f>+VLOOKUP(E1186,'[1]Nivel Impacto'!$A$3:$E$16,3)</f>
        <v>Riesgo Administrativo Menor</v>
      </c>
    </row>
    <row r="1187" spans="1:6" ht="15.75" customHeight="1" x14ac:dyDescent="0.3">
      <c r="A1187" s="3">
        <v>1186</v>
      </c>
      <c r="B1187" s="3">
        <v>255</v>
      </c>
      <c r="C1187" s="3">
        <v>68.066004926482435</v>
      </c>
      <c r="D1187" s="3">
        <v>26</v>
      </c>
      <c r="E1187" s="3">
        <v>7.2944824810661721</v>
      </c>
      <c r="F1187" s="4" t="str">
        <f>+VLOOKUP(E1187,'[1]Nivel Impacto'!$A$3:$E$16,3)</f>
        <v>Riesgo Laboral</v>
      </c>
    </row>
    <row r="1188" spans="1:6" ht="15.75" customHeight="1" x14ac:dyDescent="0.3">
      <c r="A1188" s="3">
        <v>1187</v>
      </c>
      <c r="B1188" s="3">
        <v>508</v>
      </c>
      <c r="C1188" s="3">
        <v>17.763897521947182</v>
      </c>
      <c r="D1188" s="3">
        <v>52</v>
      </c>
      <c r="E1188" s="3">
        <v>1.7651361385974234</v>
      </c>
      <c r="F1188" s="4" t="str">
        <f>+VLOOKUP(E1188,'[1]Nivel Impacto'!$A$3:$E$16,3)</f>
        <v>Riesgo de Equipamiento Secundario</v>
      </c>
    </row>
    <row r="1189" spans="1:6" ht="15.75" customHeight="1" x14ac:dyDescent="0.3">
      <c r="A1189" s="3">
        <v>1188</v>
      </c>
      <c r="B1189" s="3">
        <v>555</v>
      </c>
      <c r="C1189" s="3">
        <v>100.5694533216748</v>
      </c>
      <c r="D1189" s="3">
        <v>51</v>
      </c>
      <c r="E1189" s="3">
        <v>9.1502777474937886</v>
      </c>
      <c r="F1189" s="4" t="str">
        <f>+VLOOKUP(E1189,'[1]Nivel Impacto'!$A$3:$E$16,3)</f>
        <v>Riesgo Portuario</v>
      </c>
    </row>
    <row r="1190" spans="1:6" ht="15.75" customHeight="1" x14ac:dyDescent="0.3">
      <c r="A1190" s="3">
        <v>1189</v>
      </c>
      <c r="B1190" s="3">
        <v>39</v>
      </c>
      <c r="C1190" s="3">
        <v>56.218694453446815</v>
      </c>
      <c r="D1190" s="3">
        <v>4</v>
      </c>
      <c r="E1190" s="3">
        <v>5.489100028503529</v>
      </c>
      <c r="F1190" s="4" t="str">
        <f>+VLOOKUP(E1190,'[1]Nivel Impacto'!$A$3:$E$16,3)</f>
        <v>Riesgo Logístico y de Cadena de Suministro</v>
      </c>
    </row>
    <row r="1191" spans="1:6" ht="15.75" customHeight="1" x14ac:dyDescent="0.3">
      <c r="A1191" s="3">
        <v>1190</v>
      </c>
      <c r="B1191" s="3">
        <v>39</v>
      </c>
      <c r="C1191" s="3">
        <v>42.988408624529271</v>
      </c>
      <c r="D1191" s="3">
        <v>4</v>
      </c>
      <c r="E1191" s="3">
        <v>4.2848861366157456</v>
      </c>
      <c r="F1191" s="4" t="str">
        <f>+VLOOKUP(E1191,'[1]Nivel Impacto'!$A$3:$E$16,3)</f>
        <v>Riesgo de Capacitación Insuficiente</v>
      </c>
    </row>
    <row r="1192" spans="1:6" ht="15.75" customHeight="1" x14ac:dyDescent="0.3">
      <c r="A1192" s="3">
        <v>1191</v>
      </c>
      <c r="B1192" s="3">
        <v>370</v>
      </c>
      <c r="C1192" s="3">
        <v>69.332243689968706</v>
      </c>
      <c r="D1192" s="3">
        <v>36</v>
      </c>
      <c r="E1192" s="3">
        <v>7.4134504675773885</v>
      </c>
      <c r="F1192" s="4" t="str">
        <f>+VLOOKUP(E1192,'[1]Nivel Impacto'!$A$3:$E$16,3)</f>
        <v>Riesgo Laboral</v>
      </c>
    </row>
    <row r="1193" spans="1:6" ht="15.75" customHeight="1" x14ac:dyDescent="0.3">
      <c r="A1193" s="3">
        <v>1192</v>
      </c>
      <c r="B1193" s="3">
        <v>217</v>
      </c>
      <c r="C1193" s="3">
        <v>91.137779141943611</v>
      </c>
      <c r="D1193" s="3">
        <v>20</v>
      </c>
      <c r="E1193" s="3">
        <v>9.2557518864644219</v>
      </c>
      <c r="F1193" s="4" t="str">
        <f>+VLOOKUP(E1193,'[1]Nivel Impacto'!$A$3:$E$16,3)</f>
        <v>Riesgo Portuario</v>
      </c>
    </row>
    <row r="1194" spans="1:6" ht="15.75" customHeight="1" x14ac:dyDescent="0.3">
      <c r="A1194" s="3">
        <v>1193</v>
      </c>
      <c r="B1194" s="3">
        <v>224</v>
      </c>
      <c r="C1194" s="3">
        <v>35.548220782230501</v>
      </c>
      <c r="D1194" s="3">
        <v>24</v>
      </c>
      <c r="E1194" s="3">
        <v>3.6768921119354001</v>
      </c>
      <c r="F1194" s="4" t="str">
        <f>+VLOOKUP(E1194,'[1]Nivel Impacto'!$A$3:$E$16,3)</f>
        <v>Riesgo Administrativo Menor</v>
      </c>
    </row>
    <row r="1195" spans="1:6" ht="15.75" customHeight="1" x14ac:dyDescent="0.3">
      <c r="A1195" s="3">
        <v>1194</v>
      </c>
      <c r="B1195" s="3">
        <v>48</v>
      </c>
      <c r="C1195" s="3">
        <v>48.61653322244247</v>
      </c>
      <c r="D1195" s="3">
        <v>5</v>
      </c>
      <c r="E1195" s="3">
        <v>5.1298475186388597</v>
      </c>
      <c r="F1195" s="4" t="str">
        <f>+VLOOKUP(E1195,'[1]Nivel Impacto'!$A$3:$E$16,3)</f>
        <v>Riesgo Logístico y de Cadena de Suministro</v>
      </c>
    </row>
    <row r="1196" spans="1:6" ht="15.75" customHeight="1" x14ac:dyDescent="0.3">
      <c r="A1196" s="3">
        <v>1195</v>
      </c>
      <c r="B1196" s="3">
        <v>286</v>
      </c>
      <c r="C1196" s="3">
        <v>83.787332524944432</v>
      </c>
      <c r="D1196" s="3">
        <v>28</v>
      </c>
      <c r="E1196" s="3">
        <v>8.5380282551389541</v>
      </c>
      <c r="F1196" s="4" t="str">
        <f>+VLOOKUP(E1196,'[1]Nivel Impacto'!$A$3:$E$16,3)</f>
        <v>Riesgo Financiero Operativo</v>
      </c>
    </row>
    <row r="1197" spans="1:6" ht="15.75" customHeight="1" x14ac:dyDescent="0.3">
      <c r="A1197" s="3">
        <v>1196</v>
      </c>
      <c r="B1197" s="3">
        <v>245</v>
      </c>
      <c r="C1197" s="3">
        <v>223.29835129578993</v>
      </c>
      <c r="D1197" s="3">
        <v>23</v>
      </c>
      <c r="E1197" s="3">
        <v>22.270900273678237</v>
      </c>
      <c r="F1197" s="4" t="str">
        <f>+VLOOKUP(E1197,'[1]Nivel Impacto'!$A$3:$E$16,3)</f>
        <v>Riesgo Ambiental</v>
      </c>
    </row>
    <row r="1198" spans="1:6" ht="15.75" customHeight="1" x14ac:dyDescent="0.3">
      <c r="A1198" s="3">
        <v>1197</v>
      </c>
      <c r="B1198" s="3">
        <v>38</v>
      </c>
      <c r="C1198" s="3">
        <v>27.541027710512004</v>
      </c>
      <c r="D1198" s="3">
        <v>4</v>
      </c>
      <c r="E1198" s="3">
        <v>2.8708456534887179</v>
      </c>
      <c r="F1198" s="4" t="str">
        <f>+VLOOKUP(E1198,'[1]Nivel Impacto'!$A$3:$E$16,3)</f>
        <v>Riesgo de Error en Reportes No Críticos</v>
      </c>
    </row>
    <row r="1199" spans="1:6" ht="15.75" customHeight="1" x14ac:dyDescent="0.3">
      <c r="A1199" s="3">
        <v>1198</v>
      </c>
      <c r="B1199" s="3">
        <v>105</v>
      </c>
      <c r="C1199" s="3">
        <v>64.292727064971587</v>
      </c>
      <c r="D1199" s="3">
        <v>10</v>
      </c>
      <c r="E1199" s="3">
        <v>5.8107338384962741</v>
      </c>
      <c r="F1199" s="4" t="str">
        <f>+VLOOKUP(E1199,'[1]Nivel Impacto'!$A$3:$E$16,3)</f>
        <v>Riesgo Logístico y de Cadena de Suministro</v>
      </c>
    </row>
    <row r="1200" spans="1:6" ht="15.75" customHeight="1" x14ac:dyDescent="0.3">
      <c r="A1200" s="3">
        <v>1199</v>
      </c>
      <c r="B1200" s="3">
        <v>39</v>
      </c>
      <c r="C1200" s="3">
        <v>71.406062651788247</v>
      </c>
      <c r="D1200" s="3">
        <v>4</v>
      </c>
      <c r="E1200" s="3">
        <v>7.6037992103257395</v>
      </c>
      <c r="F1200" s="4" t="str">
        <f>+VLOOKUP(E1200,'[1]Nivel Impacto'!$A$3:$E$16,3)</f>
        <v>Riesgo Laboral</v>
      </c>
    </row>
    <row r="1201" spans="1:6" ht="15.75" customHeight="1" x14ac:dyDescent="0.3">
      <c r="A1201" s="3">
        <v>1200</v>
      </c>
      <c r="B1201" s="3">
        <v>209</v>
      </c>
      <c r="C1201" s="3">
        <v>296.88066937357701</v>
      </c>
      <c r="D1201" s="3">
        <v>21</v>
      </c>
      <c r="E1201" s="3">
        <v>30.850200946067744</v>
      </c>
      <c r="F1201" s="4" t="str">
        <f>+VLOOKUP(E1201,'[1]Nivel Impacto'!$A$3:$E$16,3)</f>
        <v>Riesgo Ambiental</v>
      </c>
    </row>
    <row r="1202" spans="1:6" ht="15.75" customHeight="1" x14ac:dyDescent="0.3">
      <c r="A1202" s="3">
        <v>1201</v>
      </c>
      <c r="B1202" s="3">
        <v>241</v>
      </c>
      <c r="C1202" s="3">
        <v>124.41498866070563</v>
      </c>
      <c r="D1202" s="3">
        <v>23</v>
      </c>
      <c r="E1202" s="3">
        <v>12.318429703118801</v>
      </c>
      <c r="F1202" s="4" t="str">
        <f>+VLOOKUP(E1202,'[1]Nivel Impacto'!$A$3:$E$16,3)</f>
        <v>Riesgo de Imagen Corporativa</v>
      </c>
    </row>
    <row r="1203" spans="1:6" ht="15.75" customHeight="1" x14ac:dyDescent="0.3">
      <c r="A1203" s="3">
        <v>1202</v>
      </c>
      <c r="B1203" s="3">
        <v>284</v>
      </c>
      <c r="C1203" s="3">
        <v>23.802562762947083</v>
      </c>
      <c r="D1203" s="3">
        <v>28</v>
      </c>
      <c r="E1203" s="3">
        <v>2.5708606220249264</v>
      </c>
      <c r="F1203" s="4" t="str">
        <f>+VLOOKUP(E1203,'[1]Nivel Impacto'!$A$3:$E$16,3)</f>
        <v>Riesgo de Error en Reportes No Críticos</v>
      </c>
    </row>
    <row r="1204" spans="1:6" ht="15.75" customHeight="1" x14ac:dyDescent="0.3">
      <c r="A1204" s="3">
        <v>1203</v>
      </c>
      <c r="B1204" s="3">
        <v>595</v>
      </c>
      <c r="C1204" s="3">
        <v>32.491833446195088</v>
      </c>
      <c r="D1204" s="3">
        <v>56</v>
      </c>
      <c r="E1204" s="3">
        <v>3.2623879348644902</v>
      </c>
      <c r="F1204" s="4" t="str">
        <f>+VLOOKUP(E1204,'[1]Nivel Impacto'!$A$3:$E$16,3)</f>
        <v>Riesgo Administrativo Menor</v>
      </c>
    </row>
    <row r="1205" spans="1:6" ht="15.75" customHeight="1" x14ac:dyDescent="0.3">
      <c r="A1205" s="3">
        <v>1204</v>
      </c>
      <c r="B1205" s="3">
        <v>46</v>
      </c>
      <c r="C1205" s="3">
        <v>97.004500090944077</v>
      </c>
      <c r="D1205" s="3">
        <v>5</v>
      </c>
      <c r="E1205" s="3">
        <v>10.553353401784767</v>
      </c>
      <c r="F1205" s="4" t="str">
        <f>+VLOOKUP(E1205,'[1]Nivel Impacto'!$A$3:$E$16,3)</f>
        <v>Riesgo Tecnológico</v>
      </c>
    </row>
    <row r="1206" spans="1:6" ht="15.75" customHeight="1" x14ac:dyDescent="0.3">
      <c r="A1206" s="3">
        <v>1205</v>
      </c>
      <c r="B1206" s="3">
        <v>52</v>
      </c>
      <c r="C1206" s="3">
        <v>153.75869903795686</v>
      </c>
      <c r="D1206" s="3">
        <v>5</v>
      </c>
      <c r="E1206" s="3">
        <v>16.062763360563679</v>
      </c>
      <c r="F1206" s="4" t="str">
        <f>+VLOOKUP(E1206,'[1]Nivel Impacto'!$A$3:$E$16,3)</f>
        <v>Riesgo Ambiental</v>
      </c>
    </row>
    <row r="1207" spans="1:6" ht="15.75" customHeight="1" x14ac:dyDescent="0.3">
      <c r="A1207" s="3">
        <v>1206</v>
      </c>
      <c r="B1207" s="3">
        <v>330</v>
      </c>
      <c r="C1207" s="3">
        <v>72.948295998425962</v>
      </c>
      <c r="D1207" s="3">
        <v>34</v>
      </c>
      <c r="E1207" s="3">
        <v>7.2380204366046899</v>
      </c>
      <c r="F1207" s="4" t="str">
        <f>+VLOOKUP(E1207,'[1]Nivel Impacto'!$A$3:$E$16,3)</f>
        <v>Riesgo Laboral</v>
      </c>
    </row>
    <row r="1208" spans="1:6" ht="15.75" customHeight="1" x14ac:dyDescent="0.3">
      <c r="A1208" s="3">
        <v>1207</v>
      </c>
      <c r="B1208" s="3">
        <v>54</v>
      </c>
      <c r="C1208" s="3">
        <v>97.999916380965416</v>
      </c>
      <c r="D1208" s="3">
        <v>5</v>
      </c>
      <c r="E1208" s="3">
        <v>9.2909813226374212</v>
      </c>
      <c r="F1208" s="4" t="str">
        <f>+VLOOKUP(E1208,'[1]Nivel Impacto'!$A$3:$E$16,3)</f>
        <v>Riesgo Portuario</v>
      </c>
    </row>
    <row r="1209" spans="1:6" ht="15.75" customHeight="1" x14ac:dyDescent="0.3">
      <c r="A1209" s="3">
        <v>1208</v>
      </c>
      <c r="B1209" s="3">
        <v>572</v>
      </c>
      <c r="C1209" s="3">
        <v>29.657642501621108</v>
      </c>
      <c r="D1209" s="3">
        <v>53</v>
      </c>
      <c r="E1209" s="3">
        <v>3.1106152846205246</v>
      </c>
      <c r="F1209" s="4" t="str">
        <f>+VLOOKUP(E1209,'[1]Nivel Impacto'!$A$3:$E$16,3)</f>
        <v>Riesgo Administrativo Menor</v>
      </c>
    </row>
    <row r="1210" spans="1:6" ht="15.75" customHeight="1" x14ac:dyDescent="0.3">
      <c r="A1210" s="3">
        <v>1209</v>
      </c>
      <c r="B1210" s="3">
        <v>42</v>
      </c>
      <c r="C1210" s="3">
        <v>50.989708255056314</v>
      </c>
      <c r="D1210" s="3">
        <v>4</v>
      </c>
      <c r="E1210" s="3">
        <v>5.0778065732167104</v>
      </c>
      <c r="F1210" s="4" t="str">
        <f>+VLOOKUP(E1210,'[1]Nivel Impacto'!$A$3:$E$16,3)</f>
        <v>Riesgo Logístico y de Cadena de Suministro</v>
      </c>
    </row>
    <row r="1211" spans="1:6" ht="15.75" customHeight="1" x14ac:dyDescent="0.3">
      <c r="A1211" s="3">
        <v>1210</v>
      </c>
      <c r="B1211" s="3">
        <v>53</v>
      </c>
      <c r="C1211" s="3">
        <v>61.944238687736501</v>
      </c>
      <c r="D1211" s="3">
        <v>5</v>
      </c>
      <c r="E1211" s="3">
        <v>6.6346987663157044</v>
      </c>
      <c r="F1211" s="4" t="str">
        <f>+VLOOKUP(E1211,'[1]Nivel Impacto'!$A$3:$E$16,3)</f>
        <v>Riesgo Regulatorio</v>
      </c>
    </row>
    <row r="1212" spans="1:6" ht="15.75" customHeight="1" x14ac:dyDescent="0.3">
      <c r="A1212" s="3">
        <v>1211</v>
      </c>
      <c r="B1212" s="3">
        <v>183</v>
      </c>
      <c r="C1212" s="3">
        <v>38.317931263465411</v>
      </c>
      <c r="D1212" s="3">
        <v>18</v>
      </c>
      <c r="E1212" s="3">
        <v>3.7284560563207139</v>
      </c>
      <c r="F1212" s="4" t="str">
        <f>+VLOOKUP(E1212,'[1]Nivel Impacto'!$A$3:$E$16,3)</f>
        <v>Riesgo Administrativo Menor</v>
      </c>
    </row>
    <row r="1213" spans="1:6" ht="15.75" customHeight="1" x14ac:dyDescent="0.3">
      <c r="A1213" s="3">
        <v>1212</v>
      </c>
      <c r="B1213" s="3">
        <v>190</v>
      </c>
      <c r="C1213" s="3">
        <v>42.639332685525588</v>
      </c>
      <c r="D1213" s="3">
        <v>19</v>
      </c>
      <c r="E1213" s="3">
        <v>4.2069674446060139</v>
      </c>
      <c r="F1213" s="4" t="str">
        <f>+VLOOKUP(E1213,'[1]Nivel Impacto'!$A$3:$E$16,3)</f>
        <v>Riesgo de Capacitación Insuficiente</v>
      </c>
    </row>
    <row r="1214" spans="1:6" ht="15.75" customHeight="1" x14ac:dyDescent="0.3">
      <c r="A1214" s="3">
        <v>1213</v>
      </c>
      <c r="B1214" s="3">
        <v>315</v>
      </c>
      <c r="C1214" s="3">
        <v>5.7063546112652617</v>
      </c>
      <c r="D1214" s="3">
        <v>30</v>
      </c>
      <c r="E1214" s="3">
        <v>0.60723536058889349</v>
      </c>
      <c r="F1214" s="4" t="e">
        <f>+VLOOKUP(E1214,'[1]Nivel Impacto'!$A$3:$E$16,3)</f>
        <v>#N/A</v>
      </c>
    </row>
    <row r="1215" spans="1:6" ht="15.75" customHeight="1" x14ac:dyDescent="0.3">
      <c r="A1215" s="3">
        <v>1214</v>
      </c>
      <c r="B1215" s="3">
        <v>168</v>
      </c>
      <c r="C1215" s="3">
        <v>229.79342769205587</v>
      </c>
      <c r="D1215" s="3">
        <v>18</v>
      </c>
      <c r="E1215" s="3">
        <v>22.792538597885368</v>
      </c>
      <c r="F1215" s="4" t="str">
        <f>+VLOOKUP(E1215,'[1]Nivel Impacto'!$A$3:$E$16,3)</f>
        <v>Riesgo Ambiental</v>
      </c>
    </row>
    <row r="1216" spans="1:6" ht="15.75" customHeight="1" x14ac:dyDescent="0.3">
      <c r="A1216" s="3">
        <v>1215</v>
      </c>
      <c r="B1216" s="3">
        <v>48</v>
      </c>
      <c r="C1216" s="3">
        <v>287.95797160201113</v>
      </c>
      <c r="D1216" s="3">
        <v>5</v>
      </c>
      <c r="E1216" s="3">
        <v>31.406393818852397</v>
      </c>
      <c r="F1216" s="4" t="str">
        <f>+VLOOKUP(E1216,'[1]Nivel Impacto'!$A$3:$E$16,3)</f>
        <v>Riesgo Ambiental</v>
      </c>
    </row>
    <row r="1217" spans="1:6" ht="15.75" customHeight="1" x14ac:dyDescent="0.3">
      <c r="A1217" s="3">
        <v>1216</v>
      </c>
      <c r="B1217" s="3">
        <v>416</v>
      </c>
      <c r="C1217" s="3">
        <v>32.691518591326066</v>
      </c>
      <c r="D1217" s="3">
        <v>43</v>
      </c>
      <c r="E1217" s="3">
        <v>3.1182725096731523</v>
      </c>
      <c r="F1217" s="4" t="str">
        <f>+VLOOKUP(E1217,'[1]Nivel Impacto'!$A$3:$E$16,3)</f>
        <v>Riesgo Administrativo Menor</v>
      </c>
    </row>
    <row r="1218" spans="1:6" ht="15.75" customHeight="1" x14ac:dyDescent="0.3">
      <c r="A1218" s="3">
        <v>1217</v>
      </c>
      <c r="B1218" s="3">
        <v>52</v>
      </c>
      <c r="C1218" s="3">
        <v>169.72461745267617</v>
      </c>
      <c r="D1218" s="3">
        <v>5</v>
      </c>
      <c r="E1218" s="3">
        <v>16.123861353758677</v>
      </c>
      <c r="F1218" s="4" t="str">
        <f>+VLOOKUP(E1218,'[1]Nivel Impacto'!$A$3:$E$16,3)</f>
        <v>Riesgo Ambiental</v>
      </c>
    </row>
    <row r="1219" spans="1:6" ht="15.75" customHeight="1" x14ac:dyDescent="0.3">
      <c r="A1219" s="3">
        <v>1218</v>
      </c>
      <c r="B1219" s="3">
        <v>283</v>
      </c>
      <c r="C1219" s="3">
        <v>133.60184834146966</v>
      </c>
      <c r="D1219" s="3">
        <v>30</v>
      </c>
      <c r="E1219" s="3">
        <v>14.166097351166432</v>
      </c>
      <c r="F1219" s="4" t="str">
        <f>+VLOOKUP(E1219,'[1]Nivel Impacto'!$A$3:$E$16,3)</f>
        <v>Riesgo Ambiental</v>
      </c>
    </row>
    <row r="1220" spans="1:6" ht="15.75" customHeight="1" x14ac:dyDescent="0.3">
      <c r="A1220" s="3">
        <v>1219</v>
      </c>
      <c r="B1220" s="3">
        <v>482</v>
      </c>
      <c r="C1220" s="3">
        <v>12.695192916675339</v>
      </c>
      <c r="D1220" s="3">
        <v>44</v>
      </c>
      <c r="E1220" s="3">
        <v>1.1759501967712158</v>
      </c>
      <c r="F1220" s="4" t="str">
        <f>+VLOOKUP(E1220,'[1]Nivel Impacto'!$A$3:$E$16,3)</f>
        <v>Riesgo de Equipamiento Secundario</v>
      </c>
    </row>
    <row r="1221" spans="1:6" ht="15.75" customHeight="1" x14ac:dyDescent="0.3">
      <c r="A1221" s="3">
        <v>1220</v>
      </c>
      <c r="B1221" s="3">
        <v>145</v>
      </c>
      <c r="C1221" s="3">
        <v>15.802156863312772</v>
      </c>
      <c r="D1221" s="3">
        <v>16</v>
      </c>
      <c r="E1221" s="3">
        <v>1.5130081439001715</v>
      </c>
      <c r="F1221" s="4" t="str">
        <f>+VLOOKUP(E1221,'[1]Nivel Impacto'!$A$3:$E$16,3)</f>
        <v>Riesgo de Equipamiento Secundario</v>
      </c>
    </row>
    <row r="1222" spans="1:6" ht="15.75" customHeight="1" x14ac:dyDescent="0.3">
      <c r="A1222" s="3">
        <v>1221</v>
      </c>
      <c r="B1222" s="3">
        <v>149</v>
      </c>
      <c r="C1222" s="3">
        <v>154.49930605897885</v>
      </c>
      <c r="D1222" s="3">
        <v>15</v>
      </c>
      <c r="E1222" s="3">
        <v>16.531711806757269</v>
      </c>
      <c r="F1222" s="4" t="str">
        <f>+VLOOKUP(E1222,'[1]Nivel Impacto'!$A$3:$E$16,3)</f>
        <v>Riesgo Ambiental</v>
      </c>
    </row>
    <row r="1223" spans="1:6" ht="15.75" customHeight="1" x14ac:dyDescent="0.3">
      <c r="A1223" s="3">
        <v>1222</v>
      </c>
      <c r="B1223" s="3">
        <v>869</v>
      </c>
      <c r="C1223" s="3">
        <v>207.42462269577643</v>
      </c>
      <c r="D1223" s="3">
        <v>81</v>
      </c>
      <c r="E1223" s="3">
        <v>19.384908181953467</v>
      </c>
      <c r="F1223" s="4" t="str">
        <f>+VLOOKUP(E1223,'[1]Nivel Impacto'!$A$3:$E$16,3)</f>
        <v>Riesgo Ambiental</v>
      </c>
    </row>
    <row r="1224" spans="1:6" ht="15.75" customHeight="1" x14ac:dyDescent="0.3">
      <c r="A1224" s="3">
        <v>1223</v>
      </c>
      <c r="B1224" s="3">
        <v>234</v>
      </c>
      <c r="C1224" s="3">
        <v>316.88713630014433</v>
      </c>
      <c r="D1224" s="3">
        <v>25</v>
      </c>
      <c r="E1224" s="3">
        <v>33.256791706872761</v>
      </c>
      <c r="F1224" s="4" t="str">
        <f>+VLOOKUP(E1224,'[1]Nivel Impacto'!$A$3:$E$16,3)</f>
        <v>Riesgo Ambiental</v>
      </c>
    </row>
    <row r="1225" spans="1:6" ht="15.75" customHeight="1" x14ac:dyDescent="0.3">
      <c r="A1225" s="3">
        <v>1224</v>
      </c>
      <c r="B1225" s="3">
        <v>93</v>
      </c>
      <c r="C1225" s="3">
        <v>20.3075504923506</v>
      </c>
      <c r="D1225" s="3">
        <v>9</v>
      </c>
      <c r="E1225" s="3">
        <v>1.9615925988722784</v>
      </c>
      <c r="F1225" s="4" t="str">
        <f>+VLOOKUP(E1225,'[1]Nivel Impacto'!$A$3:$E$16,3)</f>
        <v>Riesgo de Equipamiento Secundario</v>
      </c>
    </row>
    <row r="1226" spans="1:6" ht="15.75" customHeight="1" x14ac:dyDescent="0.3">
      <c r="A1226" s="3">
        <v>1225</v>
      </c>
      <c r="B1226" s="3">
        <v>514</v>
      </c>
      <c r="C1226" s="3">
        <v>191.46611535695129</v>
      </c>
      <c r="D1226" s="3">
        <v>47</v>
      </c>
      <c r="E1226" s="3">
        <v>20.499528011938104</v>
      </c>
      <c r="F1226" s="4" t="str">
        <f>+VLOOKUP(E1226,'[1]Nivel Impacto'!$A$3:$E$16,3)</f>
        <v>Riesgo Ambiental</v>
      </c>
    </row>
    <row r="1227" spans="1:6" ht="15.75" customHeight="1" x14ac:dyDescent="0.3">
      <c r="A1227" s="3">
        <v>1226</v>
      </c>
      <c r="B1227" s="3">
        <v>406</v>
      </c>
      <c r="C1227" s="3">
        <v>156.43966230407835</v>
      </c>
      <c r="D1227" s="3">
        <v>43</v>
      </c>
      <c r="E1227" s="3">
        <v>15.532806564316509</v>
      </c>
      <c r="F1227" s="4" t="str">
        <f>+VLOOKUP(E1227,'[1]Nivel Impacto'!$A$3:$E$16,3)</f>
        <v>Riesgo Ambiental</v>
      </c>
    </row>
    <row r="1228" spans="1:6" ht="15.75" customHeight="1" x14ac:dyDescent="0.3">
      <c r="A1228" s="3">
        <v>1227</v>
      </c>
      <c r="B1228" s="3">
        <v>179</v>
      </c>
      <c r="C1228" s="3">
        <v>52.872448961564494</v>
      </c>
      <c r="D1228" s="3">
        <v>18</v>
      </c>
      <c r="E1228" s="3">
        <v>5.4659605000170055</v>
      </c>
      <c r="F1228" s="4" t="str">
        <f>+VLOOKUP(E1228,'[1]Nivel Impacto'!$A$3:$E$16,3)</f>
        <v>Riesgo Logístico y de Cadena de Suministro</v>
      </c>
    </row>
    <row r="1229" spans="1:6" ht="15.75" customHeight="1" x14ac:dyDescent="0.3">
      <c r="A1229" s="3">
        <v>1228</v>
      </c>
      <c r="B1229" s="3">
        <v>134</v>
      </c>
      <c r="C1229" s="3">
        <v>61.018989684734507</v>
      </c>
      <c r="D1229" s="3">
        <v>14</v>
      </c>
      <c r="E1229" s="3">
        <v>6.6094452447241183</v>
      </c>
      <c r="F1229" s="4" t="str">
        <f>+VLOOKUP(E1229,'[1]Nivel Impacto'!$A$3:$E$16,3)</f>
        <v>Riesgo Regulatorio</v>
      </c>
    </row>
    <row r="1230" spans="1:6" ht="15.75" customHeight="1" x14ac:dyDescent="0.3">
      <c r="A1230" s="3">
        <v>1229</v>
      </c>
      <c r="B1230" s="3">
        <v>87</v>
      </c>
      <c r="C1230" s="3">
        <v>24.855699858100433</v>
      </c>
      <c r="D1230" s="3">
        <v>9</v>
      </c>
      <c r="E1230" s="3">
        <v>2.675396487308654</v>
      </c>
      <c r="F1230" s="4" t="str">
        <f>+VLOOKUP(E1230,'[1]Nivel Impacto'!$A$3:$E$16,3)</f>
        <v>Riesgo de Error en Reportes No Críticos</v>
      </c>
    </row>
    <row r="1231" spans="1:6" ht="15.75" customHeight="1" x14ac:dyDescent="0.3">
      <c r="A1231" s="3">
        <v>1230</v>
      </c>
      <c r="B1231" s="3">
        <v>275</v>
      </c>
      <c r="C1231" s="3">
        <v>18.663502740121046</v>
      </c>
      <c r="D1231" s="3">
        <v>26</v>
      </c>
      <c r="E1231" s="3">
        <v>1.9181306804343001</v>
      </c>
      <c r="F1231" s="4" t="str">
        <f>+VLOOKUP(E1231,'[1]Nivel Impacto'!$A$3:$E$16,3)</f>
        <v>Riesgo de Equipamiento Secundario</v>
      </c>
    </row>
    <row r="1232" spans="1:6" ht="15.75" customHeight="1" x14ac:dyDescent="0.3">
      <c r="A1232" s="3">
        <v>1231</v>
      </c>
      <c r="B1232" s="3">
        <v>199</v>
      </c>
      <c r="C1232" s="3">
        <v>109.35963412730173</v>
      </c>
      <c r="D1232" s="3">
        <v>18</v>
      </c>
      <c r="E1232" s="3">
        <v>11.294150300245134</v>
      </c>
      <c r="F1232" s="4" t="str">
        <f>+VLOOKUP(E1232,'[1]Nivel Impacto'!$A$3:$E$16,3)</f>
        <v>Riesgo de Seguridad</v>
      </c>
    </row>
    <row r="1233" spans="1:6" ht="15.75" customHeight="1" x14ac:dyDescent="0.3">
      <c r="A1233" s="3">
        <v>1232</v>
      </c>
      <c r="B1233" s="3">
        <v>217</v>
      </c>
      <c r="C1233" s="3">
        <v>121.79396237337784</v>
      </c>
      <c r="D1233" s="3">
        <v>20</v>
      </c>
      <c r="E1233" s="3">
        <v>13.133712130948926</v>
      </c>
      <c r="F1233" s="4" t="str">
        <f>+VLOOKUP(E1233,'[1]Nivel Impacto'!$A$3:$E$16,3)</f>
        <v>Riesgo de Navegación</v>
      </c>
    </row>
    <row r="1234" spans="1:6" ht="15.75" customHeight="1" x14ac:dyDescent="0.3">
      <c r="A1234" s="3">
        <v>1233</v>
      </c>
      <c r="B1234" s="3">
        <v>221</v>
      </c>
      <c r="C1234" s="3">
        <v>79.625151766054486</v>
      </c>
      <c r="D1234" s="3">
        <v>24</v>
      </c>
      <c r="E1234" s="3">
        <v>8.0384739027817833</v>
      </c>
      <c r="F1234" s="4" t="str">
        <f>+VLOOKUP(E1234,'[1]Nivel Impacto'!$A$3:$E$16,3)</f>
        <v>Riesgo Financiero Operativo</v>
      </c>
    </row>
    <row r="1235" spans="1:6" ht="15.75" customHeight="1" x14ac:dyDescent="0.3">
      <c r="A1235" s="3">
        <v>1234</v>
      </c>
      <c r="B1235" s="3">
        <v>137</v>
      </c>
      <c r="C1235" s="3">
        <v>75.480163041920022</v>
      </c>
      <c r="D1235" s="3">
        <v>14</v>
      </c>
      <c r="E1235" s="3">
        <v>7.5951731131691975</v>
      </c>
      <c r="F1235" s="4" t="str">
        <f>+VLOOKUP(E1235,'[1]Nivel Impacto'!$A$3:$E$16,3)</f>
        <v>Riesgo Laboral</v>
      </c>
    </row>
    <row r="1236" spans="1:6" ht="15.75" customHeight="1" x14ac:dyDescent="0.3">
      <c r="A1236" s="3">
        <v>1235</v>
      </c>
      <c r="B1236" s="3">
        <v>90</v>
      </c>
      <c r="C1236" s="3">
        <v>45.90285106254084</v>
      </c>
      <c r="D1236" s="3">
        <v>9</v>
      </c>
      <c r="E1236" s="3">
        <v>4.7167556834653839</v>
      </c>
      <c r="F1236" s="4" t="str">
        <f>+VLOOKUP(E1236,'[1]Nivel Impacto'!$A$3:$E$16,3)</f>
        <v>Riesgo de Capacitación Insuficiente</v>
      </c>
    </row>
    <row r="1237" spans="1:6" ht="15.75" customHeight="1" x14ac:dyDescent="0.3">
      <c r="A1237" s="3">
        <v>1236</v>
      </c>
      <c r="B1237" s="3">
        <v>94</v>
      </c>
      <c r="C1237" s="3">
        <v>20.37820350127577</v>
      </c>
      <c r="D1237" s="3">
        <v>10</v>
      </c>
      <c r="E1237" s="3">
        <v>2.1753464851095368</v>
      </c>
      <c r="F1237" s="4" t="str">
        <f>+VLOOKUP(E1237,'[1]Nivel Impacto'!$A$3:$E$16,3)</f>
        <v>Riesgo de Error en Reportes No Críticos</v>
      </c>
    </row>
    <row r="1238" spans="1:6" ht="15.75" customHeight="1" x14ac:dyDescent="0.3">
      <c r="A1238" s="3">
        <v>1237</v>
      </c>
      <c r="B1238" s="3">
        <v>402</v>
      </c>
      <c r="C1238" s="3">
        <v>55.783212097017078</v>
      </c>
      <c r="D1238" s="3">
        <v>43</v>
      </c>
      <c r="E1238" s="3">
        <v>5.9256028207861666</v>
      </c>
      <c r="F1238" s="4" t="str">
        <f>+VLOOKUP(E1238,'[1]Nivel Impacto'!$A$3:$E$16,3)</f>
        <v>Riesgo Logístico y de Cadena de Suministro</v>
      </c>
    </row>
    <row r="1239" spans="1:6" ht="15.75" customHeight="1" x14ac:dyDescent="0.3">
      <c r="A1239" s="3">
        <v>1238</v>
      </c>
      <c r="B1239" s="3">
        <v>105</v>
      </c>
      <c r="C1239" s="3">
        <v>84.152403867666592</v>
      </c>
      <c r="D1239" s="3">
        <v>10</v>
      </c>
      <c r="E1239" s="3">
        <v>9.1288826286841065</v>
      </c>
      <c r="F1239" s="4" t="str">
        <f>+VLOOKUP(E1239,'[1]Nivel Impacto'!$A$3:$E$16,3)</f>
        <v>Riesgo Portuario</v>
      </c>
    </row>
    <row r="1240" spans="1:6" ht="15.75" customHeight="1" x14ac:dyDescent="0.3">
      <c r="A1240" s="3">
        <v>1239</v>
      </c>
      <c r="B1240" s="3">
        <v>269</v>
      </c>
      <c r="C1240" s="3">
        <v>59.437892379881525</v>
      </c>
      <c r="D1240" s="3">
        <v>26</v>
      </c>
      <c r="E1240" s="3">
        <v>5.3843380385549491</v>
      </c>
      <c r="F1240" s="4" t="str">
        <f>+VLOOKUP(E1240,'[1]Nivel Impacto'!$A$3:$E$16,3)</f>
        <v>Riesgo Logístico y de Cadena de Suministro</v>
      </c>
    </row>
    <row r="1241" spans="1:6" ht="15.75" customHeight="1" x14ac:dyDescent="0.3">
      <c r="A1241" s="3">
        <v>1240</v>
      </c>
      <c r="B1241" s="3">
        <v>487</v>
      </c>
      <c r="C1241" s="3">
        <v>45.851239707517074</v>
      </c>
      <c r="D1241" s="3">
        <v>52</v>
      </c>
      <c r="E1241" s="3">
        <v>4.6669033763804872</v>
      </c>
      <c r="F1241" s="4" t="str">
        <f>+VLOOKUP(E1241,'[1]Nivel Impacto'!$A$3:$E$16,3)</f>
        <v>Riesgo de Capacitación Insuficiente</v>
      </c>
    </row>
    <row r="1242" spans="1:6" ht="15.75" customHeight="1" x14ac:dyDescent="0.3">
      <c r="A1242" s="3">
        <v>1241</v>
      </c>
      <c r="B1242" s="3">
        <v>37</v>
      </c>
      <c r="C1242" s="3">
        <v>16.32024364601666</v>
      </c>
      <c r="D1242" s="3">
        <v>4</v>
      </c>
      <c r="E1242" s="3">
        <v>1.6521868525879222</v>
      </c>
      <c r="F1242" s="4" t="str">
        <f>+VLOOKUP(E1242,'[1]Nivel Impacto'!$A$3:$E$16,3)</f>
        <v>Riesgo de Equipamiento Secundario</v>
      </c>
    </row>
    <row r="1243" spans="1:6" ht="15.75" customHeight="1" x14ac:dyDescent="0.3">
      <c r="A1243" s="3">
        <v>1242</v>
      </c>
      <c r="B1243" s="3">
        <v>327</v>
      </c>
      <c r="C1243" s="3">
        <v>19.663692022596283</v>
      </c>
      <c r="D1243" s="3">
        <v>31</v>
      </c>
      <c r="E1243" s="3">
        <v>1.8740841929980618</v>
      </c>
      <c r="F1243" s="4" t="str">
        <f>+VLOOKUP(E1243,'[1]Nivel Impacto'!$A$3:$E$16,3)</f>
        <v>Riesgo de Equipamiento Secundario</v>
      </c>
    </row>
    <row r="1244" spans="1:6" ht="15.75" customHeight="1" x14ac:dyDescent="0.3">
      <c r="A1244" s="3">
        <v>1243</v>
      </c>
      <c r="B1244" s="3">
        <v>94</v>
      </c>
      <c r="C1244" s="3">
        <v>152.73248417512588</v>
      </c>
      <c r="D1244" s="3">
        <v>9</v>
      </c>
      <c r="E1244" s="3">
        <v>16.654741233722142</v>
      </c>
      <c r="F1244" s="4" t="str">
        <f>+VLOOKUP(E1244,'[1]Nivel Impacto'!$A$3:$E$16,3)</f>
        <v>Riesgo Ambiental</v>
      </c>
    </row>
    <row r="1245" spans="1:6" ht="15.75" customHeight="1" x14ac:dyDescent="0.3">
      <c r="A1245" s="3">
        <v>1244</v>
      </c>
      <c r="B1245" s="3">
        <v>146</v>
      </c>
      <c r="C1245" s="3">
        <v>23.304789704579665</v>
      </c>
      <c r="D1245" s="3">
        <v>15</v>
      </c>
      <c r="E1245" s="3">
        <v>2.5405771640157515</v>
      </c>
      <c r="F1245" s="4" t="str">
        <f>+VLOOKUP(E1245,'[1]Nivel Impacto'!$A$3:$E$16,3)</f>
        <v>Riesgo de Error en Reportes No Críticos</v>
      </c>
    </row>
    <row r="1246" spans="1:6" ht="15.75" customHeight="1" x14ac:dyDescent="0.3">
      <c r="A1246" s="3">
        <v>1245</v>
      </c>
      <c r="B1246" s="3">
        <v>547</v>
      </c>
      <c r="C1246" s="3">
        <v>241.21514006584223</v>
      </c>
      <c r="D1246" s="3">
        <v>54</v>
      </c>
      <c r="E1246" s="3">
        <v>22.191606750135847</v>
      </c>
      <c r="F1246" s="4" t="str">
        <f>+VLOOKUP(E1246,'[1]Nivel Impacto'!$A$3:$E$16,3)</f>
        <v>Riesgo Ambiental</v>
      </c>
    </row>
    <row r="1247" spans="1:6" ht="15.75" customHeight="1" x14ac:dyDescent="0.3">
      <c r="A1247" s="3">
        <v>1246</v>
      </c>
      <c r="B1247" s="3">
        <v>387</v>
      </c>
      <c r="C1247" s="3">
        <v>81.776185264279547</v>
      </c>
      <c r="D1247" s="3">
        <v>37</v>
      </c>
      <c r="E1247" s="3">
        <v>8.7328837989636252</v>
      </c>
      <c r="F1247" s="4" t="str">
        <f>+VLOOKUP(E1247,'[1]Nivel Impacto'!$A$3:$E$16,3)</f>
        <v>Riesgo Financiero Operativo</v>
      </c>
    </row>
    <row r="1248" spans="1:6" ht="15.75" customHeight="1" x14ac:dyDescent="0.3">
      <c r="A1248" s="3">
        <v>1247</v>
      </c>
      <c r="B1248" s="3">
        <v>36</v>
      </c>
      <c r="C1248" s="3">
        <v>222.33013388071987</v>
      </c>
      <c r="D1248" s="3">
        <v>4</v>
      </c>
      <c r="E1248" s="3">
        <v>23.731109234715749</v>
      </c>
      <c r="F1248" s="4" t="str">
        <f>+VLOOKUP(E1248,'[1]Nivel Impacto'!$A$3:$E$16,3)</f>
        <v>Riesgo Ambiental</v>
      </c>
    </row>
    <row r="1249" spans="1:6" ht="15.75" customHeight="1" x14ac:dyDescent="0.3">
      <c r="A1249" s="3">
        <v>1248</v>
      </c>
      <c r="B1249" s="3">
        <v>329</v>
      </c>
      <c r="C1249" s="3">
        <v>6.8585720230316678</v>
      </c>
      <c r="D1249" s="3">
        <v>35</v>
      </c>
      <c r="E1249" s="3">
        <v>0.70384544636694635</v>
      </c>
      <c r="F1249" s="4" t="e">
        <f>+VLOOKUP(E1249,'[1]Nivel Impacto'!$A$3:$E$16,3)</f>
        <v>#N/A</v>
      </c>
    </row>
    <row r="1250" spans="1:6" ht="15.75" customHeight="1" x14ac:dyDescent="0.3">
      <c r="A1250" s="3">
        <v>1249</v>
      </c>
      <c r="B1250" s="3">
        <v>344</v>
      </c>
      <c r="C1250" s="3">
        <v>51.00651005111834</v>
      </c>
      <c r="D1250" s="3">
        <v>34</v>
      </c>
      <c r="E1250" s="3">
        <v>5.3470430885973386</v>
      </c>
      <c r="F1250" s="4" t="str">
        <f>+VLOOKUP(E1250,'[1]Nivel Impacto'!$A$3:$E$16,3)</f>
        <v>Riesgo Logístico y de Cadena de Suministro</v>
      </c>
    </row>
    <row r="1251" spans="1:6" ht="15.75" customHeight="1" x14ac:dyDescent="0.3">
      <c r="A1251" s="3">
        <v>1250</v>
      </c>
      <c r="B1251" s="3">
        <v>493</v>
      </c>
      <c r="C1251" s="3">
        <v>22.219425213698639</v>
      </c>
      <c r="D1251" s="3">
        <v>54</v>
      </c>
      <c r="E1251" s="3">
        <v>2.2445975207478588</v>
      </c>
      <c r="F1251" s="4" t="str">
        <f>+VLOOKUP(E1251,'[1]Nivel Impacto'!$A$3:$E$16,3)</f>
        <v>Riesgo de Error en Reportes No Críticos</v>
      </c>
    </row>
    <row r="1252" spans="1:6" ht="15.75" customHeight="1" x14ac:dyDescent="0.3">
      <c r="A1252" s="3">
        <v>1251</v>
      </c>
      <c r="B1252" s="3">
        <v>247</v>
      </c>
      <c r="C1252" s="3">
        <v>159.77530288489686</v>
      </c>
      <c r="D1252" s="3">
        <v>23</v>
      </c>
      <c r="E1252" s="3">
        <v>15.545362838889844</v>
      </c>
      <c r="F1252" s="4" t="str">
        <f>+VLOOKUP(E1252,'[1]Nivel Impacto'!$A$3:$E$16,3)</f>
        <v>Riesgo Ambiental</v>
      </c>
    </row>
    <row r="1253" spans="1:6" ht="15.75" customHeight="1" x14ac:dyDescent="0.3">
      <c r="A1253" s="3">
        <v>1252</v>
      </c>
      <c r="B1253" s="3">
        <v>194</v>
      </c>
      <c r="C1253" s="3">
        <v>317.30706946996401</v>
      </c>
      <c r="D1253" s="3">
        <v>21</v>
      </c>
      <c r="E1253" s="3">
        <v>32.038752738633072</v>
      </c>
      <c r="F1253" s="4" t="str">
        <f>+VLOOKUP(E1253,'[1]Nivel Impacto'!$A$3:$E$16,3)</f>
        <v>Riesgo Ambiental</v>
      </c>
    </row>
    <row r="1254" spans="1:6" ht="15.75" customHeight="1" x14ac:dyDescent="0.3">
      <c r="A1254" s="3">
        <v>1253</v>
      </c>
      <c r="B1254" s="3">
        <v>41</v>
      </c>
      <c r="C1254" s="3">
        <v>135.07766793849768</v>
      </c>
      <c r="D1254" s="3">
        <v>4</v>
      </c>
      <c r="E1254" s="3">
        <v>14.587921999657066</v>
      </c>
      <c r="F1254" s="4" t="str">
        <f>+VLOOKUP(E1254,'[1]Nivel Impacto'!$A$3:$E$16,3)</f>
        <v>Riesgo Ambiental</v>
      </c>
    </row>
    <row r="1255" spans="1:6" ht="15.75" customHeight="1" x14ac:dyDescent="0.3">
      <c r="A1255" s="3">
        <v>1254</v>
      </c>
      <c r="B1255" s="3">
        <v>122</v>
      </c>
      <c r="C1255" s="3">
        <v>49.071041036752028</v>
      </c>
      <c r="D1255" s="3">
        <v>13</v>
      </c>
      <c r="E1255" s="3">
        <v>5.2960703075198055</v>
      </c>
      <c r="F1255" s="4" t="str">
        <f>+VLOOKUP(E1255,'[1]Nivel Impacto'!$A$3:$E$16,3)</f>
        <v>Riesgo Logístico y de Cadena de Suministro</v>
      </c>
    </row>
    <row r="1256" spans="1:6" ht="15.75" customHeight="1" x14ac:dyDescent="0.3">
      <c r="A1256" s="3">
        <v>1255</v>
      </c>
      <c r="B1256" s="3">
        <v>536</v>
      </c>
      <c r="C1256" s="3">
        <v>24.538406252931669</v>
      </c>
      <c r="D1256" s="3">
        <v>52</v>
      </c>
      <c r="E1256" s="3">
        <v>2.644014410815168</v>
      </c>
      <c r="F1256" s="4" t="str">
        <f>+VLOOKUP(E1256,'[1]Nivel Impacto'!$A$3:$E$16,3)</f>
        <v>Riesgo de Error en Reportes No Críticos</v>
      </c>
    </row>
    <row r="1257" spans="1:6" ht="15.75" customHeight="1" x14ac:dyDescent="0.3">
      <c r="A1257" s="3">
        <v>1256</v>
      </c>
      <c r="B1257" s="3">
        <v>158</v>
      </c>
      <c r="C1257" s="3">
        <v>8.0094278934331129</v>
      </c>
      <c r="D1257" s="3">
        <v>15</v>
      </c>
      <c r="E1257" s="3">
        <v>0.8194695273869973</v>
      </c>
      <c r="F1257" s="4" t="e">
        <f>+VLOOKUP(E1257,'[1]Nivel Impacto'!$A$3:$E$16,3)</f>
        <v>#N/A</v>
      </c>
    </row>
    <row r="1258" spans="1:6" ht="15.75" customHeight="1" x14ac:dyDescent="0.3">
      <c r="A1258" s="3">
        <v>1257</v>
      </c>
      <c r="B1258" s="3">
        <v>51</v>
      </c>
      <c r="C1258" s="3">
        <v>488.94291732070496</v>
      </c>
      <c r="D1258" s="3">
        <v>5</v>
      </c>
      <c r="E1258" s="3">
        <v>46.78480193700026</v>
      </c>
      <c r="F1258" s="4" t="str">
        <f>+VLOOKUP(E1258,'[1]Nivel Impacto'!$A$3:$E$16,3)</f>
        <v>Riesgo Ambiental</v>
      </c>
    </row>
    <row r="1259" spans="1:6" ht="15.75" customHeight="1" x14ac:dyDescent="0.3">
      <c r="A1259" s="3">
        <v>1258</v>
      </c>
      <c r="B1259" s="3">
        <v>109</v>
      </c>
      <c r="C1259" s="3">
        <v>206.79818964672228</v>
      </c>
      <c r="D1259" s="3">
        <v>10</v>
      </c>
      <c r="E1259" s="3">
        <v>19.985642946700182</v>
      </c>
      <c r="F1259" s="4" t="str">
        <f>+VLOOKUP(E1259,'[1]Nivel Impacto'!$A$3:$E$16,3)</f>
        <v>Riesgo Ambiental</v>
      </c>
    </row>
    <row r="1260" spans="1:6" ht="15.75" customHeight="1" x14ac:dyDescent="0.3">
      <c r="A1260" s="3">
        <v>1259</v>
      </c>
      <c r="B1260" s="3">
        <v>334</v>
      </c>
      <c r="C1260" s="3">
        <v>51.254348164535173</v>
      </c>
      <c r="D1260" s="3">
        <v>31</v>
      </c>
      <c r="E1260" s="3">
        <v>4.843553201054859</v>
      </c>
      <c r="F1260" s="4" t="str">
        <f>+VLOOKUP(E1260,'[1]Nivel Impacto'!$A$3:$E$16,3)</f>
        <v>Riesgo de Capacitación Insuficiente</v>
      </c>
    </row>
    <row r="1261" spans="1:6" ht="15.75" customHeight="1" x14ac:dyDescent="0.3">
      <c r="A1261" s="3">
        <v>1260</v>
      </c>
      <c r="B1261" s="3">
        <v>211</v>
      </c>
      <c r="C1261" s="3">
        <v>84.348452112606452</v>
      </c>
      <c r="D1261" s="3">
        <v>20</v>
      </c>
      <c r="E1261" s="3">
        <v>8.3799919852835458</v>
      </c>
      <c r="F1261" s="4" t="str">
        <f>+VLOOKUP(E1261,'[1]Nivel Impacto'!$A$3:$E$16,3)</f>
        <v>Riesgo Financiero Operativo</v>
      </c>
    </row>
    <row r="1262" spans="1:6" ht="15.75" customHeight="1" x14ac:dyDescent="0.3">
      <c r="A1262" s="3">
        <v>1261</v>
      </c>
      <c r="B1262" s="3">
        <v>314</v>
      </c>
      <c r="C1262" s="3">
        <v>22.434274584454148</v>
      </c>
      <c r="D1262" s="3">
        <v>31</v>
      </c>
      <c r="E1262" s="3">
        <v>2.2561425903721286</v>
      </c>
      <c r="F1262" s="4" t="str">
        <f>+VLOOKUP(E1262,'[1]Nivel Impacto'!$A$3:$E$16,3)</f>
        <v>Riesgo de Error en Reportes No Críticos</v>
      </c>
    </row>
    <row r="1263" spans="1:6" ht="15.75" customHeight="1" x14ac:dyDescent="0.3">
      <c r="A1263" s="3">
        <v>1262</v>
      </c>
      <c r="B1263" s="3">
        <v>268</v>
      </c>
      <c r="C1263" s="3">
        <v>26.924386962441204</v>
      </c>
      <c r="D1263" s="3">
        <v>28</v>
      </c>
      <c r="E1263" s="3">
        <v>2.7822192747743153</v>
      </c>
      <c r="F1263" s="4" t="str">
        <f>+VLOOKUP(E1263,'[1]Nivel Impacto'!$A$3:$E$16,3)</f>
        <v>Riesgo de Error en Reportes No Críticos</v>
      </c>
    </row>
    <row r="1264" spans="1:6" ht="15.75" customHeight="1" x14ac:dyDescent="0.3">
      <c r="A1264" s="3">
        <v>1263</v>
      </c>
      <c r="B1264" s="3">
        <v>268</v>
      </c>
      <c r="C1264" s="3">
        <v>74.342171589021021</v>
      </c>
      <c r="D1264" s="3">
        <v>25</v>
      </c>
      <c r="E1264" s="3">
        <v>7.9134266971424791</v>
      </c>
      <c r="F1264" s="4" t="str">
        <f>+VLOOKUP(E1264,'[1]Nivel Impacto'!$A$3:$E$16,3)</f>
        <v>Riesgo Laboral</v>
      </c>
    </row>
    <row r="1265" spans="1:6" ht="15.75" customHeight="1" x14ac:dyDescent="0.3">
      <c r="A1265" s="3">
        <v>1264</v>
      </c>
      <c r="B1265" s="3">
        <v>440</v>
      </c>
      <c r="C1265" s="3">
        <v>192.8807772616415</v>
      </c>
      <c r="D1265" s="3">
        <v>47</v>
      </c>
      <c r="E1265" s="3">
        <v>20.962127104343146</v>
      </c>
      <c r="F1265" s="4" t="str">
        <f>+VLOOKUP(E1265,'[1]Nivel Impacto'!$A$3:$E$16,3)</f>
        <v>Riesgo Ambiental</v>
      </c>
    </row>
    <row r="1266" spans="1:6" ht="15.75" customHeight="1" x14ac:dyDescent="0.3">
      <c r="A1266" s="3">
        <v>1265</v>
      </c>
      <c r="B1266" s="3">
        <v>427</v>
      </c>
      <c r="C1266" s="3">
        <v>80.996565448616053</v>
      </c>
      <c r="D1266" s="3">
        <v>45</v>
      </c>
      <c r="E1266" s="3">
        <v>8.1336518472969423</v>
      </c>
      <c r="F1266" s="4" t="str">
        <f>+VLOOKUP(E1266,'[1]Nivel Impacto'!$A$3:$E$16,3)</f>
        <v>Riesgo Financiero Operativo</v>
      </c>
    </row>
    <row r="1267" spans="1:6" ht="15.75" customHeight="1" x14ac:dyDescent="0.3">
      <c r="A1267" s="3">
        <v>1266</v>
      </c>
      <c r="B1267" s="3">
        <v>95</v>
      </c>
      <c r="C1267" s="3">
        <v>324.65810863510876</v>
      </c>
      <c r="D1267" s="3">
        <v>10</v>
      </c>
      <c r="E1267" s="3">
        <v>32.367921804959352</v>
      </c>
      <c r="F1267" s="4" t="str">
        <f>+VLOOKUP(E1267,'[1]Nivel Impacto'!$A$3:$E$16,3)</f>
        <v>Riesgo Ambiental</v>
      </c>
    </row>
    <row r="1268" spans="1:6" ht="15.75" customHeight="1" x14ac:dyDescent="0.3">
      <c r="A1268" s="3">
        <v>1267</v>
      </c>
      <c r="B1268" s="3">
        <v>354</v>
      </c>
      <c r="C1268" s="3">
        <v>110.21266399048504</v>
      </c>
      <c r="D1268" s="3">
        <v>35</v>
      </c>
      <c r="E1268" s="3">
        <v>10.02090603780125</v>
      </c>
      <c r="F1268" s="4" t="str">
        <f>+VLOOKUP(E1268,'[1]Nivel Impacto'!$A$3:$E$16,3)</f>
        <v>Riesgo Tecnológico</v>
      </c>
    </row>
    <row r="1269" spans="1:6" ht="15.75" customHeight="1" x14ac:dyDescent="0.3">
      <c r="A1269" s="3">
        <v>1268</v>
      </c>
      <c r="B1269" s="3">
        <v>99</v>
      </c>
      <c r="C1269" s="3">
        <v>23.799950525531454</v>
      </c>
      <c r="D1269" s="3">
        <v>10</v>
      </c>
      <c r="E1269" s="3">
        <v>2.6107989479338958</v>
      </c>
      <c r="F1269" s="4" t="str">
        <f>+VLOOKUP(E1269,'[1]Nivel Impacto'!$A$3:$E$16,3)</f>
        <v>Riesgo de Error en Reportes No Críticos</v>
      </c>
    </row>
    <row r="1270" spans="1:6" ht="15.75" customHeight="1" x14ac:dyDescent="0.3">
      <c r="A1270" s="3">
        <v>1269</v>
      </c>
      <c r="B1270" s="3">
        <v>51</v>
      </c>
      <c r="C1270" s="3">
        <v>24.498742009649387</v>
      </c>
      <c r="D1270" s="3">
        <v>5</v>
      </c>
      <c r="E1270" s="3">
        <v>2.5107248419241035</v>
      </c>
      <c r="F1270" s="4" t="str">
        <f>+VLOOKUP(E1270,'[1]Nivel Impacto'!$A$3:$E$16,3)</f>
        <v>Riesgo de Error en Reportes No Críticos</v>
      </c>
    </row>
    <row r="1271" spans="1:6" ht="15.75" customHeight="1" x14ac:dyDescent="0.3">
      <c r="A1271" s="3">
        <v>1270</v>
      </c>
      <c r="B1271" s="3">
        <v>38</v>
      </c>
      <c r="C1271" s="3">
        <v>107.29947662168915</v>
      </c>
      <c r="D1271" s="3">
        <v>4</v>
      </c>
      <c r="E1271" s="3">
        <v>11.135420171498943</v>
      </c>
      <c r="F1271" s="4" t="str">
        <f>+VLOOKUP(E1271,'[1]Nivel Impacto'!$A$3:$E$16,3)</f>
        <v>Riesgo de Seguridad</v>
      </c>
    </row>
    <row r="1272" spans="1:6" ht="15.75" customHeight="1" x14ac:dyDescent="0.3">
      <c r="A1272" s="3">
        <v>1271</v>
      </c>
      <c r="B1272" s="3">
        <v>185</v>
      </c>
      <c r="C1272" s="3">
        <v>16.069641423601507</v>
      </c>
      <c r="D1272" s="3">
        <v>20</v>
      </c>
      <c r="E1272" s="3">
        <v>1.4910069738818894</v>
      </c>
      <c r="F1272" s="4" t="str">
        <f>+VLOOKUP(E1272,'[1]Nivel Impacto'!$A$3:$E$16,3)</f>
        <v>Riesgo de Equipamiento Secundario</v>
      </c>
    </row>
    <row r="1273" spans="1:6" ht="15.75" customHeight="1" x14ac:dyDescent="0.3">
      <c r="A1273" s="3">
        <v>1272</v>
      </c>
      <c r="B1273" s="3">
        <v>195</v>
      </c>
      <c r="C1273" s="3">
        <v>86.067809669996805</v>
      </c>
      <c r="D1273" s="3">
        <v>20</v>
      </c>
      <c r="E1273" s="3">
        <v>7.9611724876388443</v>
      </c>
      <c r="F1273" s="4" t="str">
        <f>+VLOOKUP(E1273,'[1]Nivel Impacto'!$A$3:$E$16,3)</f>
        <v>Riesgo Laboral</v>
      </c>
    </row>
    <row r="1274" spans="1:6" ht="15.75" customHeight="1" x14ac:dyDescent="0.3">
      <c r="A1274" s="3">
        <v>1273</v>
      </c>
      <c r="B1274" s="3">
        <v>442</v>
      </c>
      <c r="C1274" s="3">
        <v>31.609671299794876</v>
      </c>
      <c r="D1274" s="3">
        <v>45</v>
      </c>
      <c r="E1274" s="3">
        <v>2.9453456278872214</v>
      </c>
      <c r="F1274" s="4" t="str">
        <f>+VLOOKUP(E1274,'[1]Nivel Impacto'!$A$3:$E$16,3)</f>
        <v>Riesgo de Error en Reportes No Críticos</v>
      </c>
    </row>
    <row r="1275" spans="1:6" ht="15.75" customHeight="1" x14ac:dyDescent="0.3">
      <c r="A1275" s="3">
        <v>1274</v>
      </c>
      <c r="B1275" s="3">
        <v>174</v>
      </c>
      <c r="C1275" s="3">
        <v>407.54040996837699</v>
      </c>
      <c r="D1275" s="3">
        <v>19</v>
      </c>
      <c r="E1275" s="3">
        <v>41.881699358766518</v>
      </c>
      <c r="F1275" s="4" t="str">
        <f>+VLOOKUP(E1275,'[1]Nivel Impacto'!$A$3:$E$16,3)</f>
        <v>Riesgo Ambiental</v>
      </c>
    </row>
    <row r="1276" spans="1:6" ht="15.75" customHeight="1" x14ac:dyDescent="0.3">
      <c r="A1276" s="3">
        <v>1275</v>
      </c>
      <c r="B1276" s="3">
        <v>143</v>
      </c>
      <c r="C1276" s="3">
        <v>76.418038936640755</v>
      </c>
      <c r="D1276" s="3">
        <v>13</v>
      </c>
      <c r="E1276" s="3">
        <v>7.2088409349177072</v>
      </c>
      <c r="F1276" s="4" t="str">
        <f>+VLOOKUP(E1276,'[1]Nivel Impacto'!$A$3:$E$16,3)</f>
        <v>Riesgo Laboral</v>
      </c>
    </row>
    <row r="1277" spans="1:6" ht="15.75" customHeight="1" x14ac:dyDescent="0.3">
      <c r="A1277" s="3">
        <v>1276</v>
      </c>
      <c r="B1277" s="3">
        <v>336</v>
      </c>
      <c r="C1277" s="3">
        <v>85.54080738565969</v>
      </c>
      <c r="D1277" s="3">
        <v>35</v>
      </c>
      <c r="E1277" s="3">
        <v>8.2899662052005834</v>
      </c>
      <c r="F1277" s="4" t="str">
        <f>+VLOOKUP(E1277,'[1]Nivel Impacto'!$A$3:$E$16,3)</f>
        <v>Riesgo Financiero Operativo</v>
      </c>
    </row>
    <row r="1278" spans="1:6" ht="15.75" customHeight="1" x14ac:dyDescent="0.3">
      <c r="A1278" s="3">
        <v>1277</v>
      </c>
      <c r="B1278" s="3">
        <v>40</v>
      </c>
      <c r="C1278" s="3">
        <v>9.8748905806946414</v>
      </c>
      <c r="D1278" s="3">
        <v>4</v>
      </c>
      <c r="E1278" s="3">
        <v>0.97041927583793219</v>
      </c>
      <c r="F1278" s="4" t="e">
        <f>+VLOOKUP(E1278,'[1]Nivel Impacto'!$A$3:$E$16,3)</f>
        <v>#N/A</v>
      </c>
    </row>
    <row r="1279" spans="1:6" ht="15.75" customHeight="1" x14ac:dyDescent="0.3">
      <c r="A1279" s="3">
        <v>1278</v>
      </c>
      <c r="B1279" s="3">
        <v>148</v>
      </c>
      <c r="C1279" s="3">
        <v>25.182735529435785</v>
      </c>
      <c r="D1279" s="3">
        <v>15</v>
      </c>
      <c r="E1279" s="3">
        <v>2.6923675882248448</v>
      </c>
      <c r="F1279" s="4" t="str">
        <f>+VLOOKUP(E1279,'[1]Nivel Impacto'!$A$3:$E$16,3)</f>
        <v>Riesgo de Error en Reportes No Críticos</v>
      </c>
    </row>
    <row r="1280" spans="1:6" ht="15.75" customHeight="1" x14ac:dyDescent="0.3">
      <c r="A1280" s="3">
        <v>1279</v>
      </c>
      <c r="B1280" s="3">
        <v>307</v>
      </c>
      <c r="C1280" s="3">
        <v>24.646001607959015</v>
      </c>
      <c r="D1280" s="3">
        <v>32</v>
      </c>
      <c r="E1280" s="3">
        <v>2.4008076596537435</v>
      </c>
      <c r="F1280" s="4" t="str">
        <f>+VLOOKUP(E1280,'[1]Nivel Impacto'!$A$3:$E$16,3)</f>
        <v>Riesgo de Error en Reportes No Críticos</v>
      </c>
    </row>
    <row r="1281" spans="1:6" ht="15.75" customHeight="1" x14ac:dyDescent="0.3">
      <c r="A1281" s="3">
        <v>1280</v>
      </c>
      <c r="B1281" s="3">
        <v>85</v>
      </c>
      <c r="C1281" s="3">
        <v>130.62749009550276</v>
      </c>
      <c r="D1281" s="3">
        <v>9</v>
      </c>
      <c r="E1281" s="3">
        <v>13.493742980526577</v>
      </c>
      <c r="F1281" s="4" t="str">
        <f>+VLOOKUP(E1281,'[1]Nivel Impacto'!$A$3:$E$16,3)</f>
        <v>Riesgo de Navegación</v>
      </c>
    </row>
    <row r="1282" spans="1:6" ht="15.75" customHeight="1" x14ac:dyDescent="0.3">
      <c r="A1282" s="3">
        <v>1281</v>
      </c>
      <c r="B1282" s="3">
        <v>42</v>
      </c>
      <c r="C1282" s="3">
        <v>218.47623333500951</v>
      </c>
      <c r="D1282" s="3">
        <v>4</v>
      </c>
      <c r="E1282" s="3">
        <v>22.432101939985376</v>
      </c>
      <c r="F1282" s="4" t="str">
        <f>+VLOOKUP(E1282,'[1]Nivel Impacto'!$A$3:$E$16,3)</f>
        <v>Riesgo Ambiental</v>
      </c>
    </row>
    <row r="1283" spans="1:6" ht="15.75" customHeight="1" x14ac:dyDescent="0.3">
      <c r="A1283" s="3">
        <v>1282</v>
      </c>
      <c r="B1283" s="3">
        <v>39</v>
      </c>
      <c r="C1283" s="3">
        <v>58.925259694213494</v>
      </c>
      <c r="D1283" s="3">
        <v>4</v>
      </c>
      <c r="E1283" s="3">
        <v>6.0140385841183264</v>
      </c>
      <c r="F1283" s="4" t="str">
        <f>+VLOOKUP(E1283,'[1]Nivel Impacto'!$A$3:$E$16,3)</f>
        <v>Riesgo Regulatorio</v>
      </c>
    </row>
    <row r="1284" spans="1:6" ht="15.75" customHeight="1" x14ac:dyDescent="0.3">
      <c r="A1284" s="3">
        <v>1283</v>
      </c>
      <c r="B1284" s="3">
        <v>53</v>
      </c>
      <c r="C1284" s="3">
        <v>76.478867428765653</v>
      </c>
      <c r="D1284" s="3">
        <v>5</v>
      </c>
      <c r="E1284" s="3">
        <v>8.1672439183281593</v>
      </c>
      <c r="F1284" s="4" t="str">
        <f>+VLOOKUP(E1284,'[1]Nivel Impacto'!$A$3:$E$16,3)</f>
        <v>Riesgo Financiero Operativo</v>
      </c>
    </row>
    <row r="1285" spans="1:6" ht="15.75" customHeight="1" x14ac:dyDescent="0.3">
      <c r="A1285" s="3">
        <v>1284</v>
      </c>
      <c r="B1285" s="3">
        <v>622</v>
      </c>
      <c r="C1285" s="3">
        <v>67.187520766038645</v>
      </c>
      <c r="D1285" s="3">
        <v>58</v>
      </c>
      <c r="E1285" s="3">
        <v>6.1158940015211005</v>
      </c>
      <c r="F1285" s="4" t="str">
        <f>+VLOOKUP(E1285,'[1]Nivel Impacto'!$A$3:$E$16,3)</f>
        <v>Riesgo Regulatorio</v>
      </c>
    </row>
    <row r="1286" spans="1:6" ht="15.75" customHeight="1" x14ac:dyDescent="0.3">
      <c r="A1286" s="3">
        <v>1285</v>
      </c>
      <c r="B1286" s="3">
        <v>491</v>
      </c>
      <c r="C1286" s="3">
        <v>52.569497603061578</v>
      </c>
      <c r="D1286" s="3">
        <v>50</v>
      </c>
      <c r="E1286" s="3">
        <v>5.6047625087280339</v>
      </c>
      <c r="F1286" s="4" t="str">
        <f>+VLOOKUP(E1286,'[1]Nivel Impacto'!$A$3:$E$16,3)</f>
        <v>Riesgo Logístico y de Cadena de Suministro</v>
      </c>
    </row>
    <row r="1287" spans="1:6" ht="15.75" customHeight="1" x14ac:dyDescent="0.3">
      <c r="A1287" s="3">
        <v>1286</v>
      </c>
      <c r="B1287" s="3">
        <v>236</v>
      </c>
      <c r="C1287" s="3">
        <v>36.533036489293607</v>
      </c>
      <c r="D1287" s="3">
        <v>23</v>
      </c>
      <c r="E1287" s="3">
        <v>3.4192675207124963</v>
      </c>
      <c r="F1287" s="4" t="str">
        <f>+VLOOKUP(E1287,'[1]Nivel Impacto'!$A$3:$E$16,3)</f>
        <v>Riesgo Administrativo Menor</v>
      </c>
    </row>
    <row r="1288" spans="1:6" ht="15.75" customHeight="1" x14ac:dyDescent="0.3">
      <c r="A1288" s="3">
        <v>1287</v>
      </c>
      <c r="B1288" s="3">
        <v>199</v>
      </c>
      <c r="C1288" s="3">
        <v>22.51187415244592</v>
      </c>
      <c r="D1288" s="3">
        <v>19</v>
      </c>
      <c r="E1288" s="3">
        <v>2.2572161214597308</v>
      </c>
      <c r="F1288" s="4" t="str">
        <f>+VLOOKUP(E1288,'[1]Nivel Impacto'!$A$3:$E$16,3)</f>
        <v>Riesgo de Error en Reportes No Críticos</v>
      </c>
    </row>
    <row r="1289" spans="1:6" ht="15.75" customHeight="1" x14ac:dyDescent="0.3">
      <c r="A1289" s="3">
        <v>1288</v>
      </c>
      <c r="B1289" s="3">
        <v>134</v>
      </c>
      <c r="C1289" s="3">
        <v>89.78281866437672</v>
      </c>
      <c r="D1289" s="3">
        <v>14</v>
      </c>
      <c r="E1289" s="3">
        <v>8.8344323878820212</v>
      </c>
      <c r="F1289" s="4" t="str">
        <f>+VLOOKUP(E1289,'[1]Nivel Impacto'!$A$3:$E$16,3)</f>
        <v>Riesgo Financiero Operativo</v>
      </c>
    </row>
    <row r="1290" spans="1:6" ht="15.75" customHeight="1" x14ac:dyDescent="0.3">
      <c r="A1290" s="3">
        <v>1289</v>
      </c>
      <c r="B1290" s="3">
        <v>50</v>
      </c>
      <c r="C1290" s="3">
        <v>112.9704129964185</v>
      </c>
      <c r="D1290" s="3">
        <v>5</v>
      </c>
      <c r="E1290" s="3">
        <v>10.805282074587515</v>
      </c>
      <c r="F1290" s="4" t="str">
        <f>+VLOOKUP(E1290,'[1]Nivel Impacto'!$A$3:$E$16,3)</f>
        <v>Riesgo Tecnológico</v>
      </c>
    </row>
    <row r="1291" spans="1:6" ht="15.75" customHeight="1" x14ac:dyDescent="0.3">
      <c r="A1291" s="3">
        <v>1290</v>
      </c>
      <c r="B1291" s="3">
        <v>320</v>
      </c>
      <c r="C1291" s="3">
        <v>155.29836375143159</v>
      </c>
      <c r="D1291" s="3">
        <v>34</v>
      </c>
      <c r="E1291" s="3">
        <v>14.468422784967681</v>
      </c>
      <c r="F1291" s="4" t="str">
        <f>+VLOOKUP(E1291,'[1]Nivel Impacto'!$A$3:$E$16,3)</f>
        <v>Riesgo Ambiental</v>
      </c>
    </row>
    <row r="1292" spans="1:6" ht="15.75" customHeight="1" x14ac:dyDescent="0.3">
      <c r="A1292" s="3">
        <v>1291</v>
      </c>
      <c r="B1292" s="3">
        <v>421</v>
      </c>
      <c r="C1292" s="3">
        <v>78.291595311769868</v>
      </c>
      <c r="D1292" s="3">
        <v>41</v>
      </c>
      <c r="E1292" s="3">
        <v>8.3203270729617138</v>
      </c>
      <c r="F1292" s="4" t="str">
        <f>+VLOOKUP(E1292,'[1]Nivel Impacto'!$A$3:$E$16,3)</f>
        <v>Riesgo Financiero Operativo</v>
      </c>
    </row>
    <row r="1293" spans="1:6" ht="15.75" customHeight="1" x14ac:dyDescent="0.3">
      <c r="A1293" s="3">
        <v>1292</v>
      </c>
      <c r="B1293" s="3">
        <v>389</v>
      </c>
      <c r="C1293" s="3">
        <v>177.66681271363285</v>
      </c>
      <c r="D1293" s="3">
        <v>41</v>
      </c>
      <c r="E1293" s="3">
        <v>16.390386794791759</v>
      </c>
      <c r="F1293" s="4" t="str">
        <f>+VLOOKUP(E1293,'[1]Nivel Impacto'!$A$3:$E$16,3)</f>
        <v>Riesgo Ambiental</v>
      </c>
    </row>
    <row r="1294" spans="1:6" ht="15.75" customHeight="1" x14ac:dyDescent="0.3">
      <c r="A1294" s="3">
        <v>1293</v>
      </c>
      <c r="B1294" s="3">
        <v>202</v>
      </c>
      <c r="C1294" s="3">
        <v>39.011286761417892</v>
      </c>
      <c r="D1294" s="3">
        <v>21</v>
      </c>
      <c r="E1294" s="3">
        <v>3.91569045593572</v>
      </c>
      <c r="F1294" s="4" t="str">
        <f>+VLOOKUP(E1294,'[1]Nivel Impacto'!$A$3:$E$16,3)</f>
        <v>Riesgo Administrativo Menor</v>
      </c>
    </row>
    <row r="1295" spans="1:6" ht="15.75" customHeight="1" x14ac:dyDescent="0.3">
      <c r="A1295" s="3">
        <v>1294</v>
      </c>
      <c r="B1295" s="3">
        <v>46</v>
      </c>
      <c r="C1295" s="3">
        <v>47.272685397388678</v>
      </c>
      <c r="D1295" s="3">
        <v>5</v>
      </c>
      <c r="E1295" s="3">
        <v>4.4468861394967814</v>
      </c>
      <c r="F1295" s="4" t="str">
        <f>+VLOOKUP(E1295,'[1]Nivel Impacto'!$A$3:$E$16,3)</f>
        <v>Riesgo de Capacitación Insuficiente</v>
      </c>
    </row>
    <row r="1296" spans="1:6" ht="15.75" customHeight="1" x14ac:dyDescent="0.3">
      <c r="A1296" s="3">
        <v>1295</v>
      </c>
      <c r="B1296" s="3">
        <v>287</v>
      </c>
      <c r="C1296" s="3">
        <v>59.79271880755833</v>
      </c>
      <c r="D1296" s="3">
        <v>27</v>
      </c>
      <c r="E1296" s="3">
        <v>5.8177406581205924</v>
      </c>
      <c r="F1296" s="4" t="str">
        <f>+VLOOKUP(E1296,'[1]Nivel Impacto'!$A$3:$E$16,3)</f>
        <v>Riesgo Logístico y de Cadena de Suministro</v>
      </c>
    </row>
    <row r="1297" spans="1:6" ht="15.75" customHeight="1" x14ac:dyDescent="0.3">
      <c r="A1297" s="3">
        <v>1296</v>
      </c>
      <c r="B1297" s="3">
        <v>316</v>
      </c>
      <c r="C1297" s="3">
        <v>61.542556825936742</v>
      </c>
      <c r="D1297" s="3">
        <v>29</v>
      </c>
      <c r="E1297" s="3">
        <v>6.383629420585077</v>
      </c>
      <c r="F1297" s="4" t="str">
        <f>+VLOOKUP(E1297,'[1]Nivel Impacto'!$A$3:$E$16,3)</f>
        <v>Riesgo Regulatorio</v>
      </c>
    </row>
    <row r="1298" spans="1:6" ht="15.75" customHeight="1" x14ac:dyDescent="0.3">
      <c r="A1298" s="3">
        <v>1297</v>
      </c>
      <c r="B1298" s="3">
        <v>42</v>
      </c>
      <c r="C1298" s="3">
        <v>78.512816022365257</v>
      </c>
      <c r="D1298" s="3">
        <v>4</v>
      </c>
      <c r="E1298" s="3">
        <v>7.1052238888256705</v>
      </c>
      <c r="F1298" s="4" t="str">
        <f>+VLOOKUP(E1298,'[1]Nivel Impacto'!$A$3:$E$16,3)</f>
        <v>Riesgo Laboral</v>
      </c>
    </row>
    <row r="1299" spans="1:6" ht="15.75" customHeight="1" x14ac:dyDescent="0.3">
      <c r="A1299" s="3">
        <v>1298</v>
      </c>
      <c r="B1299" s="3">
        <v>153</v>
      </c>
      <c r="C1299" s="3">
        <v>15.550428359676467</v>
      </c>
      <c r="D1299" s="3">
        <v>14</v>
      </c>
      <c r="E1299" s="3">
        <v>1.5816980648186845</v>
      </c>
      <c r="F1299" s="4" t="str">
        <f>+VLOOKUP(E1299,'[1]Nivel Impacto'!$A$3:$E$16,3)</f>
        <v>Riesgo de Equipamiento Secundario</v>
      </c>
    </row>
    <row r="1300" spans="1:6" ht="15.75" customHeight="1" x14ac:dyDescent="0.3">
      <c r="A1300" s="3">
        <v>1299</v>
      </c>
      <c r="B1300" s="3">
        <v>39</v>
      </c>
      <c r="C1300" s="3">
        <v>29.410175064879969</v>
      </c>
      <c r="D1300" s="3">
        <v>4</v>
      </c>
      <c r="E1300" s="3">
        <v>2.9479687056217179</v>
      </c>
      <c r="F1300" s="4" t="str">
        <f>+VLOOKUP(E1300,'[1]Nivel Impacto'!$A$3:$E$16,3)</f>
        <v>Riesgo de Error en Reportes No Críticos</v>
      </c>
    </row>
    <row r="1301" spans="1:6" ht="15.75" customHeight="1" x14ac:dyDescent="0.3">
      <c r="A1301" s="3">
        <v>1300</v>
      </c>
      <c r="B1301" s="3">
        <v>196</v>
      </c>
      <c r="C1301" s="3">
        <v>59.652721327393934</v>
      </c>
      <c r="D1301" s="3">
        <v>18</v>
      </c>
      <c r="E1301" s="3">
        <v>5.8839272285186546</v>
      </c>
      <c r="F1301" s="4" t="str">
        <f>+VLOOKUP(E1301,'[1]Nivel Impacto'!$A$3:$E$16,3)</f>
        <v>Riesgo Logístico y de Cadena de Suministro</v>
      </c>
    </row>
    <row r="1302" spans="1:6" ht="15.75" customHeight="1" x14ac:dyDescent="0.3">
      <c r="A1302" s="3">
        <v>1301</v>
      </c>
      <c r="B1302" s="3">
        <v>384</v>
      </c>
      <c r="C1302" s="3">
        <v>20.703193586880015</v>
      </c>
      <c r="D1302" s="3">
        <v>37</v>
      </c>
      <c r="E1302" s="3">
        <v>2.2496467430236757</v>
      </c>
      <c r="F1302" s="4" t="str">
        <f>+VLOOKUP(E1302,'[1]Nivel Impacto'!$A$3:$E$16,3)</f>
        <v>Riesgo de Error en Reportes No Críticos</v>
      </c>
    </row>
    <row r="1303" spans="1:6" ht="15.75" customHeight="1" x14ac:dyDescent="0.3">
      <c r="A1303" s="3">
        <v>1302</v>
      </c>
      <c r="B1303" s="3">
        <v>303</v>
      </c>
      <c r="C1303" s="3">
        <v>16.967733265487976</v>
      </c>
      <c r="D1303" s="3">
        <v>30</v>
      </c>
      <c r="E1303" s="3">
        <v>1.6383679229754726</v>
      </c>
      <c r="F1303" s="4" t="str">
        <f>+VLOOKUP(E1303,'[1]Nivel Impacto'!$A$3:$E$16,3)</f>
        <v>Riesgo de Equipamiento Secundario</v>
      </c>
    </row>
    <row r="1304" spans="1:6" ht="15.75" customHeight="1" x14ac:dyDescent="0.3">
      <c r="A1304" s="3">
        <v>1303</v>
      </c>
      <c r="B1304" s="3">
        <v>427</v>
      </c>
      <c r="C1304" s="3">
        <v>58.730890200235045</v>
      </c>
      <c r="D1304" s="3">
        <v>41</v>
      </c>
      <c r="E1304" s="3">
        <v>6.204834937013505</v>
      </c>
      <c r="F1304" s="4" t="str">
        <f>+VLOOKUP(E1304,'[1]Nivel Impacto'!$A$3:$E$16,3)</f>
        <v>Riesgo Regulatorio</v>
      </c>
    </row>
    <row r="1305" spans="1:6" ht="15.75" customHeight="1" x14ac:dyDescent="0.3">
      <c r="A1305" s="3">
        <v>1304</v>
      </c>
      <c r="B1305" s="3">
        <v>494</v>
      </c>
      <c r="C1305" s="3">
        <v>90.559393245876066</v>
      </c>
      <c r="D1305" s="3">
        <v>45</v>
      </c>
      <c r="E1305" s="3">
        <v>9.1673374076145144</v>
      </c>
      <c r="F1305" s="4" t="str">
        <f>+VLOOKUP(E1305,'[1]Nivel Impacto'!$A$3:$E$16,3)</f>
        <v>Riesgo Portuario</v>
      </c>
    </row>
    <row r="1306" spans="1:6" ht="15.75" customHeight="1" x14ac:dyDescent="0.3">
      <c r="A1306" s="3">
        <v>1305</v>
      </c>
      <c r="B1306" s="3">
        <v>143</v>
      </c>
      <c r="C1306" s="3">
        <v>129.96652992912308</v>
      </c>
      <c r="D1306" s="3">
        <v>15</v>
      </c>
      <c r="E1306" s="3">
        <v>12.657819611351576</v>
      </c>
      <c r="F1306" s="4" t="str">
        <f>+VLOOKUP(E1306,'[1]Nivel Impacto'!$A$3:$E$16,3)</f>
        <v>Riesgo de Imagen Corporativa</v>
      </c>
    </row>
    <row r="1307" spans="1:6" ht="15.75" customHeight="1" x14ac:dyDescent="0.3">
      <c r="A1307" s="3">
        <v>1306</v>
      </c>
      <c r="B1307" s="3">
        <v>252</v>
      </c>
      <c r="C1307" s="3">
        <v>14.296293629073512</v>
      </c>
      <c r="D1307" s="3">
        <v>26</v>
      </c>
      <c r="E1307" s="3">
        <v>1.3952115373357086</v>
      </c>
      <c r="F1307" s="4" t="str">
        <f>+VLOOKUP(E1307,'[1]Nivel Impacto'!$A$3:$E$16,3)</f>
        <v>Riesgo de Equipamiento Secundario</v>
      </c>
    </row>
    <row r="1308" spans="1:6" ht="15.75" customHeight="1" x14ac:dyDescent="0.3">
      <c r="A1308" s="3">
        <v>1307</v>
      </c>
      <c r="B1308" s="3">
        <v>402</v>
      </c>
      <c r="C1308" s="3">
        <v>44.257953109299102</v>
      </c>
      <c r="D1308" s="3">
        <v>41</v>
      </c>
      <c r="E1308" s="3">
        <v>4.5971493839556521</v>
      </c>
      <c r="F1308" s="4" t="str">
        <f>+VLOOKUP(E1308,'[1]Nivel Impacto'!$A$3:$E$16,3)</f>
        <v>Riesgo de Capacitación Insuficiente</v>
      </c>
    </row>
    <row r="1309" spans="1:6" ht="15.75" customHeight="1" x14ac:dyDescent="0.3">
      <c r="A1309" s="3">
        <v>1308</v>
      </c>
      <c r="B1309" s="3">
        <v>370</v>
      </c>
      <c r="C1309" s="3">
        <v>52.775354967357551</v>
      </c>
      <c r="D1309" s="3">
        <v>37</v>
      </c>
      <c r="E1309" s="3">
        <v>5.1931874628396999</v>
      </c>
      <c r="F1309" s="4" t="str">
        <f>+VLOOKUP(E1309,'[1]Nivel Impacto'!$A$3:$E$16,3)</f>
        <v>Riesgo Logístico y de Cadena de Suministro</v>
      </c>
    </row>
    <row r="1310" spans="1:6" ht="15.75" customHeight="1" x14ac:dyDescent="0.3">
      <c r="A1310" s="3">
        <v>1309</v>
      </c>
      <c r="B1310" s="3">
        <v>39</v>
      </c>
      <c r="C1310" s="3">
        <v>22.193943551887127</v>
      </c>
      <c r="D1310" s="3">
        <v>4</v>
      </c>
      <c r="E1310" s="3">
        <v>2.3142424622866828</v>
      </c>
      <c r="F1310" s="4" t="str">
        <f>+VLOOKUP(E1310,'[1]Nivel Impacto'!$A$3:$E$16,3)</f>
        <v>Riesgo de Error en Reportes No Críticos</v>
      </c>
    </row>
    <row r="1311" spans="1:6" ht="15.75" customHeight="1" x14ac:dyDescent="0.3">
      <c r="A1311" s="3">
        <v>1310</v>
      </c>
      <c r="B1311" s="3">
        <v>427</v>
      </c>
      <c r="C1311" s="3">
        <v>101.29203145222664</v>
      </c>
      <c r="D1311" s="3">
        <v>46</v>
      </c>
      <c r="E1311" s="3">
        <v>9.7076493522271825</v>
      </c>
      <c r="F1311" s="4" t="str">
        <f>+VLOOKUP(E1311,'[1]Nivel Impacto'!$A$3:$E$16,3)</f>
        <v>Riesgo Portuario</v>
      </c>
    </row>
    <row r="1312" spans="1:6" ht="15.75" customHeight="1" x14ac:dyDescent="0.3">
      <c r="A1312" s="3">
        <v>1311</v>
      </c>
      <c r="B1312" s="3">
        <v>42</v>
      </c>
      <c r="C1312" s="3">
        <v>313.17479877363809</v>
      </c>
      <c r="D1312" s="3">
        <v>4</v>
      </c>
      <c r="E1312" s="3">
        <v>33.649946073701912</v>
      </c>
      <c r="F1312" s="4" t="str">
        <f>+VLOOKUP(E1312,'[1]Nivel Impacto'!$A$3:$E$16,3)</f>
        <v>Riesgo Ambiental</v>
      </c>
    </row>
    <row r="1313" spans="1:6" ht="15.75" customHeight="1" x14ac:dyDescent="0.3">
      <c r="A1313" s="3">
        <v>1312</v>
      </c>
      <c r="B1313" s="3">
        <v>126</v>
      </c>
      <c r="C1313" s="3">
        <v>67.214743408178066</v>
      </c>
      <c r="D1313" s="3">
        <v>13</v>
      </c>
      <c r="E1313" s="3">
        <v>6.5611735690298989</v>
      </c>
      <c r="F1313" s="4" t="str">
        <f>+VLOOKUP(E1313,'[1]Nivel Impacto'!$A$3:$E$16,3)</f>
        <v>Riesgo Regulatorio</v>
      </c>
    </row>
    <row r="1314" spans="1:6" ht="15.75" customHeight="1" x14ac:dyDescent="0.3">
      <c r="A1314" s="3">
        <v>1313</v>
      </c>
      <c r="B1314" s="3">
        <v>298</v>
      </c>
      <c r="C1314" s="3">
        <v>147.26879567328754</v>
      </c>
      <c r="D1314" s="3">
        <v>27</v>
      </c>
      <c r="E1314" s="3">
        <v>15.889423885711969</v>
      </c>
      <c r="F1314" s="4" t="str">
        <f>+VLOOKUP(E1314,'[1]Nivel Impacto'!$A$3:$E$16,3)</f>
        <v>Riesgo Ambiental</v>
      </c>
    </row>
    <row r="1315" spans="1:6" ht="15.75" customHeight="1" x14ac:dyDescent="0.3">
      <c r="A1315" s="3">
        <v>1314</v>
      </c>
      <c r="B1315" s="3">
        <v>335</v>
      </c>
      <c r="C1315" s="3">
        <v>275.44230026170089</v>
      </c>
      <c r="D1315" s="3">
        <v>31</v>
      </c>
      <c r="E1315" s="3">
        <v>25.929440451055171</v>
      </c>
      <c r="F1315" s="4" t="str">
        <f>+VLOOKUP(E1315,'[1]Nivel Impacto'!$A$3:$E$16,3)</f>
        <v>Riesgo Ambiental</v>
      </c>
    </row>
    <row r="1316" spans="1:6" ht="15.75" customHeight="1" x14ac:dyDescent="0.3">
      <c r="A1316" s="3">
        <v>1315</v>
      </c>
      <c r="B1316" s="3">
        <v>105</v>
      </c>
      <c r="C1316" s="3">
        <v>41.865853594938152</v>
      </c>
      <c r="D1316" s="3">
        <v>10</v>
      </c>
      <c r="E1316" s="3">
        <v>3.8000483333601585</v>
      </c>
      <c r="F1316" s="4" t="str">
        <f>+VLOOKUP(E1316,'[1]Nivel Impacto'!$A$3:$E$16,3)</f>
        <v>Riesgo Administrativo Menor</v>
      </c>
    </row>
    <row r="1317" spans="1:6" ht="15.75" customHeight="1" x14ac:dyDescent="0.3">
      <c r="A1317" s="3">
        <v>1316</v>
      </c>
      <c r="B1317" s="3">
        <v>257</v>
      </c>
      <c r="C1317" s="3">
        <v>493.12920350265256</v>
      </c>
      <c r="D1317" s="3">
        <v>28</v>
      </c>
      <c r="E1317" s="3">
        <v>44.692282390465643</v>
      </c>
      <c r="F1317" s="4" t="str">
        <f>+VLOOKUP(E1317,'[1]Nivel Impacto'!$A$3:$E$16,3)</f>
        <v>Riesgo Ambiental</v>
      </c>
    </row>
    <row r="1318" spans="1:6" ht="15.75" customHeight="1" x14ac:dyDescent="0.3">
      <c r="A1318" s="3">
        <v>1317</v>
      </c>
      <c r="B1318" s="3">
        <v>229</v>
      </c>
      <c r="C1318" s="3">
        <v>24.636651100564169</v>
      </c>
      <c r="D1318" s="3">
        <v>21</v>
      </c>
      <c r="E1318" s="3">
        <v>2.6331885919077203</v>
      </c>
      <c r="F1318" s="4" t="str">
        <f>+VLOOKUP(E1318,'[1]Nivel Impacto'!$A$3:$E$16,3)</f>
        <v>Riesgo de Error en Reportes No Críticos</v>
      </c>
    </row>
    <row r="1319" spans="1:6" ht="15.75" customHeight="1" x14ac:dyDescent="0.3">
      <c r="A1319" s="3">
        <v>1318</v>
      </c>
      <c r="B1319" s="3">
        <v>529</v>
      </c>
      <c r="C1319" s="3">
        <v>58.732370225575131</v>
      </c>
      <c r="D1319" s="3">
        <v>49</v>
      </c>
      <c r="E1319" s="3">
        <v>6.1488540663378082</v>
      </c>
      <c r="F1319" s="4" t="str">
        <f>+VLOOKUP(E1319,'[1]Nivel Impacto'!$A$3:$E$16,3)</f>
        <v>Riesgo Regulatorio</v>
      </c>
    </row>
    <row r="1320" spans="1:6" ht="15.75" customHeight="1" x14ac:dyDescent="0.3">
      <c r="A1320" s="3">
        <v>1319</v>
      </c>
      <c r="B1320" s="3">
        <v>305</v>
      </c>
      <c r="C1320" s="3">
        <v>16.731011166590743</v>
      </c>
      <c r="D1320" s="3">
        <v>33</v>
      </c>
      <c r="E1320" s="3">
        <v>1.7273607723591311</v>
      </c>
      <c r="F1320" s="4" t="str">
        <f>+VLOOKUP(E1320,'[1]Nivel Impacto'!$A$3:$E$16,3)</f>
        <v>Riesgo de Equipamiento Secundario</v>
      </c>
    </row>
    <row r="1321" spans="1:6" ht="15.75" customHeight="1" x14ac:dyDescent="0.3">
      <c r="A1321" s="3">
        <v>1320</v>
      </c>
      <c r="B1321" s="3">
        <v>448</v>
      </c>
      <c r="C1321" s="3">
        <v>31.603357882587659</v>
      </c>
      <c r="D1321" s="3">
        <v>45</v>
      </c>
      <c r="E1321" s="3">
        <v>3.1207635057378607</v>
      </c>
      <c r="F1321" s="4" t="str">
        <f>+VLOOKUP(E1321,'[1]Nivel Impacto'!$A$3:$E$16,3)</f>
        <v>Riesgo Administrativo Menor</v>
      </c>
    </row>
    <row r="1322" spans="1:6" ht="15.75" customHeight="1" x14ac:dyDescent="0.3">
      <c r="A1322" s="3">
        <v>1321</v>
      </c>
      <c r="B1322" s="3">
        <v>46</v>
      </c>
      <c r="C1322" s="3">
        <v>59.280644038674311</v>
      </c>
      <c r="D1322" s="3">
        <v>5</v>
      </c>
      <c r="E1322" s="3">
        <v>5.515775725454743</v>
      </c>
      <c r="F1322" s="4" t="str">
        <f>+VLOOKUP(E1322,'[1]Nivel Impacto'!$A$3:$E$16,3)</f>
        <v>Riesgo Logístico y de Cadena de Suministro</v>
      </c>
    </row>
    <row r="1323" spans="1:6" ht="15.75" customHeight="1" x14ac:dyDescent="0.3">
      <c r="A1323" s="3">
        <v>1322</v>
      </c>
      <c r="B1323" s="3">
        <v>95</v>
      </c>
      <c r="C1323" s="3">
        <v>107.21207170976632</v>
      </c>
      <c r="D1323" s="3">
        <v>9</v>
      </c>
      <c r="E1323" s="3">
        <v>9.9031933965501722</v>
      </c>
      <c r="F1323" s="4" t="str">
        <f>+VLOOKUP(E1323,'[1]Nivel Impacto'!$A$3:$E$16,3)</f>
        <v>Riesgo Portuario</v>
      </c>
    </row>
    <row r="1324" spans="1:6" ht="15.75" customHeight="1" x14ac:dyDescent="0.3">
      <c r="A1324" s="3">
        <v>1323</v>
      </c>
      <c r="B1324" s="3">
        <v>46</v>
      </c>
      <c r="C1324" s="3">
        <v>314.55711453887233</v>
      </c>
      <c r="D1324" s="3">
        <v>5</v>
      </c>
      <c r="E1324" s="3">
        <v>30.380347276936487</v>
      </c>
      <c r="F1324" s="4" t="str">
        <f>+VLOOKUP(E1324,'[1]Nivel Impacto'!$A$3:$E$16,3)</f>
        <v>Riesgo Ambiental</v>
      </c>
    </row>
    <row r="1325" spans="1:6" ht="15.75" customHeight="1" x14ac:dyDescent="0.3">
      <c r="A1325" s="3">
        <v>1324</v>
      </c>
      <c r="B1325" s="3">
        <v>190</v>
      </c>
      <c r="C1325" s="3">
        <v>32.265800382145521</v>
      </c>
      <c r="D1325" s="3">
        <v>20</v>
      </c>
      <c r="E1325" s="3">
        <v>3.4271235942859555</v>
      </c>
      <c r="F1325" s="4" t="str">
        <f>+VLOOKUP(E1325,'[1]Nivel Impacto'!$A$3:$E$16,3)</f>
        <v>Riesgo Administrativo Menor</v>
      </c>
    </row>
    <row r="1326" spans="1:6" ht="15.75" customHeight="1" x14ac:dyDescent="0.3">
      <c r="A1326" s="3">
        <v>1325</v>
      </c>
      <c r="B1326" s="3">
        <v>277</v>
      </c>
      <c r="C1326" s="3">
        <v>287.03793289744283</v>
      </c>
      <c r="D1326" s="3">
        <v>29</v>
      </c>
      <c r="E1326" s="3">
        <v>28.019627178936027</v>
      </c>
      <c r="F1326" s="4" t="str">
        <f>+VLOOKUP(E1326,'[1]Nivel Impacto'!$A$3:$E$16,3)</f>
        <v>Riesgo Ambiental</v>
      </c>
    </row>
    <row r="1327" spans="1:6" ht="15.75" customHeight="1" x14ac:dyDescent="0.3">
      <c r="A1327" s="3">
        <v>1326</v>
      </c>
      <c r="B1327" s="3">
        <v>140</v>
      </c>
      <c r="C1327" s="3">
        <v>35.332639381788283</v>
      </c>
      <c r="D1327" s="3">
        <v>15</v>
      </c>
      <c r="E1327" s="3">
        <v>3.68677264173501</v>
      </c>
      <c r="F1327" s="4" t="str">
        <f>+VLOOKUP(E1327,'[1]Nivel Impacto'!$A$3:$E$16,3)</f>
        <v>Riesgo Administrativo Menor</v>
      </c>
    </row>
    <row r="1328" spans="1:6" ht="15.75" customHeight="1" x14ac:dyDescent="0.3">
      <c r="A1328" s="3">
        <v>1327</v>
      </c>
      <c r="B1328" s="3">
        <v>244</v>
      </c>
      <c r="C1328" s="3">
        <v>33.717401101151623</v>
      </c>
      <c r="D1328" s="3">
        <v>24</v>
      </c>
      <c r="E1328" s="3">
        <v>3.197476995998334</v>
      </c>
      <c r="F1328" s="4" t="str">
        <f>+VLOOKUP(E1328,'[1]Nivel Impacto'!$A$3:$E$16,3)</f>
        <v>Riesgo Administrativo Menor</v>
      </c>
    </row>
    <row r="1329" spans="1:6" ht="15.75" customHeight="1" x14ac:dyDescent="0.3">
      <c r="A1329" s="3">
        <v>1328</v>
      </c>
      <c r="B1329" s="3">
        <v>360</v>
      </c>
      <c r="C1329" s="3">
        <v>126.75014191312759</v>
      </c>
      <c r="D1329" s="3">
        <v>37</v>
      </c>
      <c r="E1329" s="3">
        <v>13.191932642549757</v>
      </c>
      <c r="F1329" s="4" t="str">
        <f>+VLOOKUP(E1329,'[1]Nivel Impacto'!$A$3:$E$16,3)</f>
        <v>Riesgo de Navegación</v>
      </c>
    </row>
    <row r="1330" spans="1:6" ht="15.75" customHeight="1" x14ac:dyDescent="0.3">
      <c r="A1330" s="3">
        <v>1329</v>
      </c>
      <c r="B1330" s="3">
        <v>411</v>
      </c>
      <c r="C1330" s="3">
        <v>295.79154593272835</v>
      </c>
      <c r="D1330" s="3">
        <v>39</v>
      </c>
      <c r="E1330" s="3">
        <v>27.442915253488842</v>
      </c>
      <c r="F1330" s="4" t="str">
        <f>+VLOOKUP(E1330,'[1]Nivel Impacto'!$A$3:$E$16,3)</f>
        <v>Riesgo Ambiental</v>
      </c>
    </row>
    <row r="1331" spans="1:6" ht="15.75" customHeight="1" x14ac:dyDescent="0.3">
      <c r="A1331" s="3">
        <v>1330</v>
      </c>
      <c r="B1331" s="3">
        <v>96</v>
      </c>
      <c r="C1331" s="3">
        <v>83.480552070611125</v>
      </c>
      <c r="D1331" s="3">
        <v>10</v>
      </c>
      <c r="E1331" s="3">
        <v>7.7232807749474963</v>
      </c>
      <c r="F1331" s="4" t="str">
        <f>+VLOOKUP(E1331,'[1]Nivel Impacto'!$A$3:$E$16,3)</f>
        <v>Riesgo Laboral</v>
      </c>
    </row>
    <row r="1332" spans="1:6" ht="15.75" customHeight="1" x14ac:dyDescent="0.3">
      <c r="A1332" s="3">
        <v>1331</v>
      </c>
      <c r="B1332" s="3">
        <v>40</v>
      </c>
      <c r="C1332" s="3">
        <v>16.921853268495507</v>
      </c>
      <c r="D1332" s="3">
        <v>4</v>
      </c>
      <c r="E1332" s="3">
        <v>1.609562334458905</v>
      </c>
      <c r="F1332" s="4" t="str">
        <f>+VLOOKUP(E1332,'[1]Nivel Impacto'!$A$3:$E$16,3)</f>
        <v>Riesgo de Equipamiento Secundario</v>
      </c>
    </row>
    <row r="1333" spans="1:6" ht="15.75" customHeight="1" x14ac:dyDescent="0.3">
      <c r="A1333" s="3">
        <v>1332</v>
      </c>
      <c r="B1333" s="3">
        <v>290</v>
      </c>
      <c r="C1333" s="3">
        <v>70.020566419627883</v>
      </c>
      <c r="D1333" s="3">
        <v>27</v>
      </c>
      <c r="E1333" s="3">
        <v>7.5834775714224953</v>
      </c>
      <c r="F1333" s="4" t="str">
        <f>+VLOOKUP(E1333,'[1]Nivel Impacto'!$A$3:$E$16,3)</f>
        <v>Riesgo Laboral</v>
      </c>
    </row>
    <row r="1334" spans="1:6" ht="15.75" customHeight="1" x14ac:dyDescent="0.3">
      <c r="A1334" s="3">
        <v>1333</v>
      </c>
      <c r="B1334" s="3">
        <v>424</v>
      </c>
      <c r="C1334" s="3">
        <v>353.66181803152733</v>
      </c>
      <c r="D1334" s="3">
        <v>39</v>
      </c>
      <c r="E1334" s="3">
        <v>32.164098242489871</v>
      </c>
      <c r="F1334" s="4" t="str">
        <f>+VLOOKUP(E1334,'[1]Nivel Impacto'!$A$3:$E$16,3)</f>
        <v>Riesgo Ambiental</v>
      </c>
    </row>
    <row r="1335" spans="1:6" ht="15.75" customHeight="1" x14ac:dyDescent="0.3">
      <c r="A1335" s="3">
        <v>1334</v>
      </c>
      <c r="B1335" s="3">
        <v>327</v>
      </c>
      <c r="C1335" s="3">
        <v>82.038891257428801</v>
      </c>
      <c r="D1335" s="3">
        <v>32</v>
      </c>
      <c r="E1335" s="3">
        <v>8.2967785168852632</v>
      </c>
      <c r="F1335" s="4" t="str">
        <f>+VLOOKUP(E1335,'[1]Nivel Impacto'!$A$3:$E$16,3)</f>
        <v>Riesgo Financiero Operativo</v>
      </c>
    </row>
    <row r="1336" spans="1:6" ht="15.75" customHeight="1" x14ac:dyDescent="0.3">
      <c r="A1336" s="3">
        <v>1335</v>
      </c>
      <c r="B1336" s="3">
        <v>241</v>
      </c>
      <c r="C1336" s="3">
        <v>211.18716835691441</v>
      </c>
      <c r="D1336" s="3">
        <v>26</v>
      </c>
      <c r="E1336" s="3">
        <v>21.889955726019213</v>
      </c>
      <c r="F1336" s="4" t="str">
        <f>+VLOOKUP(E1336,'[1]Nivel Impacto'!$A$3:$E$16,3)</f>
        <v>Riesgo Ambiental</v>
      </c>
    </row>
    <row r="1337" spans="1:6" ht="15.75" customHeight="1" x14ac:dyDescent="0.3">
      <c r="A1337" s="3">
        <v>1336</v>
      </c>
      <c r="B1337" s="3">
        <v>192</v>
      </c>
      <c r="C1337" s="3">
        <v>69.830112576205778</v>
      </c>
      <c r="D1337" s="3">
        <v>20</v>
      </c>
      <c r="E1337" s="3">
        <v>7.1655904718342178</v>
      </c>
      <c r="F1337" s="4" t="str">
        <f>+VLOOKUP(E1337,'[1]Nivel Impacto'!$A$3:$E$16,3)</f>
        <v>Riesgo Laboral</v>
      </c>
    </row>
    <row r="1338" spans="1:6" ht="15.75" customHeight="1" x14ac:dyDescent="0.3">
      <c r="A1338" s="3">
        <v>1337</v>
      </c>
      <c r="B1338" s="3">
        <v>175</v>
      </c>
      <c r="C1338" s="3">
        <v>17.063988783370323</v>
      </c>
      <c r="D1338" s="3">
        <v>19</v>
      </c>
      <c r="E1338" s="3">
        <v>1.6120571207622227</v>
      </c>
      <c r="F1338" s="4" t="str">
        <f>+VLOOKUP(E1338,'[1]Nivel Impacto'!$A$3:$E$16,3)</f>
        <v>Riesgo de Equipamiento Secundario</v>
      </c>
    </row>
    <row r="1339" spans="1:6" ht="15.75" customHeight="1" x14ac:dyDescent="0.3">
      <c r="A1339" s="3">
        <v>1338</v>
      </c>
      <c r="B1339" s="3">
        <v>477</v>
      </c>
      <c r="C1339" s="3">
        <v>140.1250810941998</v>
      </c>
      <c r="D1339" s="3">
        <v>43</v>
      </c>
      <c r="E1339" s="3">
        <v>14.466713674385574</v>
      </c>
      <c r="F1339" s="4" t="str">
        <f>+VLOOKUP(E1339,'[1]Nivel Impacto'!$A$3:$E$16,3)</f>
        <v>Riesgo Ambiental</v>
      </c>
    </row>
    <row r="1340" spans="1:6" ht="15.75" customHeight="1" x14ac:dyDescent="0.3">
      <c r="A1340" s="3">
        <v>1339</v>
      </c>
      <c r="B1340" s="3">
        <v>92</v>
      </c>
      <c r="C1340" s="3">
        <v>68.178772565514933</v>
      </c>
      <c r="D1340" s="3">
        <v>9</v>
      </c>
      <c r="E1340" s="3">
        <v>6.3535113386348296</v>
      </c>
      <c r="F1340" s="4" t="str">
        <f>+VLOOKUP(E1340,'[1]Nivel Impacto'!$A$3:$E$16,3)</f>
        <v>Riesgo Regulatorio</v>
      </c>
    </row>
    <row r="1341" spans="1:6" ht="15.75" customHeight="1" x14ac:dyDescent="0.3">
      <c r="A1341" s="3">
        <v>1340</v>
      </c>
      <c r="B1341" s="3">
        <v>385</v>
      </c>
      <c r="C1341" s="3">
        <v>12.210227183673529</v>
      </c>
      <c r="D1341" s="3">
        <v>36</v>
      </c>
      <c r="E1341" s="3">
        <v>1.165261938820493</v>
      </c>
      <c r="F1341" s="4" t="str">
        <f>+VLOOKUP(E1341,'[1]Nivel Impacto'!$A$3:$E$16,3)</f>
        <v>Riesgo de Equipamiento Secundario</v>
      </c>
    </row>
    <row r="1342" spans="1:6" ht="15.75" customHeight="1" x14ac:dyDescent="0.3">
      <c r="A1342" s="3">
        <v>1341</v>
      </c>
      <c r="B1342" s="3">
        <v>314</v>
      </c>
      <c r="C1342" s="3">
        <v>274.94911465353363</v>
      </c>
      <c r="D1342" s="3">
        <v>32</v>
      </c>
      <c r="E1342" s="3">
        <v>28.421253444949166</v>
      </c>
      <c r="F1342" s="4" t="str">
        <f>+VLOOKUP(E1342,'[1]Nivel Impacto'!$A$3:$E$16,3)</f>
        <v>Riesgo Ambiental</v>
      </c>
    </row>
    <row r="1343" spans="1:6" ht="15.75" customHeight="1" x14ac:dyDescent="0.3">
      <c r="A1343" s="3">
        <v>1342</v>
      </c>
      <c r="B1343" s="3">
        <v>229</v>
      </c>
      <c r="C1343" s="3">
        <v>100.6676463282494</v>
      </c>
      <c r="D1343" s="3">
        <v>25</v>
      </c>
      <c r="E1343" s="3">
        <v>9.8616367162779728</v>
      </c>
      <c r="F1343" s="4" t="str">
        <f>+VLOOKUP(E1343,'[1]Nivel Impacto'!$A$3:$E$16,3)</f>
        <v>Riesgo Portuario</v>
      </c>
    </row>
    <row r="1344" spans="1:6" ht="15.75" customHeight="1" x14ac:dyDescent="0.3">
      <c r="A1344" s="3">
        <v>1343</v>
      </c>
      <c r="B1344" s="3">
        <v>505</v>
      </c>
      <c r="C1344" s="3">
        <v>68.411991552610758</v>
      </c>
      <c r="D1344" s="3">
        <v>46</v>
      </c>
      <c r="E1344" s="3">
        <v>7.3720740560300548</v>
      </c>
      <c r="F1344" s="4" t="str">
        <f>+VLOOKUP(E1344,'[1]Nivel Impacto'!$A$3:$E$16,3)</f>
        <v>Riesgo Laboral</v>
      </c>
    </row>
    <row r="1345" spans="1:6" ht="15.75" customHeight="1" x14ac:dyDescent="0.3">
      <c r="A1345" s="3">
        <v>1344</v>
      </c>
      <c r="B1345" s="3">
        <v>452</v>
      </c>
      <c r="C1345" s="3">
        <v>99.717283674551823</v>
      </c>
      <c r="D1345" s="3">
        <v>42</v>
      </c>
      <c r="E1345" s="3">
        <v>10.919654503001201</v>
      </c>
      <c r="F1345" s="4" t="str">
        <f>+VLOOKUP(E1345,'[1]Nivel Impacto'!$A$3:$E$16,3)</f>
        <v>Riesgo Tecnológico</v>
      </c>
    </row>
    <row r="1346" spans="1:6" ht="15.75" customHeight="1" x14ac:dyDescent="0.3">
      <c r="A1346" s="3">
        <v>1345</v>
      </c>
      <c r="B1346" s="3">
        <v>163</v>
      </c>
      <c r="C1346" s="3">
        <v>307.47542670914891</v>
      </c>
      <c r="D1346" s="3">
        <v>16</v>
      </c>
      <c r="E1346" s="3">
        <v>31.646705044499708</v>
      </c>
      <c r="F1346" s="4" t="str">
        <f>+VLOOKUP(E1346,'[1]Nivel Impacto'!$A$3:$E$16,3)</f>
        <v>Riesgo Ambiental</v>
      </c>
    </row>
    <row r="1347" spans="1:6" ht="15.75" customHeight="1" x14ac:dyDescent="0.3">
      <c r="A1347" s="3">
        <v>1346</v>
      </c>
      <c r="B1347" s="3">
        <v>296</v>
      </c>
      <c r="C1347" s="3">
        <v>264.68141425001022</v>
      </c>
      <c r="D1347" s="3">
        <v>29</v>
      </c>
      <c r="E1347" s="3">
        <v>23.893717996383053</v>
      </c>
      <c r="F1347" s="4" t="str">
        <f>+VLOOKUP(E1347,'[1]Nivel Impacto'!$A$3:$E$16,3)</f>
        <v>Riesgo Ambiental</v>
      </c>
    </row>
    <row r="1348" spans="1:6" ht="15.75" customHeight="1" x14ac:dyDescent="0.3">
      <c r="A1348" s="3">
        <v>1347</v>
      </c>
      <c r="B1348" s="3">
        <v>131</v>
      </c>
      <c r="C1348" s="3">
        <v>72.87106843745444</v>
      </c>
      <c r="D1348" s="3">
        <v>14</v>
      </c>
      <c r="E1348" s="3">
        <v>6.7462597852237485</v>
      </c>
      <c r="F1348" s="4" t="str">
        <f>+VLOOKUP(E1348,'[1]Nivel Impacto'!$A$3:$E$16,3)</f>
        <v>Riesgo Regulatorio</v>
      </c>
    </row>
    <row r="1349" spans="1:6" ht="15.75" customHeight="1" x14ac:dyDescent="0.3">
      <c r="A1349" s="3">
        <v>1348</v>
      </c>
      <c r="B1349" s="3">
        <v>94</v>
      </c>
      <c r="C1349" s="3">
        <v>36.569860345075412</v>
      </c>
      <c r="D1349" s="3">
        <v>9</v>
      </c>
      <c r="E1349" s="3">
        <v>3.8086241122846749</v>
      </c>
      <c r="F1349" s="4" t="str">
        <f>+VLOOKUP(E1349,'[1]Nivel Impacto'!$A$3:$E$16,3)</f>
        <v>Riesgo Administrativo Menor</v>
      </c>
    </row>
    <row r="1350" spans="1:6" ht="15.75" customHeight="1" x14ac:dyDescent="0.3">
      <c r="A1350" s="3">
        <v>1349</v>
      </c>
      <c r="B1350" s="3">
        <v>489</v>
      </c>
      <c r="C1350" s="3">
        <v>18.723565564238232</v>
      </c>
      <c r="D1350" s="3">
        <v>50</v>
      </c>
      <c r="E1350" s="3">
        <v>1.8931922911028347</v>
      </c>
      <c r="F1350" s="4" t="str">
        <f>+VLOOKUP(E1350,'[1]Nivel Impacto'!$A$3:$E$16,3)</f>
        <v>Riesgo de Equipamiento Secundario</v>
      </c>
    </row>
    <row r="1351" spans="1:6" ht="15.75" customHeight="1" x14ac:dyDescent="0.3">
      <c r="A1351" s="3">
        <v>1350</v>
      </c>
      <c r="B1351" s="3">
        <v>396</v>
      </c>
      <c r="C1351" s="3">
        <v>117.11852152972128</v>
      </c>
      <c r="D1351" s="3">
        <v>42</v>
      </c>
      <c r="E1351" s="3">
        <v>12.345327153317733</v>
      </c>
      <c r="F1351" s="4" t="str">
        <f>+VLOOKUP(E1351,'[1]Nivel Impacto'!$A$3:$E$16,3)</f>
        <v>Riesgo de Imagen Corporativa</v>
      </c>
    </row>
    <row r="1352" spans="1:6" ht="15.75" customHeight="1" x14ac:dyDescent="0.3">
      <c r="A1352" s="3">
        <v>1351</v>
      </c>
      <c r="B1352" s="3">
        <v>147</v>
      </c>
      <c r="C1352" s="3">
        <v>175.23558346746981</v>
      </c>
      <c r="D1352" s="3">
        <v>14</v>
      </c>
      <c r="E1352" s="3">
        <v>18.372343741706207</v>
      </c>
      <c r="F1352" s="4" t="str">
        <f>+VLOOKUP(E1352,'[1]Nivel Impacto'!$A$3:$E$16,3)</f>
        <v>Riesgo Ambiental</v>
      </c>
    </row>
    <row r="1353" spans="1:6" ht="15.75" customHeight="1" x14ac:dyDescent="0.3">
      <c r="A1353" s="3">
        <v>1352</v>
      </c>
      <c r="B1353" s="3">
        <v>281</v>
      </c>
      <c r="C1353" s="3">
        <v>151.08584021301556</v>
      </c>
      <c r="D1353" s="3">
        <v>26</v>
      </c>
      <c r="E1353" s="3">
        <v>15.64806527852568</v>
      </c>
      <c r="F1353" s="4" t="str">
        <f>+VLOOKUP(E1353,'[1]Nivel Impacto'!$A$3:$E$16,3)</f>
        <v>Riesgo Ambiental</v>
      </c>
    </row>
    <row r="1354" spans="1:6" ht="15.75" customHeight="1" x14ac:dyDescent="0.3">
      <c r="A1354" s="3">
        <v>1353</v>
      </c>
      <c r="B1354" s="3">
        <v>36</v>
      </c>
      <c r="C1354" s="3">
        <v>35.479285147675853</v>
      </c>
      <c r="D1354" s="3">
        <v>4</v>
      </c>
      <c r="E1354" s="3">
        <v>3.8527294549738271</v>
      </c>
      <c r="F1354" s="4" t="str">
        <f>+VLOOKUP(E1354,'[1]Nivel Impacto'!$A$3:$E$16,3)</f>
        <v>Riesgo Administrativo Menor</v>
      </c>
    </row>
    <row r="1355" spans="1:6" ht="15.75" customHeight="1" x14ac:dyDescent="0.3">
      <c r="A1355" s="3">
        <v>1354</v>
      </c>
      <c r="B1355" s="3">
        <v>280</v>
      </c>
      <c r="C1355" s="3">
        <v>33.615948018442765</v>
      </c>
      <c r="D1355" s="3">
        <v>29</v>
      </c>
      <c r="E1355" s="3">
        <v>3.0315681340744454</v>
      </c>
      <c r="F1355" s="4" t="str">
        <f>+VLOOKUP(E1355,'[1]Nivel Impacto'!$A$3:$E$16,3)</f>
        <v>Riesgo Administrativo Menor</v>
      </c>
    </row>
    <row r="1356" spans="1:6" ht="15.75" customHeight="1" x14ac:dyDescent="0.3">
      <c r="A1356" s="3">
        <v>1355</v>
      </c>
      <c r="B1356" s="3">
        <v>277</v>
      </c>
      <c r="C1356" s="3">
        <v>66.089597972599492</v>
      </c>
      <c r="D1356" s="3">
        <v>28</v>
      </c>
      <c r="E1356" s="3">
        <v>6.9012900115777933</v>
      </c>
      <c r="F1356" s="4" t="str">
        <f>+VLOOKUP(E1356,'[1]Nivel Impacto'!$A$3:$E$16,3)</f>
        <v>Riesgo Regulatorio</v>
      </c>
    </row>
    <row r="1357" spans="1:6" ht="15.75" customHeight="1" x14ac:dyDescent="0.3">
      <c r="A1357" s="3">
        <v>1356</v>
      </c>
      <c r="B1357" s="3">
        <v>453</v>
      </c>
      <c r="C1357" s="3">
        <v>103.37992453298925</v>
      </c>
      <c r="D1357" s="3">
        <v>42</v>
      </c>
      <c r="E1357" s="3">
        <v>10.914216414199069</v>
      </c>
      <c r="F1357" s="4" t="str">
        <f>+VLOOKUP(E1357,'[1]Nivel Impacto'!$A$3:$E$16,3)</f>
        <v>Riesgo Tecnológico</v>
      </c>
    </row>
    <row r="1358" spans="1:6" ht="15.75" customHeight="1" x14ac:dyDescent="0.3">
      <c r="A1358" s="3">
        <v>1357</v>
      </c>
      <c r="B1358" s="3">
        <v>41</v>
      </c>
      <c r="C1358" s="3">
        <v>118.38548318169671</v>
      </c>
      <c r="D1358" s="3">
        <v>4</v>
      </c>
      <c r="E1358" s="3">
        <v>12.890416611171142</v>
      </c>
      <c r="F1358" s="4" t="str">
        <f>+VLOOKUP(E1358,'[1]Nivel Impacto'!$A$3:$E$16,3)</f>
        <v>Riesgo de Imagen Corporativa</v>
      </c>
    </row>
    <row r="1359" spans="1:6" ht="15.75" customHeight="1" x14ac:dyDescent="0.3">
      <c r="A1359" s="3">
        <v>1358</v>
      </c>
      <c r="B1359" s="3">
        <v>45</v>
      </c>
      <c r="C1359" s="3">
        <v>422.12143055738545</v>
      </c>
      <c r="D1359" s="3">
        <v>5</v>
      </c>
      <c r="E1359" s="3">
        <v>45.005272025241617</v>
      </c>
      <c r="F1359" s="4" t="str">
        <f>+VLOOKUP(E1359,'[1]Nivel Impacto'!$A$3:$E$16,3)</f>
        <v>Riesgo Ambiental</v>
      </c>
    </row>
    <row r="1360" spans="1:6" ht="15.75" customHeight="1" x14ac:dyDescent="0.3">
      <c r="A1360" s="3">
        <v>1359</v>
      </c>
      <c r="B1360" s="3">
        <v>250</v>
      </c>
      <c r="C1360" s="3">
        <v>186.45318581081281</v>
      </c>
      <c r="D1360" s="3">
        <v>26</v>
      </c>
      <c r="E1360" s="3">
        <v>18.96470070078993</v>
      </c>
      <c r="F1360" s="4" t="str">
        <f>+VLOOKUP(E1360,'[1]Nivel Impacto'!$A$3:$E$16,3)</f>
        <v>Riesgo Ambiental</v>
      </c>
    </row>
    <row r="1361" spans="1:6" ht="15.75" customHeight="1" x14ac:dyDescent="0.3">
      <c r="A1361" s="3">
        <v>1360</v>
      </c>
      <c r="B1361" s="3">
        <v>526</v>
      </c>
      <c r="C1361" s="3">
        <v>22.031265185967612</v>
      </c>
      <c r="D1361" s="3">
        <v>54</v>
      </c>
      <c r="E1361" s="3">
        <v>2.1676329577555937</v>
      </c>
      <c r="F1361" s="4" t="str">
        <f>+VLOOKUP(E1361,'[1]Nivel Impacto'!$A$3:$E$16,3)</f>
        <v>Riesgo de Error en Reportes No Críticos</v>
      </c>
    </row>
    <row r="1362" spans="1:6" ht="15.75" customHeight="1" x14ac:dyDescent="0.3">
      <c r="A1362" s="3">
        <v>1361</v>
      </c>
      <c r="B1362" s="3">
        <v>83</v>
      </c>
      <c r="C1362" s="3">
        <v>20.884389553004748</v>
      </c>
      <c r="D1362" s="3">
        <v>9</v>
      </c>
      <c r="E1362" s="3">
        <v>1.9320515599173236</v>
      </c>
      <c r="F1362" s="4" t="str">
        <f>+VLOOKUP(E1362,'[1]Nivel Impacto'!$A$3:$E$16,3)</f>
        <v>Riesgo de Equipamiento Secundario</v>
      </c>
    </row>
    <row r="1363" spans="1:6" ht="15.75" customHeight="1" x14ac:dyDescent="0.3">
      <c r="A1363" s="3">
        <v>1362</v>
      </c>
      <c r="B1363" s="3">
        <v>331</v>
      </c>
      <c r="C1363" s="3">
        <v>95.079808357357237</v>
      </c>
      <c r="D1363" s="3">
        <v>32</v>
      </c>
      <c r="E1363" s="3">
        <v>8.7289741763932227</v>
      </c>
      <c r="F1363" s="4" t="str">
        <f>+VLOOKUP(E1363,'[1]Nivel Impacto'!$A$3:$E$16,3)</f>
        <v>Riesgo Financiero Operativo</v>
      </c>
    </row>
    <row r="1364" spans="1:6" ht="15.75" customHeight="1" x14ac:dyDescent="0.3">
      <c r="A1364" s="3">
        <v>1363</v>
      </c>
      <c r="B1364" s="3">
        <v>264</v>
      </c>
      <c r="C1364" s="3">
        <v>179.60408597749918</v>
      </c>
      <c r="D1364" s="3">
        <v>28</v>
      </c>
      <c r="E1364" s="3">
        <v>16.661204600234761</v>
      </c>
      <c r="F1364" s="4" t="str">
        <f>+VLOOKUP(E1364,'[1]Nivel Impacto'!$A$3:$E$16,3)</f>
        <v>Riesgo Ambiental</v>
      </c>
    </row>
    <row r="1365" spans="1:6" ht="15.75" customHeight="1" x14ac:dyDescent="0.3">
      <c r="A1365" s="3">
        <v>1364</v>
      </c>
      <c r="B1365" s="3">
        <v>162</v>
      </c>
      <c r="C1365" s="3">
        <v>17.331726245512598</v>
      </c>
      <c r="D1365" s="3">
        <v>16</v>
      </c>
      <c r="E1365" s="3">
        <v>1.894767364780475</v>
      </c>
      <c r="F1365" s="4" t="str">
        <f>+VLOOKUP(E1365,'[1]Nivel Impacto'!$A$3:$E$16,3)</f>
        <v>Riesgo de Equipamiento Secundario</v>
      </c>
    </row>
    <row r="1366" spans="1:6" ht="15.75" customHeight="1" x14ac:dyDescent="0.3">
      <c r="A1366" s="3">
        <v>1365</v>
      </c>
      <c r="B1366" s="3">
        <v>425</v>
      </c>
      <c r="C1366" s="3">
        <v>16.653445778558734</v>
      </c>
      <c r="D1366" s="3">
        <v>45</v>
      </c>
      <c r="E1366" s="3">
        <v>1.6981018415291014</v>
      </c>
      <c r="F1366" s="4" t="str">
        <f>+VLOOKUP(E1366,'[1]Nivel Impacto'!$A$3:$E$16,3)</f>
        <v>Riesgo de Equipamiento Secundario</v>
      </c>
    </row>
    <row r="1367" spans="1:6" ht="15.75" customHeight="1" x14ac:dyDescent="0.3">
      <c r="A1367" s="3">
        <v>1366</v>
      </c>
      <c r="B1367" s="3">
        <v>196</v>
      </c>
      <c r="C1367" s="3">
        <v>18.972540811102146</v>
      </c>
      <c r="D1367" s="3">
        <v>18</v>
      </c>
      <c r="E1367" s="3">
        <v>1.732470897270856</v>
      </c>
      <c r="F1367" s="4" t="str">
        <f>+VLOOKUP(E1367,'[1]Nivel Impacto'!$A$3:$E$16,3)</f>
        <v>Riesgo de Equipamiento Secundario</v>
      </c>
    </row>
    <row r="1368" spans="1:6" ht="15.75" customHeight="1" x14ac:dyDescent="0.3">
      <c r="A1368" s="3">
        <v>1367</v>
      </c>
      <c r="B1368" s="3">
        <v>261</v>
      </c>
      <c r="C1368" s="3">
        <v>11.664500043351255</v>
      </c>
      <c r="D1368" s="3">
        <v>26</v>
      </c>
      <c r="E1368" s="3">
        <v>1.2615215124531236</v>
      </c>
      <c r="F1368" s="4" t="str">
        <f>+VLOOKUP(E1368,'[1]Nivel Impacto'!$A$3:$E$16,3)</f>
        <v>Riesgo de Equipamiento Secundario</v>
      </c>
    </row>
    <row r="1369" spans="1:6" ht="15.75" customHeight="1" x14ac:dyDescent="0.3">
      <c r="A1369" s="3">
        <v>1368</v>
      </c>
      <c r="B1369" s="3">
        <v>363</v>
      </c>
      <c r="C1369" s="3">
        <v>54.463802530739976</v>
      </c>
      <c r="D1369" s="3">
        <v>37</v>
      </c>
      <c r="E1369" s="3">
        <v>5.6844326726287893</v>
      </c>
      <c r="F1369" s="4" t="str">
        <f>+VLOOKUP(E1369,'[1]Nivel Impacto'!$A$3:$E$16,3)</f>
        <v>Riesgo Logístico y de Cadena de Suministro</v>
      </c>
    </row>
    <row r="1370" spans="1:6" ht="15.75" customHeight="1" x14ac:dyDescent="0.3">
      <c r="A1370" s="3">
        <v>1369</v>
      </c>
      <c r="B1370" s="3">
        <v>348</v>
      </c>
      <c r="C1370" s="3">
        <v>66.233561785525595</v>
      </c>
      <c r="D1370" s="3">
        <v>35</v>
      </c>
      <c r="E1370" s="3">
        <v>6.6063528024144125</v>
      </c>
      <c r="F1370" s="4" t="str">
        <f>+VLOOKUP(E1370,'[1]Nivel Impacto'!$A$3:$E$16,3)</f>
        <v>Riesgo Regulatorio</v>
      </c>
    </row>
    <row r="1371" spans="1:6" ht="15.75" customHeight="1" x14ac:dyDescent="0.3">
      <c r="A1371" s="3">
        <v>1370</v>
      </c>
      <c r="B1371" s="3">
        <v>185</v>
      </c>
      <c r="C1371" s="3">
        <v>33.176953545264141</v>
      </c>
      <c r="D1371" s="3">
        <v>19</v>
      </c>
      <c r="E1371" s="3">
        <v>3.3716704732673755</v>
      </c>
      <c r="F1371" s="4" t="str">
        <f>+VLOOKUP(E1371,'[1]Nivel Impacto'!$A$3:$E$16,3)</f>
        <v>Riesgo Administrativo Menor</v>
      </c>
    </row>
    <row r="1372" spans="1:6" ht="15.75" customHeight="1" x14ac:dyDescent="0.3">
      <c r="A1372" s="3">
        <v>1371</v>
      </c>
      <c r="B1372" s="3">
        <v>468</v>
      </c>
      <c r="C1372" s="3">
        <v>12.964343372537288</v>
      </c>
      <c r="D1372" s="3">
        <v>46</v>
      </c>
      <c r="E1372" s="3">
        <v>1.3469315829071669</v>
      </c>
      <c r="F1372" s="4" t="str">
        <f>+VLOOKUP(E1372,'[1]Nivel Impacto'!$A$3:$E$16,3)</f>
        <v>Riesgo de Equipamiento Secundario</v>
      </c>
    </row>
    <row r="1373" spans="1:6" ht="15.75" customHeight="1" x14ac:dyDescent="0.3">
      <c r="A1373" s="3">
        <v>1372</v>
      </c>
      <c r="B1373" s="3">
        <v>217</v>
      </c>
      <c r="C1373" s="3">
        <v>97.987831093919638</v>
      </c>
      <c r="D1373" s="3">
        <v>23</v>
      </c>
      <c r="E1373" s="3">
        <v>8.8635368126535816</v>
      </c>
      <c r="F1373" s="4" t="str">
        <f>+VLOOKUP(E1373,'[1]Nivel Impacto'!$A$3:$E$16,3)</f>
        <v>Riesgo Financiero Operativo</v>
      </c>
    </row>
    <row r="1374" spans="1:6" ht="15.75" customHeight="1" x14ac:dyDescent="0.3">
      <c r="A1374" s="3">
        <v>1373</v>
      </c>
      <c r="B1374" s="3">
        <v>342</v>
      </c>
      <c r="C1374" s="3">
        <v>70.874078120906546</v>
      </c>
      <c r="D1374" s="3">
        <v>32</v>
      </c>
      <c r="E1374" s="3">
        <v>7.4474276236487551</v>
      </c>
      <c r="F1374" s="4" t="str">
        <f>+VLOOKUP(E1374,'[1]Nivel Impacto'!$A$3:$E$16,3)</f>
        <v>Riesgo Laboral</v>
      </c>
    </row>
    <row r="1375" spans="1:6" ht="15.75" customHeight="1" x14ac:dyDescent="0.3">
      <c r="A1375" s="3">
        <v>1374</v>
      </c>
      <c r="B1375" s="3">
        <v>246</v>
      </c>
      <c r="C1375" s="3">
        <v>20.12101772135442</v>
      </c>
      <c r="D1375" s="3">
        <v>24</v>
      </c>
      <c r="E1375" s="3">
        <v>1.9814587620325064</v>
      </c>
      <c r="F1375" s="4" t="str">
        <f>+VLOOKUP(E1375,'[1]Nivel Impacto'!$A$3:$E$16,3)</f>
        <v>Riesgo de Equipamiento Secundario</v>
      </c>
    </row>
    <row r="1376" spans="1:6" ht="15.75" customHeight="1" x14ac:dyDescent="0.3">
      <c r="A1376" s="3">
        <v>1375</v>
      </c>
      <c r="B1376" s="3">
        <v>242</v>
      </c>
      <c r="C1376" s="3">
        <v>16.198771159851596</v>
      </c>
      <c r="D1376" s="3">
        <v>24</v>
      </c>
      <c r="E1376" s="3">
        <v>1.5788028885425118</v>
      </c>
      <c r="F1376" s="4" t="str">
        <f>+VLOOKUP(E1376,'[1]Nivel Impacto'!$A$3:$E$16,3)</f>
        <v>Riesgo de Equipamiento Secundario</v>
      </c>
    </row>
    <row r="1377" spans="1:6" ht="15.75" customHeight="1" x14ac:dyDescent="0.3">
      <c r="A1377" s="3">
        <v>1376</v>
      </c>
      <c r="B1377" s="3">
        <v>289</v>
      </c>
      <c r="C1377" s="3">
        <v>10.806730326688427</v>
      </c>
      <c r="D1377" s="3">
        <v>31</v>
      </c>
      <c r="E1377" s="3">
        <v>1.0745773545457322</v>
      </c>
      <c r="F1377" s="4" t="str">
        <f>+VLOOKUP(E1377,'[1]Nivel Impacto'!$A$3:$E$16,3)</f>
        <v>Riesgo de Equipamiento Secundario</v>
      </c>
    </row>
    <row r="1378" spans="1:6" ht="15.75" customHeight="1" x14ac:dyDescent="0.3">
      <c r="A1378" s="3">
        <v>1377</v>
      </c>
      <c r="B1378" s="3">
        <v>318</v>
      </c>
      <c r="C1378" s="3">
        <v>181.78323868797608</v>
      </c>
      <c r="D1378" s="3">
        <v>31</v>
      </c>
      <c r="E1378" s="3">
        <v>18.075529740445642</v>
      </c>
      <c r="F1378" s="4" t="str">
        <f>+VLOOKUP(E1378,'[1]Nivel Impacto'!$A$3:$E$16,3)</f>
        <v>Riesgo Ambiental</v>
      </c>
    </row>
    <row r="1379" spans="1:6" ht="15.75" customHeight="1" x14ac:dyDescent="0.3">
      <c r="A1379" s="3">
        <v>1378</v>
      </c>
      <c r="B1379" s="3">
        <v>192</v>
      </c>
      <c r="C1379" s="3">
        <v>195.68539450661285</v>
      </c>
      <c r="D1379" s="3">
        <v>21</v>
      </c>
      <c r="E1379" s="3">
        <v>18.09849661895305</v>
      </c>
      <c r="F1379" s="4" t="str">
        <f>+VLOOKUP(E1379,'[1]Nivel Impacto'!$A$3:$E$16,3)</f>
        <v>Riesgo Ambiental</v>
      </c>
    </row>
    <row r="1380" spans="1:6" ht="15.75" customHeight="1" x14ac:dyDescent="0.3">
      <c r="A1380" s="3">
        <v>1379</v>
      </c>
      <c r="B1380" s="3">
        <v>216</v>
      </c>
      <c r="C1380" s="3">
        <v>75.449081708470757</v>
      </c>
      <c r="D1380" s="3">
        <v>21</v>
      </c>
      <c r="E1380" s="3">
        <v>6.9298852688990351</v>
      </c>
      <c r="F1380" s="4" t="str">
        <f>+VLOOKUP(E1380,'[1]Nivel Impacto'!$A$3:$E$16,3)</f>
        <v>Riesgo Regulatorio</v>
      </c>
    </row>
    <row r="1381" spans="1:6" ht="15.75" customHeight="1" x14ac:dyDescent="0.3">
      <c r="A1381" s="3">
        <v>1380</v>
      </c>
      <c r="B1381" s="3">
        <v>512</v>
      </c>
      <c r="C1381" s="3">
        <v>118.03241002447747</v>
      </c>
      <c r="D1381" s="3">
        <v>53</v>
      </c>
      <c r="E1381" s="3">
        <v>11.492780951253657</v>
      </c>
      <c r="F1381" s="4" t="str">
        <f>+VLOOKUP(E1381,'[1]Nivel Impacto'!$A$3:$E$16,3)</f>
        <v>Riesgo de Seguridad</v>
      </c>
    </row>
    <row r="1382" spans="1:6" ht="15.75" customHeight="1" x14ac:dyDescent="0.3">
      <c r="A1382" s="3">
        <v>1381</v>
      </c>
      <c r="B1382" s="3">
        <v>384</v>
      </c>
      <c r="C1382" s="3">
        <v>59.210993704151363</v>
      </c>
      <c r="D1382" s="3">
        <v>42</v>
      </c>
      <c r="E1382" s="3">
        <v>6.3202990991060215</v>
      </c>
      <c r="F1382" s="4" t="str">
        <f>+VLOOKUP(E1382,'[1]Nivel Impacto'!$A$3:$E$16,3)</f>
        <v>Riesgo Regulatorio</v>
      </c>
    </row>
    <row r="1383" spans="1:6" ht="15.75" customHeight="1" x14ac:dyDescent="0.3">
      <c r="A1383" s="3">
        <v>1382</v>
      </c>
      <c r="B1383" s="3">
        <v>260</v>
      </c>
      <c r="C1383" s="3">
        <v>57.601220747950912</v>
      </c>
      <c r="D1383" s="3">
        <v>24</v>
      </c>
      <c r="E1383" s="3">
        <v>6.2664020315775284</v>
      </c>
      <c r="F1383" s="4" t="str">
        <f>+VLOOKUP(E1383,'[1]Nivel Impacto'!$A$3:$E$16,3)</f>
        <v>Riesgo Regulatorio</v>
      </c>
    </row>
    <row r="1384" spans="1:6" ht="15.75" customHeight="1" x14ac:dyDescent="0.3">
      <c r="A1384" s="3">
        <v>1383</v>
      </c>
      <c r="B1384" s="3">
        <v>43</v>
      </c>
      <c r="C1384" s="3">
        <v>63.403971742781906</v>
      </c>
      <c r="D1384" s="3">
        <v>4</v>
      </c>
      <c r="E1384" s="3">
        <v>6.7074383902223556</v>
      </c>
      <c r="F1384" s="4" t="str">
        <f>+VLOOKUP(E1384,'[1]Nivel Impacto'!$A$3:$E$16,3)</f>
        <v>Riesgo Regulatorio</v>
      </c>
    </row>
    <row r="1385" spans="1:6" ht="15.75" customHeight="1" x14ac:dyDescent="0.3">
      <c r="A1385" s="3">
        <v>1384</v>
      </c>
      <c r="B1385" s="3">
        <v>42</v>
      </c>
      <c r="C1385" s="3">
        <v>181.83950281801748</v>
      </c>
      <c r="D1385" s="3">
        <v>4</v>
      </c>
      <c r="E1385" s="3">
        <v>18.728571005812352</v>
      </c>
      <c r="F1385" s="4" t="str">
        <f>+VLOOKUP(E1385,'[1]Nivel Impacto'!$A$3:$E$16,3)</f>
        <v>Riesgo Ambiental</v>
      </c>
    </row>
    <row r="1386" spans="1:6" ht="15.75" customHeight="1" x14ac:dyDescent="0.3">
      <c r="A1386" s="3">
        <v>1385</v>
      </c>
      <c r="B1386" s="3">
        <v>53</v>
      </c>
      <c r="C1386" s="3">
        <v>40.580647326497058</v>
      </c>
      <c r="D1386" s="3">
        <v>5</v>
      </c>
      <c r="E1386" s="3">
        <v>4.2545158291686622</v>
      </c>
      <c r="F1386" s="4" t="str">
        <f>+VLOOKUP(E1386,'[1]Nivel Impacto'!$A$3:$E$16,3)</f>
        <v>Riesgo de Capacitación Insuficiente</v>
      </c>
    </row>
    <row r="1387" spans="1:6" ht="15.75" customHeight="1" x14ac:dyDescent="0.3">
      <c r="A1387" s="3">
        <v>1386</v>
      </c>
      <c r="B1387" s="3">
        <v>370</v>
      </c>
      <c r="C1387" s="3">
        <v>32.217189603804833</v>
      </c>
      <c r="D1387" s="3">
        <v>37</v>
      </c>
      <c r="E1387" s="3">
        <v>3.418886232193008</v>
      </c>
      <c r="F1387" s="4" t="str">
        <f>+VLOOKUP(E1387,'[1]Nivel Impacto'!$A$3:$E$16,3)</f>
        <v>Riesgo Administrativo Menor</v>
      </c>
    </row>
    <row r="1388" spans="1:6" ht="15.75" customHeight="1" x14ac:dyDescent="0.3">
      <c r="A1388" s="3">
        <v>1387</v>
      </c>
      <c r="B1388" s="3">
        <v>233</v>
      </c>
      <c r="C1388" s="3">
        <v>97.265750094138369</v>
      </c>
      <c r="D1388" s="3">
        <v>24</v>
      </c>
      <c r="E1388" s="3">
        <v>9.9987674565325122</v>
      </c>
      <c r="F1388" s="4" t="str">
        <f>+VLOOKUP(E1388,'[1]Nivel Impacto'!$A$3:$E$16,3)</f>
        <v>Riesgo Portuario</v>
      </c>
    </row>
    <row r="1389" spans="1:6" ht="15.75" customHeight="1" x14ac:dyDescent="0.3">
      <c r="A1389" s="3">
        <v>1388</v>
      </c>
      <c r="B1389" s="3">
        <v>534</v>
      </c>
      <c r="C1389" s="3">
        <v>44.923548772485653</v>
      </c>
      <c r="D1389" s="3">
        <v>51</v>
      </c>
      <c r="E1389" s="3">
        <v>4.2684189382598845</v>
      </c>
      <c r="F1389" s="4" t="str">
        <f>+VLOOKUP(E1389,'[1]Nivel Impacto'!$A$3:$E$16,3)</f>
        <v>Riesgo de Capacitación Insuficiente</v>
      </c>
    </row>
    <row r="1390" spans="1:6" ht="15.75" customHeight="1" x14ac:dyDescent="0.3">
      <c r="A1390" s="3">
        <v>1389</v>
      </c>
      <c r="B1390" s="3">
        <v>411</v>
      </c>
      <c r="C1390" s="3">
        <v>69.035028564554935</v>
      </c>
      <c r="D1390" s="3">
        <v>41</v>
      </c>
      <c r="E1390" s="3">
        <v>7.3496102255601006</v>
      </c>
      <c r="F1390" s="4" t="str">
        <f>+VLOOKUP(E1390,'[1]Nivel Impacto'!$A$3:$E$16,3)</f>
        <v>Riesgo Laboral</v>
      </c>
    </row>
    <row r="1391" spans="1:6" ht="15.75" customHeight="1" x14ac:dyDescent="0.3">
      <c r="A1391" s="3">
        <v>1390</v>
      </c>
      <c r="B1391" s="3">
        <v>148</v>
      </c>
      <c r="C1391" s="3">
        <v>167.26633783428565</v>
      </c>
      <c r="D1391" s="3">
        <v>15</v>
      </c>
      <c r="E1391" s="3">
        <v>16.389988102500691</v>
      </c>
      <c r="F1391" s="4" t="str">
        <f>+VLOOKUP(E1391,'[1]Nivel Impacto'!$A$3:$E$16,3)</f>
        <v>Riesgo Ambiental</v>
      </c>
    </row>
    <row r="1392" spans="1:6" ht="15.75" customHeight="1" x14ac:dyDescent="0.3">
      <c r="A1392" s="3">
        <v>1391</v>
      </c>
      <c r="B1392" s="3">
        <v>480</v>
      </c>
      <c r="C1392" s="3">
        <v>61.847201539168545</v>
      </c>
      <c r="D1392" s="3">
        <v>49</v>
      </c>
      <c r="E1392" s="3">
        <v>6.2818882630461381</v>
      </c>
      <c r="F1392" s="4" t="str">
        <f>+VLOOKUP(E1392,'[1]Nivel Impacto'!$A$3:$E$16,3)</f>
        <v>Riesgo Regulatorio</v>
      </c>
    </row>
    <row r="1393" spans="1:6" ht="15.75" customHeight="1" x14ac:dyDescent="0.3">
      <c r="A1393" s="3">
        <v>1392</v>
      </c>
      <c r="B1393" s="3">
        <v>262</v>
      </c>
      <c r="C1393" s="3">
        <v>79.545060635596883</v>
      </c>
      <c r="D1393" s="3">
        <v>24</v>
      </c>
      <c r="E1393" s="3">
        <v>8.7221051963806033</v>
      </c>
      <c r="F1393" s="4" t="str">
        <f>+VLOOKUP(E1393,'[1]Nivel Impacto'!$A$3:$E$16,3)</f>
        <v>Riesgo Financiero Operativo</v>
      </c>
    </row>
    <row r="1394" spans="1:6" ht="15.75" customHeight="1" x14ac:dyDescent="0.3">
      <c r="A1394" s="3">
        <v>1393</v>
      </c>
      <c r="B1394" s="3">
        <v>268</v>
      </c>
      <c r="C1394" s="3">
        <v>216.51951010786246</v>
      </c>
      <c r="D1394" s="3">
        <v>29</v>
      </c>
      <c r="E1394" s="3">
        <v>19.643918023631201</v>
      </c>
      <c r="F1394" s="4" t="str">
        <f>+VLOOKUP(E1394,'[1]Nivel Impacto'!$A$3:$E$16,3)</f>
        <v>Riesgo Ambiental</v>
      </c>
    </row>
    <row r="1395" spans="1:6" ht="15.75" customHeight="1" x14ac:dyDescent="0.3">
      <c r="A1395" s="3">
        <v>1394</v>
      </c>
      <c r="B1395" s="3">
        <v>379</v>
      </c>
      <c r="C1395" s="3">
        <v>206.10043044416261</v>
      </c>
      <c r="D1395" s="3">
        <v>41</v>
      </c>
      <c r="E1395" s="3">
        <v>20.266251570302927</v>
      </c>
      <c r="F1395" s="4" t="str">
        <f>+VLOOKUP(E1395,'[1]Nivel Impacto'!$A$3:$E$16,3)</f>
        <v>Riesgo Ambiental</v>
      </c>
    </row>
    <row r="1396" spans="1:6" ht="15.75" customHeight="1" x14ac:dyDescent="0.3">
      <c r="A1396" s="3">
        <v>1395</v>
      </c>
      <c r="B1396" s="3">
        <v>92</v>
      </c>
      <c r="C1396" s="3">
        <v>6.450713673439882</v>
      </c>
      <c r="D1396" s="3">
        <v>9</v>
      </c>
      <c r="E1396" s="3">
        <v>0.67656184324400181</v>
      </c>
      <c r="F1396" s="4" t="e">
        <f>+VLOOKUP(E1396,'[1]Nivel Impacto'!$A$3:$E$16,3)</f>
        <v>#N/A</v>
      </c>
    </row>
    <row r="1397" spans="1:6" ht="15.75" customHeight="1" x14ac:dyDescent="0.3">
      <c r="A1397" s="3">
        <v>1396</v>
      </c>
      <c r="B1397" s="3">
        <v>39</v>
      </c>
      <c r="C1397" s="3">
        <v>55.849042832169999</v>
      </c>
      <c r="D1397" s="3">
        <v>4</v>
      </c>
      <c r="E1397" s="3">
        <v>5.579608488717291</v>
      </c>
      <c r="F1397" s="4" t="str">
        <f>+VLOOKUP(E1397,'[1]Nivel Impacto'!$A$3:$E$16,3)</f>
        <v>Riesgo Logístico y de Cadena de Suministro</v>
      </c>
    </row>
    <row r="1398" spans="1:6" ht="15.75" customHeight="1" x14ac:dyDescent="0.3">
      <c r="A1398" s="3">
        <v>1397</v>
      </c>
      <c r="B1398" s="3">
        <v>41</v>
      </c>
      <c r="C1398" s="3">
        <v>69.66189990023102</v>
      </c>
      <c r="D1398" s="3">
        <v>4</v>
      </c>
      <c r="E1398" s="3">
        <v>6.6142970946955026</v>
      </c>
      <c r="F1398" s="4" t="str">
        <f>+VLOOKUP(E1398,'[1]Nivel Impacto'!$A$3:$E$16,3)</f>
        <v>Riesgo Regulatorio</v>
      </c>
    </row>
    <row r="1399" spans="1:6" ht="15.75" customHeight="1" x14ac:dyDescent="0.3">
      <c r="A1399" s="3">
        <v>1398</v>
      </c>
      <c r="B1399" s="3">
        <v>37</v>
      </c>
      <c r="C1399" s="3">
        <v>25.841565128748037</v>
      </c>
      <c r="D1399" s="3">
        <v>4</v>
      </c>
      <c r="E1399" s="3">
        <v>2.6552749371842288</v>
      </c>
      <c r="F1399" s="4" t="str">
        <f>+VLOOKUP(E1399,'[1]Nivel Impacto'!$A$3:$E$16,3)</f>
        <v>Riesgo de Error en Reportes No Críticos</v>
      </c>
    </row>
    <row r="1400" spans="1:6" ht="15.75" customHeight="1" x14ac:dyDescent="0.3">
      <c r="A1400" s="3">
        <v>1399</v>
      </c>
      <c r="B1400" s="3">
        <v>299</v>
      </c>
      <c r="C1400" s="3">
        <v>37.102701604857202</v>
      </c>
      <c r="D1400" s="3">
        <v>27</v>
      </c>
      <c r="E1400" s="3">
        <v>3.3714716609312041</v>
      </c>
      <c r="F1400" s="4" t="str">
        <f>+VLOOKUP(E1400,'[1]Nivel Impacto'!$A$3:$E$16,3)</f>
        <v>Riesgo Administrativo Menor</v>
      </c>
    </row>
    <row r="1401" spans="1:6" ht="15.75" customHeight="1" x14ac:dyDescent="0.3">
      <c r="A1401" s="3">
        <v>1400</v>
      </c>
      <c r="B1401" s="3">
        <v>485</v>
      </c>
      <c r="C1401" s="3">
        <v>20.305584169856765</v>
      </c>
      <c r="D1401" s="3">
        <v>50</v>
      </c>
      <c r="E1401" s="3">
        <v>1.9229306031515649</v>
      </c>
      <c r="F1401" s="4" t="str">
        <f>+VLOOKUP(E1401,'[1]Nivel Impacto'!$A$3:$E$16,3)</f>
        <v>Riesgo de Equipamiento Secundario</v>
      </c>
    </row>
    <row r="1402" spans="1:6" ht="15.75" customHeight="1" x14ac:dyDescent="0.3">
      <c r="A1402" s="3">
        <v>1401</v>
      </c>
      <c r="B1402" s="3">
        <v>205</v>
      </c>
      <c r="C1402" s="3">
        <v>13.90392490046937</v>
      </c>
      <c r="D1402" s="3">
        <v>20</v>
      </c>
      <c r="E1402" s="3">
        <v>1.4749106317019778</v>
      </c>
      <c r="F1402" s="4" t="str">
        <f>+VLOOKUP(E1402,'[1]Nivel Impacto'!$A$3:$E$16,3)</f>
        <v>Riesgo de Equipamiento Secundario</v>
      </c>
    </row>
    <row r="1403" spans="1:6" ht="15.75" customHeight="1" x14ac:dyDescent="0.3">
      <c r="A1403" s="3">
        <v>1402</v>
      </c>
      <c r="B1403" s="3">
        <v>179</v>
      </c>
      <c r="C1403" s="3">
        <v>47.143965968154305</v>
      </c>
      <c r="D1403" s="3">
        <v>18</v>
      </c>
      <c r="E1403" s="3">
        <v>5.1065829584187767</v>
      </c>
      <c r="F1403" s="4" t="str">
        <f>+VLOOKUP(E1403,'[1]Nivel Impacto'!$A$3:$E$16,3)</f>
        <v>Riesgo Logístico y de Cadena de Suministro</v>
      </c>
    </row>
    <row r="1404" spans="1:6" ht="15.75" customHeight="1" x14ac:dyDescent="0.3">
      <c r="A1404" s="3">
        <v>1403</v>
      </c>
      <c r="B1404" s="3">
        <v>44</v>
      </c>
      <c r="C1404" s="3">
        <v>29.205869180498453</v>
      </c>
      <c r="D1404" s="3">
        <v>4</v>
      </c>
      <c r="E1404" s="3">
        <v>2.8285173829154093</v>
      </c>
      <c r="F1404" s="4" t="str">
        <f>+VLOOKUP(E1404,'[1]Nivel Impacto'!$A$3:$E$16,3)</f>
        <v>Riesgo de Error en Reportes No Críticos</v>
      </c>
    </row>
    <row r="1405" spans="1:6" ht="15.75" customHeight="1" x14ac:dyDescent="0.3">
      <c r="A1405" s="3">
        <v>1404</v>
      </c>
      <c r="B1405" s="3">
        <v>217</v>
      </c>
      <c r="C1405" s="3">
        <v>61.239883983951728</v>
      </c>
      <c r="D1405" s="3">
        <v>20</v>
      </c>
      <c r="E1405" s="3">
        <v>6.4383963052896656</v>
      </c>
      <c r="F1405" s="4" t="str">
        <f>+VLOOKUP(E1405,'[1]Nivel Impacto'!$A$3:$E$16,3)</f>
        <v>Riesgo Regulatorio</v>
      </c>
    </row>
    <row r="1406" spans="1:6" ht="15.75" customHeight="1" x14ac:dyDescent="0.3">
      <c r="A1406" s="3">
        <v>1405</v>
      </c>
      <c r="B1406" s="3">
        <v>219</v>
      </c>
      <c r="C1406" s="3">
        <v>21.630015736669829</v>
      </c>
      <c r="D1406" s="3">
        <v>23</v>
      </c>
      <c r="E1406" s="3">
        <v>2.3470644133701484</v>
      </c>
      <c r="F1406" s="4" t="str">
        <f>+VLOOKUP(E1406,'[1]Nivel Impacto'!$A$3:$E$16,3)</f>
        <v>Riesgo de Error en Reportes No Críticos</v>
      </c>
    </row>
    <row r="1407" spans="1:6" ht="15.75" customHeight="1" x14ac:dyDescent="0.3">
      <c r="A1407" s="3">
        <v>1406</v>
      </c>
      <c r="B1407" s="3">
        <v>352</v>
      </c>
      <c r="C1407" s="3">
        <v>55.982629080817773</v>
      </c>
      <c r="D1407" s="3">
        <v>32</v>
      </c>
      <c r="E1407" s="3">
        <v>5.0825604744299788</v>
      </c>
      <c r="F1407" s="4" t="str">
        <f>+VLOOKUP(E1407,'[1]Nivel Impacto'!$A$3:$E$16,3)</f>
        <v>Riesgo Logístico y de Cadena de Suministro</v>
      </c>
    </row>
    <row r="1408" spans="1:6" ht="15.75" customHeight="1" x14ac:dyDescent="0.3">
      <c r="A1408" s="3">
        <v>1407</v>
      </c>
      <c r="B1408" s="3">
        <v>309</v>
      </c>
      <c r="C1408" s="3">
        <v>65.044366715577723</v>
      </c>
      <c r="D1408" s="3">
        <v>34</v>
      </c>
      <c r="E1408" s="3">
        <v>5.8998719340579679</v>
      </c>
      <c r="F1408" s="4" t="str">
        <f>+VLOOKUP(E1408,'[1]Nivel Impacto'!$A$3:$E$16,3)</f>
        <v>Riesgo Logístico y de Cadena de Suministro</v>
      </c>
    </row>
    <row r="1409" spans="1:6" ht="15.75" customHeight="1" x14ac:dyDescent="0.3">
      <c r="A1409" s="3">
        <v>1408</v>
      </c>
      <c r="B1409" s="3">
        <v>174</v>
      </c>
      <c r="C1409" s="3">
        <v>13.378336446912325</v>
      </c>
      <c r="D1409" s="3">
        <v>16</v>
      </c>
      <c r="E1409" s="3">
        <v>1.2914882860722963</v>
      </c>
      <c r="F1409" s="4" t="str">
        <f>+VLOOKUP(E1409,'[1]Nivel Impacto'!$A$3:$E$16,3)</f>
        <v>Riesgo de Equipamiento Secundario</v>
      </c>
    </row>
    <row r="1410" spans="1:6" ht="15.75" customHeight="1" x14ac:dyDescent="0.3">
      <c r="A1410" s="3">
        <v>1409</v>
      </c>
      <c r="B1410" s="3">
        <v>45</v>
      </c>
      <c r="C1410" s="3">
        <v>12.651276193647421</v>
      </c>
      <c r="D1410" s="3">
        <v>5</v>
      </c>
      <c r="E1410" s="3">
        <v>1.3138571775425802</v>
      </c>
      <c r="F1410" s="4" t="str">
        <f>+VLOOKUP(E1410,'[1]Nivel Impacto'!$A$3:$E$16,3)</f>
        <v>Riesgo de Equipamiento Secundario</v>
      </c>
    </row>
    <row r="1411" spans="1:6" ht="15.75" customHeight="1" x14ac:dyDescent="0.3">
      <c r="A1411" s="3">
        <v>1410</v>
      </c>
      <c r="B1411" s="3">
        <v>377</v>
      </c>
      <c r="C1411" s="3">
        <v>632.48267281331346</v>
      </c>
      <c r="D1411" s="3">
        <v>40</v>
      </c>
      <c r="E1411" s="3">
        <v>65.364905347200391</v>
      </c>
      <c r="F1411" s="4" t="str">
        <f>+VLOOKUP(E1411,'[1]Nivel Impacto'!$A$3:$E$16,3)</f>
        <v>Riesgo Ambiental</v>
      </c>
    </row>
    <row r="1412" spans="1:6" ht="15.75" customHeight="1" x14ac:dyDescent="0.3">
      <c r="A1412" s="3">
        <v>1411</v>
      </c>
      <c r="B1412" s="3">
        <v>36</v>
      </c>
      <c r="C1412" s="3">
        <v>121.07138033647701</v>
      </c>
      <c r="D1412" s="3">
        <v>4</v>
      </c>
      <c r="E1412" s="3">
        <v>12.335012555669568</v>
      </c>
      <c r="F1412" s="4" t="str">
        <f>+VLOOKUP(E1412,'[1]Nivel Impacto'!$A$3:$E$16,3)</f>
        <v>Riesgo de Imagen Corporativa</v>
      </c>
    </row>
    <row r="1413" spans="1:6" ht="15.75" customHeight="1" x14ac:dyDescent="0.3">
      <c r="A1413" s="3">
        <v>1412</v>
      </c>
      <c r="B1413" s="3">
        <v>399</v>
      </c>
      <c r="C1413" s="3">
        <v>16.966083774212315</v>
      </c>
      <c r="D1413" s="3">
        <v>37</v>
      </c>
      <c r="E1413" s="3">
        <v>1.6245947281925419</v>
      </c>
      <c r="F1413" s="4" t="str">
        <f>+VLOOKUP(E1413,'[1]Nivel Impacto'!$A$3:$E$16,3)</f>
        <v>Riesgo de Equipamiento Secundario</v>
      </c>
    </row>
    <row r="1414" spans="1:6" ht="15.75" customHeight="1" x14ac:dyDescent="0.3">
      <c r="A1414" s="3">
        <v>1413</v>
      </c>
      <c r="B1414" s="3">
        <v>321</v>
      </c>
      <c r="C1414" s="3">
        <v>129.1792771020348</v>
      </c>
      <c r="D1414" s="3">
        <v>32</v>
      </c>
      <c r="E1414" s="3">
        <v>12.322568616508098</v>
      </c>
      <c r="F1414" s="4" t="str">
        <f>+VLOOKUP(E1414,'[1]Nivel Impacto'!$A$3:$E$16,3)</f>
        <v>Riesgo de Imagen Corporativa</v>
      </c>
    </row>
    <row r="1415" spans="1:6" ht="15.75" customHeight="1" x14ac:dyDescent="0.3">
      <c r="A1415" s="3">
        <v>1414</v>
      </c>
      <c r="B1415" s="3">
        <v>581</v>
      </c>
      <c r="C1415" s="3">
        <v>87.338572344546279</v>
      </c>
      <c r="D1415" s="3">
        <v>55</v>
      </c>
      <c r="E1415" s="3">
        <v>8.8779375704658658</v>
      </c>
      <c r="F1415" s="4" t="str">
        <f>+VLOOKUP(E1415,'[1]Nivel Impacto'!$A$3:$E$16,3)</f>
        <v>Riesgo Financiero Operativo</v>
      </c>
    </row>
    <row r="1416" spans="1:6" ht="15.75" customHeight="1" x14ac:dyDescent="0.3">
      <c r="A1416" s="3">
        <v>1415</v>
      </c>
      <c r="B1416" s="3">
        <v>189</v>
      </c>
      <c r="C1416" s="3">
        <v>26.359282336440632</v>
      </c>
      <c r="D1416" s="3">
        <v>20</v>
      </c>
      <c r="E1416" s="3">
        <v>2.5629131609713616</v>
      </c>
      <c r="F1416" s="4" t="str">
        <f>+VLOOKUP(E1416,'[1]Nivel Impacto'!$A$3:$E$16,3)</f>
        <v>Riesgo de Error en Reportes No Críticos</v>
      </c>
    </row>
    <row r="1417" spans="1:6" ht="15.75" customHeight="1" x14ac:dyDescent="0.3">
      <c r="A1417" s="3">
        <v>1416</v>
      </c>
      <c r="B1417" s="3">
        <v>43</v>
      </c>
      <c r="C1417" s="3">
        <v>29.432405516580516</v>
      </c>
      <c r="D1417" s="3">
        <v>4</v>
      </c>
      <c r="E1417" s="3">
        <v>2.7127349930216136</v>
      </c>
      <c r="F1417" s="4" t="str">
        <f>+VLOOKUP(E1417,'[1]Nivel Impacto'!$A$3:$E$16,3)</f>
        <v>Riesgo de Error en Reportes No Críticos</v>
      </c>
    </row>
    <row r="1418" spans="1:6" ht="15.75" customHeight="1" x14ac:dyDescent="0.3">
      <c r="A1418" s="3">
        <v>1417</v>
      </c>
      <c r="B1418" s="3">
        <v>40</v>
      </c>
      <c r="C1418" s="3">
        <v>110.54703379691608</v>
      </c>
      <c r="D1418" s="3">
        <v>4</v>
      </c>
      <c r="E1418" s="3">
        <v>11.516883644208784</v>
      </c>
      <c r="F1418" s="4" t="str">
        <f>+VLOOKUP(E1418,'[1]Nivel Impacto'!$A$3:$E$16,3)</f>
        <v>Riesgo de Seguridad</v>
      </c>
    </row>
    <row r="1419" spans="1:6" ht="15.75" customHeight="1" x14ac:dyDescent="0.3">
      <c r="A1419" s="3">
        <v>1418</v>
      </c>
      <c r="B1419" s="3">
        <v>131</v>
      </c>
      <c r="C1419" s="3">
        <v>23.085196564514881</v>
      </c>
      <c r="D1419" s="3">
        <v>14</v>
      </c>
      <c r="E1419" s="3">
        <v>2.2003119509813325</v>
      </c>
      <c r="F1419" s="4" t="str">
        <f>+VLOOKUP(E1419,'[1]Nivel Impacto'!$A$3:$E$16,3)</f>
        <v>Riesgo de Error en Reportes No Críticos</v>
      </c>
    </row>
    <row r="1420" spans="1:6" ht="15.75" customHeight="1" x14ac:dyDescent="0.3">
      <c r="A1420" s="3">
        <v>1419</v>
      </c>
      <c r="B1420" s="3">
        <v>449</v>
      </c>
      <c r="C1420" s="3">
        <v>165.15116959038284</v>
      </c>
      <c r="D1420" s="3">
        <v>43</v>
      </c>
      <c r="E1420" s="3">
        <v>16.779695491474133</v>
      </c>
      <c r="F1420" s="4" t="str">
        <f>+VLOOKUP(E1420,'[1]Nivel Impacto'!$A$3:$E$16,3)</f>
        <v>Riesgo Ambiental</v>
      </c>
    </row>
    <row r="1421" spans="1:6" ht="15.75" customHeight="1" x14ac:dyDescent="0.3">
      <c r="A1421" s="3">
        <v>1420</v>
      </c>
      <c r="B1421" s="3">
        <v>289</v>
      </c>
      <c r="C1421" s="3">
        <v>374.47374934343338</v>
      </c>
      <c r="D1421" s="3">
        <v>27</v>
      </c>
      <c r="E1421" s="3">
        <v>41.073466769299046</v>
      </c>
      <c r="F1421" s="4" t="str">
        <f>+VLOOKUP(E1421,'[1]Nivel Impacto'!$A$3:$E$16,3)</f>
        <v>Riesgo Ambiental</v>
      </c>
    </row>
    <row r="1422" spans="1:6" ht="15.75" customHeight="1" x14ac:dyDescent="0.3">
      <c r="A1422" s="3">
        <v>1421</v>
      </c>
      <c r="B1422" s="3">
        <v>469</v>
      </c>
      <c r="C1422" s="3">
        <v>41.968784400268198</v>
      </c>
      <c r="D1422" s="3">
        <v>43</v>
      </c>
      <c r="E1422" s="3">
        <v>4.1066865233229528</v>
      </c>
      <c r="F1422" s="4" t="str">
        <f>+VLOOKUP(E1422,'[1]Nivel Impacto'!$A$3:$E$16,3)</f>
        <v>Riesgo de Capacitación Insuficiente</v>
      </c>
    </row>
    <row r="1423" spans="1:6" ht="15.75" customHeight="1" x14ac:dyDescent="0.3">
      <c r="A1423" s="3">
        <v>1422</v>
      </c>
      <c r="B1423" s="3">
        <v>379</v>
      </c>
      <c r="C1423" s="3">
        <v>127.12315544671497</v>
      </c>
      <c r="D1423" s="3">
        <v>35</v>
      </c>
      <c r="E1423" s="3">
        <v>12.600338277920082</v>
      </c>
      <c r="F1423" s="4" t="str">
        <f>+VLOOKUP(E1423,'[1]Nivel Impacto'!$A$3:$E$16,3)</f>
        <v>Riesgo de Imagen Corporativa</v>
      </c>
    </row>
    <row r="1424" spans="1:6" ht="15.75" customHeight="1" x14ac:dyDescent="0.3">
      <c r="A1424" s="3">
        <v>1423</v>
      </c>
      <c r="B1424" s="3">
        <v>560</v>
      </c>
      <c r="C1424" s="3">
        <v>75.479406389768315</v>
      </c>
      <c r="D1424" s="3">
        <v>51</v>
      </c>
      <c r="E1424" s="3">
        <v>7.6219173336192014</v>
      </c>
      <c r="F1424" s="4" t="str">
        <f>+VLOOKUP(E1424,'[1]Nivel Impacto'!$A$3:$E$16,3)</f>
        <v>Riesgo Laboral</v>
      </c>
    </row>
    <row r="1425" spans="1:6" ht="15.75" customHeight="1" x14ac:dyDescent="0.3">
      <c r="A1425" s="3">
        <v>1424</v>
      </c>
      <c r="B1425" s="3">
        <v>343</v>
      </c>
      <c r="C1425" s="3">
        <v>32.502345567604813</v>
      </c>
      <c r="D1425" s="3">
        <v>36</v>
      </c>
      <c r="E1425" s="3">
        <v>3.3246295033702773</v>
      </c>
      <c r="F1425" s="4" t="str">
        <f>+VLOOKUP(E1425,'[1]Nivel Impacto'!$A$3:$E$16,3)</f>
        <v>Riesgo Administrativo Menor</v>
      </c>
    </row>
    <row r="1426" spans="1:6" ht="15.75" customHeight="1" x14ac:dyDescent="0.3">
      <c r="A1426" s="3">
        <v>1425</v>
      </c>
      <c r="B1426" s="3">
        <v>42</v>
      </c>
      <c r="C1426" s="3">
        <v>237.59027307771228</v>
      </c>
      <c r="D1426" s="3">
        <v>4</v>
      </c>
      <c r="E1426" s="3">
        <v>22.055448612768842</v>
      </c>
      <c r="F1426" s="4" t="str">
        <f>+VLOOKUP(E1426,'[1]Nivel Impacto'!$A$3:$E$16,3)</f>
        <v>Riesgo Ambiental</v>
      </c>
    </row>
    <row r="1427" spans="1:6" ht="15.75" customHeight="1" x14ac:dyDescent="0.3">
      <c r="A1427" s="3">
        <v>1426</v>
      </c>
      <c r="B1427" s="3">
        <v>272</v>
      </c>
      <c r="C1427" s="3">
        <v>66.969664613373681</v>
      </c>
      <c r="D1427" s="3">
        <v>26</v>
      </c>
      <c r="E1427" s="3">
        <v>7.0633612185247632</v>
      </c>
      <c r="F1427" s="4" t="str">
        <f>+VLOOKUP(E1427,'[1]Nivel Impacto'!$A$3:$E$16,3)</f>
        <v>Riesgo Laboral</v>
      </c>
    </row>
    <row r="1428" spans="1:6" ht="15.75" customHeight="1" x14ac:dyDescent="0.3">
      <c r="A1428" s="3">
        <v>1427</v>
      </c>
      <c r="B1428" s="3">
        <v>163</v>
      </c>
      <c r="C1428" s="3">
        <v>192.35053370472855</v>
      </c>
      <c r="D1428" s="3">
        <v>18</v>
      </c>
      <c r="E1428" s="3">
        <v>18.20070556173075</v>
      </c>
      <c r="F1428" s="4" t="str">
        <f>+VLOOKUP(E1428,'[1]Nivel Impacto'!$A$3:$E$16,3)</f>
        <v>Riesgo Ambiental</v>
      </c>
    </row>
    <row r="1429" spans="1:6" ht="15.75" customHeight="1" x14ac:dyDescent="0.3">
      <c r="A1429" s="3">
        <v>1428</v>
      </c>
      <c r="B1429" s="3">
        <v>458</v>
      </c>
      <c r="C1429" s="3">
        <v>64.144709552464334</v>
      </c>
      <c r="D1429" s="3">
        <v>42</v>
      </c>
      <c r="E1429" s="3">
        <v>5.8472698833837713</v>
      </c>
      <c r="F1429" s="4" t="str">
        <f>+VLOOKUP(E1429,'[1]Nivel Impacto'!$A$3:$E$16,3)</f>
        <v>Riesgo Logístico y de Cadena de Suministro</v>
      </c>
    </row>
    <row r="1430" spans="1:6" ht="15.75" customHeight="1" x14ac:dyDescent="0.3">
      <c r="A1430" s="3">
        <v>1429</v>
      </c>
      <c r="B1430" s="3">
        <v>263</v>
      </c>
      <c r="C1430" s="3">
        <v>57.398259403207327</v>
      </c>
      <c r="D1430" s="3">
        <v>25</v>
      </c>
      <c r="E1430" s="3">
        <v>6.1178585889705674</v>
      </c>
      <c r="F1430" s="4" t="str">
        <f>+VLOOKUP(E1430,'[1]Nivel Impacto'!$A$3:$E$16,3)</f>
        <v>Riesgo Regulatorio</v>
      </c>
    </row>
    <row r="1431" spans="1:6" ht="15.75" customHeight="1" x14ac:dyDescent="0.3">
      <c r="A1431" s="3">
        <v>1430</v>
      </c>
      <c r="B1431" s="3">
        <v>267</v>
      </c>
      <c r="C1431" s="3">
        <v>41.543970832223977</v>
      </c>
      <c r="D1431" s="3">
        <v>25</v>
      </c>
      <c r="E1431" s="3">
        <v>3.8172635296208215</v>
      </c>
      <c r="F1431" s="4" t="str">
        <f>+VLOOKUP(E1431,'[1]Nivel Impacto'!$A$3:$E$16,3)</f>
        <v>Riesgo Administrativo Menor</v>
      </c>
    </row>
    <row r="1432" spans="1:6" ht="15.75" customHeight="1" x14ac:dyDescent="0.3">
      <c r="A1432" s="3">
        <v>1431</v>
      </c>
      <c r="B1432" s="3">
        <v>188</v>
      </c>
      <c r="C1432" s="3">
        <v>42.727609301587535</v>
      </c>
      <c r="D1432" s="3">
        <v>19</v>
      </c>
      <c r="E1432" s="3">
        <v>3.934852430589082</v>
      </c>
      <c r="F1432" s="4" t="str">
        <f>+VLOOKUP(E1432,'[1]Nivel Impacto'!$A$3:$E$16,3)</f>
        <v>Riesgo Administrativo Menor</v>
      </c>
    </row>
    <row r="1433" spans="1:6" ht="15.75" customHeight="1" x14ac:dyDescent="0.3">
      <c r="A1433" s="3">
        <v>1432</v>
      </c>
      <c r="B1433" s="3">
        <v>379</v>
      </c>
      <c r="C1433" s="3">
        <v>23.153503952861097</v>
      </c>
      <c r="D1433" s="3">
        <v>41</v>
      </c>
      <c r="E1433" s="3">
        <v>2.1218587030382694</v>
      </c>
      <c r="F1433" s="4" t="str">
        <f>+VLOOKUP(E1433,'[1]Nivel Impacto'!$A$3:$E$16,3)</f>
        <v>Riesgo de Error en Reportes No Críticos</v>
      </c>
    </row>
    <row r="1434" spans="1:6" ht="15.75" customHeight="1" x14ac:dyDescent="0.3">
      <c r="A1434" s="3">
        <v>1433</v>
      </c>
      <c r="B1434" s="3">
        <v>335</v>
      </c>
      <c r="C1434" s="3">
        <v>7.0828201290411608</v>
      </c>
      <c r="D1434" s="3">
        <v>32</v>
      </c>
      <c r="E1434" s="3">
        <v>0.77444438475458299</v>
      </c>
      <c r="F1434" s="4" t="e">
        <f>+VLOOKUP(E1434,'[1]Nivel Impacto'!$A$3:$E$16,3)</f>
        <v>#N/A</v>
      </c>
    </row>
    <row r="1435" spans="1:6" ht="15.75" customHeight="1" x14ac:dyDescent="0.3">
      <c r="A1435" s="3">
        <v>1434</v>
      </c>
      <c r="B1435" s="3">
        <v>37</v>
      </c>
      <c r="C1435" s="3">
        <v>38.702032268190919</v>
      </c>
      <c r="D1435" s="3">
        <v>4</v>
      </c>
      <c r="E1435" s="3">
        <v>3.7096728131069083</v>
      </c>
      <c r="F1435" s="4" t="str">
        <f>+VLOOKUP(E1435,'[1]Nivel Impacto'!$A$3:$E$16,3)</f>
        <v>Riesgo Administrativo Menor</v>
      </c>
    </row>
    <row r="1436" spans="1:6" ht="15.75" customHeight="1" x14ac:dyDescent="0.3">
      <c r="A1436" s="3">
        <v>1435</v>
      </c>
      <c r="B1436" s="3">
        <v>196</v>
      </c>
      <c r="C1436" s="3">
        <v>47.973003616040181</v>
      </c>
      <c r="D1436" s="3">
        <v>21</v>
      </c>
      <c r="E1436" s="3">
        <v>4.9252435567595469</v>
      </c>
      <c r="F1436" s="4" t="str">
        <f>+VLOOKUP(E1436,'[1]Nivel Impacto'!$A$3:$E$16,3)</f>
        <v>Riesgo de Capacitación Insuficiente</v>
      </c>
    </row>
    <row r="1437" spans="1:6" ht="15.75" customHeight="1" x14ac:dyDescent="0.3">
      <c r="A1437" s="3">
        <v>1436</v>
      </c>
      <c r="B1437" s="3">
        <v>418</v>
      </c>
      <c r="C1437" s="3">
        <v>28.415427714353498</v>
      </c>
      <c r="D1437" s="3">
        <v>39</v>
      </c>
      <c r="E1437" s="3">
        <v>2.6360700739807195</v>
      </c>
      <c r="F1437" s="4" t="str">
        <f>+VLOOKUP(E1437,'[1]Nivel Impacto'!$A$3:$E$16,3)</f>
        <v>Riesgo de Error en Reportes No Críticos</v>
      </c>
    </row>
    <row r="1438" spans="1:6" ht="15.75" customHeight="1" x14ac:dyDescent="0.3">
      <c r="A1438" s="3">
        <v>1437</v>
      </c>
      <c r="B1438" s="3">
        <v>53</v>
      </c>
      <c r="C1438" s="3">
        <v>115.30317313402111</v>
      </c>
      <c r="D1438" s="3">
        <v>5</v>
      </c>
      <c r="E1438" s="3">
        <v>11.191561028614775</v>
      </c>
      <c r="F1438" s="4" t="str">
        <f>+VLOOKUP(E1438,'[1]Nivel Impacto'!$A$3:$E$16,3)</f>
        <v>Riesgo de Seguridad</v>
      </c>
    </row>
    <row r="1439" spans="1:6" ht="15.75" customHeight="1" x14ac:dyDescent="0.3">
      <c r="A1439" s="3">
        <v>1438</v>
      </c>
      <c r="B1439" s="3">
        <v>217</v>
      </c>
      <c r="C1439" s="3">
        <v>144.76067239068297</v>
      </c>
      <c r="D1439" s="3">
        <v>20</v>
      </c>
      <c r="E1439" s="3">
        <v>13.115329882063044</v>
      </c>
      <c r="F1439" s="4" t="str">
        <f>+VLOOKUP(E1439,'[1]Nivel Impacto'!$A$3:$E$16,3)</f>
        <v>Riesgo de Navegación</v>
      </c>
    </row>
    <row r="1440" spans="1:6" ht="15.75" customHeight="1" x14ac:dyDescent="0.3">
      <c r="A1440" s="3">
        <v>1439</v>
      </c>
      <c r="B1440" s="3">
        <v>399</v>
      </c>
      <c r="C1440" s="3">
        <v>13.201003238873833</v>
      </c>
      <c r="D1440" s="3">
        <v>36</v>
      </c>
      <c r="E1440" s="3">
        <v>1.4223630770099802</v>
      </c>
      <c r="F1440" s="4" t="str">
        <f>+VLOOKUP(E1440,'[1]Nivel Impacto'!$A$3:$E$16,3)</f>
        <v>Riesgo de Equipamiento Secundario</v>
      </c>
    </row>
    <row r="1441" spans="1:6" ht="15.75" customHeight="1" x14ac:dyDescent="0.3">
      <c r="A1441" s="3">
        <v>1440</v>
      </c>
      <c r="B1441" s="3">
        <v>507</v>
      </c>
      <c r="C1441" s="3">
        <v>36.146538747744124</v>
      </c>
      <c r="D1441" s="3">
        <v>47</v>
      </c>
      <c r="E1441" s="3">
        <v>3.9483711759612543</v>
      </c>
      <c r="F1441" s="4" t="str">
        <f>+VLOOKUP(E1441,'[1]Nivel Impacto'!$A$3:$E$16,3)</f>
        <v>Riesgo Administrativo Menor</v>
      </c>
    </row>
    <row r="1442" spans="1:6" ht="15.75" customHeight="1" x14ac:dyDescent="0.3">
      <c r="A1442" s="3">
        <v>1441</v>
      </c>
      <c r="B1442" s="3">
        <v>100</v>
      </c>
      <c r="C1442" s="3">
        <v>451.91738614066782</v>
      </c>
      <c r="D1442" s="3">
        <v>10</v>
      </c>
      <c r="E1442" s="3">
        <v>43.509177444471057</v>
      </c>
      <c r="F1442" s="4" t="str">
        <f>+VLOOKUP(E1442,'[1]Nivel Impacto'!$A$3:$E$16,3)</f>
        <v>Riesgo Ambiental</v>
      </c>
    </row>
    <row r="1443" spans="1:6" ht="15.75" customHeight="1" x14ac:dyDescent="0.3">
      <c r="A1443" s="3">
        <v>1442</v>
      </c>
      <c r="B1443" s="3">
        <v>131</v>
      </c>
      <c r="C1443" s="3">
        <v>28.20814147708953</v>
      </c>
      <c r="D1443" s="3">
        <v>14</v>
      </c>
      <c r="E1443" s="3">
        <v>2.9951607000121649</v>
      </c>
      <c r="F1443" s="4" t="str">
        <f>+VLOOKUP(E1443,'[1]Nivel Impacto'!$A$3:$E$16,3)</f>
        <v>Riesgo de Error en Reportes No Críticos</v>
      </c>
    </row>
    <row r="1444" spans="1:6" ht="15.75" customHeight="1" x14ac:dyDescent="0.3">
      <c r="A1444" s="3">
        <v>1443</v>
      </c>
      <c r="B1444" s="3">
        <v>94</v>
      </c>
      <c r="C1444" s="3">
        <v>39.762921563057795</v>
      </c>
      <c r="D1444" s="3">
        <v>9</v>
      </c>
      <c r="E1444" s="3">
        <v>3.9706626138439782</v>
      </c>
      <c r="F1444" s="4" t="str">
        <f>+VLOOKUP(E1444,'[1]Nivel Impacto'!$A$3:$E$16,3)</f>
        <v>Riesgo Administrativo Menor</v>
      </c>
    </row>
    <row r="1445" spans="1:6" ht="15.75" customHeight="1" x14ac:dyDescent="0.3">
      <c r="A1445" s="3">
        <v>1444</v>
      </c>
      <c r="B1445" s="3">
        <v>295</v>
      </c>
      <c r="C1445" s="3">
        <v>68.551900817463604</v>
      </c>
      <c r="D1445" s="3">
        <v>32</v>
      </c>
      <c r="E1445" s="3">
        <v>7.132186056236872</v>
      </c>
      <c r="F1445" s="4" t="str">
        <f>+VLOOKUP(E1445,'[1]Nivel Impacto'!$A$3:$E$16,3)</f>
        <v>Riesgo Laboral</v>
      </c>
    </row>
    <row r="1446" spans="1:6" ht="15.75" customHeight="1" x14ac:dyDescent="0.3">
      <c r="A1446" s="3">
        <v>1445</v>
      </c>
      <c r="B1446" s="3">
        <v>54</v>
      </c>
      <c r="C1446" s="3">
        <v>17.409060817232952</v>
      </c>
      <c r="D1446" s="3">
        <v>5</v>
      </c>
      <c r="E1446" s="3">
        <v>1.6595881879071057</v>
      </c>
      <c r="F1446" s="4" t="str">
        <f>+VLOOKUP(E1446,'[1]Nivel Impacto'!$A$3:$E$16,3)</f>
        <v>Riesgo de Equipamiento Secundario</v>
      </c>
    </row>
    <row r="1447" spans="1:6" ht="15.75" customHeight="1" x14ac:dyDescent="0.3">
      <c r="A1447" s="3">
        <v>1446</v>
      </c>
      <c r="B1447" s="3">
        <v>511</v>
      </c>
      <c r="C1447" s="3">
        <v>25.638295417726983</v>
      </c>
      <c r="D1447" s="3">
        <v>48</v>
      </c>
      <c r="E1447" s="3">
        <v>2.3336769054977808</v>
      </c>
      <c r="F1447" s="4" t="str">
        <f>+VLOOKUP(E1447,'[1]Nivel Impacto'!$A$3:$E$16,3)</f>
        <v>Riesgo de Error en Reportes No Críticos</v>
      </c>
    </row>
    <row r="1448" spans="1:6" ht="15.75" customHeight="1" x14ac:dyDescent="0.3">
      <c r="A1448" s="3">
        <v>1447</v>
      </c>
      <c r="B1448" s="3">
        <v>299</v>
      </c>
      <c r="C1448" s="3">
        <v>69.552441833788166</v>
      </c>
      <c r="D1448" s="3">
        <v>28</v>
      </c>
      <c r="E1448" s="3">
        <v>6.4921346015237527</v>
      </c>
      <c r="F1448" s="4" t="str">
        <f>+VLOOKUP(E1448,'[1]Nivel Impacto'!$A$3:$E$16,3)</f>
        <v>Riesgo Regulatorio</v>
      </c>
    </row>
    <row r="1449" spans="1:6" ht="15.75" customHeight="1" x14ac:dyDescent="0.3">
      <c r="A1449" s="3">
        <v>1448</v>
      </c>
      <c r="B1449" s="3">
        <v>406</v>
      </c>
      <c r="C1449" s="3">
        <v>37.29592045613937</v>
      </c>
      <c r="D1449" s="3">
        <v>37</v>
      </c>
      <c r="E1449" s="3">
        <v>3.565214407819997</v>
      </c>
      <c r="F1449" s="4" t="str">
        <f>+VLOOKUP(E1449,'[1]Nivel Impacto'!$A$3:$E$16,3)</f>
        <v>Riesgo Administrativo Menor</v>
      </c>
    </row>
    <row r="1450" spans="1:6" ht="15.75" customHeight="1" x14ac:dyDescent="0.3">
      <c r="A1450" s="3">
        <v>1449</v>
      </c>
      <c r="B1450" s="3">
        <v>430</v>
      </c>
      <c r="C1450" s="3">
        <v>84.814547916910286</v>
      </c>
      <c r="D1450" s="3">
        <v>47</v>
      </c>
      <c r="E1450" s="3">
        <v>7.8729701812703867</v>
      </c>
      <c r="F1450" s="4" t="str">
        <f>+VLOOKUP(E1450,'[1]Nivel Impacto'!$A$3:$E$16,3)</f>
        <v>Riesgo Laboral</v>
      </c>
    </row>
    <row r="1451" spans="1:6" ht="15.75" customHeight="1" x14ac:dyDescent="0.3">
      <c r="A1451" s="3">
        <v>1450</v>
      </c>
      <c r="B1451" s="3">
        <v>466</v>
      </c>
      <c r="C1451" s="3">
        <v>38.711471233472331</v>
      </c>
      <c r="D1451" s="3">
        <v>50</v>
      </c>
      <c r="E1451" s="3">
        <v>4.2489771020549529</v>
      </c>
      <c r="F1451" s="4" t="str">
        <f>+VLOOKUP(E1451,'[1]Nivel Impacto'!$A$3:$E$16,3)</f>
        <v>Riesgo de Capacitación Insuficiente</v>
      </c>
    </row>
    <row r="1452" spans="1:6" ht="15.75" customHeight="1" x14ac:dyDescent="0.3">
      <c r="A1452" s="3">
        <v>1451</v>
      </c>
      <c r="B1452" s="3">
        <v>356</v>
      </c>
      <c r="C1452" s="3">
        <v>58.605352231026032</v>
      </c>
      <c r="D1452" s="3">
        <v>35</v>
      </c>
      <c r="E1452" s="3">
        <v>6.1517401816523947</v>
      </c>
      <c r="F1452" s="4" t="str">
        <f>+VLOOKUP(E1452,'[1]Nivel Impacto'!$A$3:$E$16,3)</f>
        <v>Riesgo Regulatorio</v>
      </c>
    </row>
    <row r="1453" spans="1:6" ht="15.75" customHeight="1" x14ac:dyDescent="0.3">
      <c r="A1453" s="3">
        <v>1452</v>
      </c>
      <c r="B1453" s="3">
        <v>357</v>
      </c>
      <c r="C1453" s="3">
        <v>10.0352800813485</v>
      </c>
      <c r="D1453" s="3">
        <v>37</v>
      </c>
      <c r="E1453" s="3">
        <v>0.92839156613105434</v>
      </c>
      <c r="F1453" s="4" t="e">
        <f>+VLOOKUP(E1453,'[1]Nivel Impacto'!$A$3:$E$16,3)</f>
        <v>#N/A</v>
      </c>
    </row>
    <row r="1454" spans="1:6" ht="15.75" customHeight="1" x14ac:dyDescent="0.3">
      <c r="A1454" s="3">
        <v>1453</v>
      </c>
      <c r="B1454" s="3">
        <v>43</v>
      </c>
      <c r="C1454" s="3">
        <v>147.26024403504798</v>
      </c>
      <c r="D1454" s="3">
        <v>4</v>
      </c>
      <c r="E1454" s="3">
        <v>14.619203645965943</v>
      </c>
      <c r="F1454" s="4" t="str">
        <f>+VLOOKUP(E1454,'[1]Nivel Impacto'!$A$3:$E$16,3)</f>
        <v>Riesgo Ambiental</v>
      </c>
    </row>
    <row r="1455" spans="1:6" ht="15.75" customHeight="1" x14ac:dyDescent="0.3">
      <c r="A1455" s="3">
        <v>1454</v>
      </c>
      <c r="B1455" s="3">
        <v>54</v>
      </c>
      <c r="C1455" s="3">
        <v>9.3465307505424651</v>
      </c>
      <c r="D1455" s="3">
        <v>5</v>
      </c>
      <c r="E1455" s="3">
        <v>0.90963062929079641</v>
      </c>
      <c r="F1455" s="4" t="e">
        <f>+VLOOKUP(E1455,'[1]Nivel Impacto'!$A$3:$E$16,3)</f>
        <v>#N/A</v>
      </c>
    </row>
    <row r="1456" spans="1:6" ht="15.75" customHeight="1" x14ac:dyDescent="0.3">
      <c r="A1456" s="3">
        <v>1455</v>
      </c>
      <c r="B1456" s="3">
        <v>154</v>
      </c>
      <c r="C1456" s="3">
        <v>89.689223556123522</v>
      </c>
      <c r="D1456" s="3">
        <v>14</v>
      </c>
      <c r="E1456" s="3">
        <v>8.7126762784909531</v>
      </c>
      <c r="F1456" s="4" t="str">
        <f>+VLOOKUP(E1456,'[1]Nivel Impacto'!$A$3:$E$16,3)</f>
        <v>Riesgo Financiero Operativo</v>
      </c>
    </row>
    <row r="1457" spans="1:6" ht="15.75" customHeight="1" x14ac:dyDescent="0.3">
      <c r="A1457" s="3">
        <v>1456</v>
      </c>
      <c r="B1457" s="3">
        <v>40</v>
      </c>
      <c r="C1457" s="3">
        <v>26.986130331663034</v>
      </c>
      <c r="D1457" s="3">
        <v>4</v>
      </c>
      <c r="E1457" s="3">
        <v>2.8240210510779926</v>
      </c>
      <c r="F1457" s="4" t="str">
        <f>+VLOOKUP(E1457,'[1]Nivel Impacto'!$A$3:$E$16,3)</f>
        <v>Riesgo de Error en Reportes No Críticos</v>
      </c>
    </row>
    <row r="1458" spans="1:6" ht="15.75" customHeight="1" x14ac:dyDescent="0.3">
      <c r="A1458" s="3">
        <v>1457</v>
      </c>
      <c r="B1458" s="3">
        <v>38</v>
      </c>
      <c r="C1458" s="3">
        <v>46.906610031728583</v>
      </c>
      <c r="D1458" s="3">
        <v>4</v>
      </c>
      <c r="E1458" s="3">
        <v>4.9139221405449725</v>
      </c>
      <c r="F1458" s="4" t="str">
        <f>+VLOOKUP(E1458,'[1]Nivel Impacto'!$A$3:$E$16,3)</f>
        <v>Riesgo de Capacitación Insuficiente</v>
      </c>
    </row>
    <row r="1459" spans="1:6" ht="15.75" customHeight="1" x14ac:dyDescent="0.3">
      <c r="A1459" s="3">
        <v>1458</v>
      </c>
      <c r="B1459" s="3">
        <v>343</v>
      </c>
      <c r="C1459" s="3">
        <v>198.2936883877004</v>
      </c>
      <c r="D1459" s="3">
        <v>31</v>
      </c>
      <c r="E1459" s="3">
        <v>21.756197967422821</v>
      </c>
      <c r="F1459" s="4" t="str">
        <f>+VLOOKUP(E1459,'[1]Nivel Impacto'!$A$3:$E$16,3)</f>
        <v>Riesgo Ambiental</v>
      </c>
    </row>
    <row r="1460" spans="1:6" ht="15.75" customHeight="1" x14ac:dyDescent="0.3">
      <c r="A1460" s="3">
        <v>1459</v>
      </c>
      <c r="B1460" s="3">
        <v>323</v>
      </c>
      <c r="C1460" s="3">
        <v>96.421816974505788</v>
      </c>
      <c r="D1460" s="3">
        <v>35</v>
      </c>
      <c r="E1460" s="3">
        <v>9.9125357945369288</v>
      </c>
      <c r="F1460" s="4" t="str">
        <f>+VLOOKUP(E1460,'[1]Nivel Impacto'!$A$3:$E$16,3)</f>
        <v>Riesgo Portuario</v>
      </c>
    </row>
    <row r="1461" spans="1:6" ht="15.75" customHeight="1" x14ac:dyDescent="0.3">
      <c r="A1461" s="3">
        <v>1460</v>
      </c>
      <c r="B1461" s="3">
        <v>364</v>
      </c>
      <c r="C1461" s="3">
        <v>49.367243886032583</v>
      </c>
      <c r="D1461" s="3">
        <v>34</v>
      </c>
      <c r="E1461" s="3">
        <v>4.9037599503035576</v>
      </c>
      <c r="F1461" s="4" t="str">
        <f>+VLOOKUP(E1461,'[1]Nivel Impacto'!$A$3:$E$16,3)</f>
        <v>Riesgo de Capacitación Insuficiente</v>
      </c>
    </row>
    <row r="1462" spans="1:6" ht="15.75" customHeight="1" x14ac:dyDescent="0.3">
      <c r="A1462" s="3">
        <v>1461</v>
      </c>
      <c r="B1462" s="3">
        <v>261</v>
      </c>
      <c r="C1462" s="3">
        <v>9.2293288350335061</v>
      </c>
      <c r="D1462" s="3">
        <v>24</v>
      </c>
      <c r="E1462" s="3">
        <v>0.93661667311348284</v>
      </c>
      <c r="F1462" s="4" t="e">
        <f>+VLOOKUP(E1462,'[1]Nivel Impacto'!$A$3:$E$16,3)</f>
        <v>#N/A</v>
      </c>
    </row>
    <row r="1463" spans="1:6" ht="15.75" customHeight="1" x14ac:dyDescent="0.3">
      <c r="A1463" s="3">
        <v>1462</v>
      </c>
      <c r="B1463" s="3">
        <v>129</v>
      </c>
      <c r="C1463" s="3">
        <v>15.033631356291243</v>
      </c>
      <c r="D1463" s="3">
        <v>14</v>
      </c>
      <c r="E1463" s="3">
        <v>1.6423619144480122</v>
      </c>
      <c r="F1463" s="4" t="str">
        <f>+VLOOKUP(E1463,'[1]Nivel Impacto'!$A$3:$E$16,3)</f>
        <v>Riesgo de Equipamiento Secundario</v>
      </c>
    </row>
    <row r="1464" spans="1:6" ht="15.75" customHeight="1" x14ac:dyDescent="0.3">
      <c r="A1464" s="3">
        <v>1463</v>
      </c>
      <c r="B1464" s="3">
        <v>84</v>
      </c>
      <c r="C1464" s="3">
        <v>27.278690594810172</v>
      </c>
      <c r="D1464" s="3">
        <v>9</v>
      </c>
      <c r="E1464" s="3">
        <v>2.6996746756662282</v>
      </c>
      <c r="F1464" s="4" t="str">
        <f>+VLOOKUP(E1464,'[1]Nivel Impacto'!$A$3:$E$16,3)</f>
        <v>Riesgo de Error en Reportes No Críticos</v>
      </c>
    </row>
    <row r="1465" spans="1:6" ht="15.75" customHeight="1" x14ac:dyDescent="0.3">
      <c r="A1465" s="3">
        <v>1464</v>
      </c>
      <c r="B1465" s="3">
        <v>405</v>
      </c>
      <c r="C1465" s="3">
        <v>132.84215474091104</v>
      </c>
      <c r="D1465" s="3">
        <v>42</v>
      </c>
      <c r="E1465" s="3">
        <v>13.508197834370483</v>
      </c>
      <c r="F1465" s="4" t="str">
        <f>+VLOOKUP(E1465,'[1]Nivel Impacto'!$A$3:$E$16,3)</f>
        <v>Riesgo de Navegación</v>
      </c>
    </row>
    <row r="1466" spans="1:6" ht="15.75" customHeight="1" x14ac:dyDescent="0.3">
      <c r="A1466" s="3">
        <v>1465</v>
      </c>
      <c r="B1466" s="3">
        <v>132</v>
      </c>
      <c r="C1466" s="3">
        <v>14.183523030669694</v>
      </c>
      <c r="D1466" s="3">
        <v>13</v>
      </c>
      <c r="E1466" s="3">
        <v>1.5178100715514198</v>
      </c>
      <c r="F1466" s="4" t="str">
        <f>+VLOOKUP(E1466,'[1]Nivel Impacto'!$A$3:$E$16,3)</f>
        <v>Riesgo de Equipamiento Secundario</v>
      </c>
    </row>
    <row r="1467" spans="1:6" ht="15.75" customHeight="1" x14ac:dyDescent="0.3">
      <c r="A1467" s="3">
        <v>1466</v>
      </c>
      <c r="B1467" s="3">
        <v>437</v>
      </c>
      <c r="C1467" s="3">
        <v>44.889705320993123</v>
      </c>
      <c r="D1467" s="3">
        <v>45</v>
      </c>
      <c r="E1467" s="3">
        <v>4.5617556984585192</v>
      </c>
      <c r="F1467" s="4" t="str">
        <f>+VLOOKUP(E1467,'[1]Nivel Impacto'!$A$3:$E$16,3)</f>
        <v>Riesgo de Capacitación Insuficiente</v>
      </c>
    </row>
    <row r="1468" spans="1:6" ht="15.75" customHeight="1" x14ac:dyDescent="0.3">
      <c r="A1468" s="3">
        <v>1467</v>
      </c>
      <c r="B1468" s="3">
        <v>452</v>
      </c>
      <c r="C1468" s="3">
        <v>303.81907315443902</v>
      </c>
      <c r="D1468" s="3">
        <v>42</v>
      </c>
      <c r="E1468" s="3">
        <v>32.882238518839294</v>
      </c>
      <c r="F1468" s="4" t="str">
        <f>+VLOOKUP(E1468,'[1]Nivel Impacto'!$A$3:$E$16,3)</f>
        <v>Riesgo Ambiental</v>
      </c>
    </row>
    <row r="1469" spans="1:6" ht="15.75" customHeight="1" x14ac:dyDescent="0.3">
      <c r="A1469" s="3">
        <v>1468</v>
      </c>
      <c r="B1469" s="3">
        <v>40</v>
      </c>
      <c r="C1469" s="3">
        <v>125.23938003606571</v>
      </c>
      <c r="D1469" s="3">
        <v>4</v>
      </c>
      <c r="E1469" s="3">
        <v>11.530348552557587</v>
      </c>
      <c r="F1469" s="4" t="str">
        <f>+VLOOKUP(E1469,'[1]Nivel Impacto'!$A$3:$E$16,3)</f>
        <v>Riesgo de Seguridad</v>
      </c>
    </row>
    <row r="1470" spans="1:6" ht="15.75" customHeight="1" x14ac:dyDescent="0.3">
      <c r="A1470" s="3">
        <v>1469</v>
      </c>
      <c r="B1470" s="3">
        <v>350</v>
      </c>
      <c r="C1470" s="3">
        <v>67.913832842939115</v>
      </c>
      <c r="D1470" s="3">
        <v>32</v>
      </c>
      <c r="E1470" s="3">
        <v>6.5030607299749956</v>
      </c>
      <c r="F1470" s="4" t="str">
        <f>+VLOOKUP(E1470,'[1]Nivel Impacto'!$A$3:$E$16,3)</f>
        <v>Riesgo Regulatorio</v>
      </c>
    </row>
    <row r="1471" spans="1:6" ht="15.75" customHeight="1" x14ac:dyDescent="0.3">
      <c r="A1471" s="3">
        <v>1470</v>
      </c>
      <c r="B1471" s="3">
        <v>245</v>
      </c>
      <c r="C1471" s="3">
        <v>70.565985831307913</v>
      </c>
      <c r="D1471" s="3">
        <v>25</v>
      </c>
      <c r="E1471" s="3">
        <v>7.7060125738001739</v>
      </c>
      <c r="F1471" s="4" t="str">
        <f>+VLOOKUP(E1471,'[1]Nivel Impacto'!$A$3:$E$16,3)</f>
        <v>Riesgo Laboral</v>
      </c>
    </row>
    <row r="1472" spans="1:6" ht="15.75" customHeight="1" x14ac:dyDescent="0.3">
      <c r="A1472" s="3">
        <v>1471</v>
      </c>
      <c r="B1472" s="3">
        <v>193</v>
      </c>
      <c r="C1472" s="3">
        <v>20.996682361694777</v>
      </c>
      <c r="D1472" s="3">
        <v>20</v>
      </c>
      <c r="E1472" s="3">
        <v>1.9495249087330677</v>
      </c>
      <c r="F1472" s="4" t="str">
        <f>+VLOOKUP(E1472,'[1]Nivel Impacto'!$A$3:$E$16,3)</f>
        <v>Riesgo de Equipamiento Secundario</v>
      </c>
    </row>
    <row r="1473" spans="1:6" ht="15.75" customHeight="1" x14ac:dyDescent="0.3">
      <c r="A1473" s="3">
        <v>1472</v>
      </c>
      <c r="B1473" s="3">
        <v>155</v>
      </c>
      <c r="C1473" s="3">
        <v>156.53779149337214</v>
      </c>
      <c r="D1473" s="3">
        <v>16</v>
      </c>
      <c r="E1473" s="3">
        <v>16.451975565215193</v>
      </c>
      <c r="F1473" s="4" t="str">
        <f>+VLOOKUP(E1473,'[1]Nivel Impacto'!$A$3:$E$16,3)</f>
        <v>Riesgo Ambiental</v>
      </c>
    </row>
    <row r="1474" spans="1:6" ht="15.75" customHeight="1" x14ac:dyDescent="0.3">
      <c r="A1474" s="3">
        <v>1473</v>
      </c>
      <c r="B1474" s="3">
        <v>436</v>
      </c>
      <c r="C1474" s="3">
        <v>41.294904932091939</v>
      </c>
      <c r="D1474" s="3">
        <v>47</v>
      </c>
      <c r="E1474" s="3">
        <v>4.2051329552428669</v>
      </c>
      <c r="F1474" s="4" t="str">
        <f>+VLOOKUP(E1474,'[1]Nivel Impacto'!$A$3:$E$16,3)</f>
        <v>Riesgo de Capacitación Insuficiente</v>
      </c>
    </row>
    <row r="1475" spans="1:6" ht="15.75" customHeight="1" x14ac:dyDescent="0.3">
      <c r="A1475" s="3">
        <v>1474</v>
      </c>
      <c r="B1475" s="3">
        <v>450</v>
      </c>
      <c r="C1475" s="3">
        <v>39.335717077248148</v>
      </c>
      <c r="D1475" s="3">
        <v>41</v>
      </c>
      <c r="E1475" s="3">
        <v>3.9930828166634429</v>
      </c>
      <c r="F1475" s="4" t="str">
        <f>+VLOOKUP(E1475,'[1]Nivel Impacto'!$A$3:$E$16,3)</f>
        <v>Riesgo Administrativo Menor</v>
      </c>
    </row>
    <row r="1476" spans="1:6" ht="15.75" customHeight="1" x14ac:dyDescent="0.3">
      <c r="A1476" s="3">
        <v>1475</v>
      </c>
      <c r="B1476" s="3">
        <v>266</v>
      </c>
      <c r="C1476" s="3">
        <v>27.014469954860068</v>
      </c>
      <c r="D1476" s="3">
        <v>24</v>
      </c>
      <c r="E1476" s="3">
        <v>2.6509667432128108</v>
      </c>
      <c r="F1476" s="4" t="str">
        <f>+VLOOKUP(E1476,'[1]Nivel Impacto'!$A$3:$E$16,3)</f>
        <v>Riesgo de Error en Reportes No Críticos</v>
      </c>
    </row>
    <row r="1477" spans="1:6" ht="15.75" customHeight="1" x14ac:dyDescent="0.3">
      <c r="A1477" s="3">
        <v>1476</v>
      </c>
      <c r="B1477" s="3">
        <v>37</v>
      </c>
      <c r="C1477" s="3">
        <v>29.077578947052121</v>
      </c>
      <c r="D1477" s="3">
        <v>4</v>
      </c>
      <c r="E1477" s="3">
        <v>2.788693412314097</v>
      </c>
      <c r="F1477" s="4" t="str">
        <f>+VLOOKUP(E1477,'[1]Nivel Impacto'!$A$3:$E$16,3)</f>
        <v>Riesgo de Error en Reportes No Críticos</v>
      </c>
    </row>
    <row r="1478" spans="1:6" ht="15.75" customHeight="1" x14ac:dyDescent="0.3">
      <c r="A1478" s="3">
        <v>1477</v>
      </c>
      <c r="B1478" s="3">
        <v>97</v>
      </c>
      <c r="C1478" s="3">
        <v>135.86598143598235</v>
      </c>
      <c r="D1478" s="3">
        <v>9</v>
      </c>
      <c r="E1478" s="3">
        <v>14.496136683859103</v>
      </c>
      <c r="F1478" s="4" t="str">
        <f>+VLOOKUP(E1478,'[1]Nivel Impacto'!$A$3:$E$16,3)</f>
        <v>Riesgo Ambiental</v>
      </c>
    </row>
    <row r="1479" spans="1:6" ht="15.75" customHeight="1" x14ac:dyDescent="0.3">
      <c r="A1479" s="3">
        <v>1478</v>
      </c>
      <c r="B1479" s="3">
        <v>110</v>
      </c>
      <c r="C1479" s="3">
        <v>101.65623805361294</v>
      </c>
      <c r="D1479" s="3">
        <v>10</v>
      </c>
      <c r="E1479" s="3">
        <v>10.831182106233818</v>
      </c>
      <c r="F1479" s="4" t="str">
        <f>+VLOOKUP(E1479,'[1]Nivel Impacto'!$A$3:$E$16,3)</f>
        <v>Riesgo Tecnológico</v>
      </c>
    </row>
    <row r="1480" spans="1:6" ht="15.75" customHeight="1" x14ac:dyDescent="0.3">
      <c r="A1480" s="3">
        <v>1479</v>
      </c>
      <c r="B1480" s="3">
        <v>93</v>
      </c>
      <c r="C1480" s="3">
        <v>141.51353366433526</v>
      </c>
      <c r="D1480" s="3">
        <v>10</v>
      </c>
      <c r="E1480" s="3">
        <v>14.621348319323818</v>
      </c>
      <c r="F1480" s="4" t="str">
        <f>+VLOOKUP(E1480,'[1]Nivel Impacto'!$A$3:$E$16,3)</f>
        <v>Riesgo Ambiental</v>
      </c>
    </row>
    <row r="1481" spans="1:6" ht="15.75" customHeight="1" x14ac:dyDescent="0.3">
      <c r="A1481" s="3">
        <v>1480</v>
      </c>
      <c r="B1481" s="3">
        <v>680</v>
      </c>
      <c r="C1481" s="3">
        <v>34.605399424587347</v>
      </c>
      <c r="D1481" s="3">
        <v>62</v>
      </c>
      <c r="E1481" s="3">
        <v>3.2699282531066061</v>
      </c>
      <c r="F1481" s="4" t="str">
        <f>+VLOOKUP(E1481,'[1]Nivel Impacto'!$A$3:$E$16,3)</f>
        <v>Riesgo Administrativo Menor</v>
      </c>
    </row>
    <row r="1482" spans="1:6" ht="15.75" customHeight="1" x14ac:dyDescent="0.3">
      <c r="A1482" s="3">
        <v>1481</v>
      </c>
      <c r="B1482" s="3">
        <v>240</v>
      </c>
      <c r="C1482" s="3">
        <v>58.641828967196375</v>
      </c>
      <c r="D1482" s="3">
        <v>25</v>
      </c>
      <c r="E1482" s="3">
        <v>6.3063410156843247</v>
      </c>
      <c r="F1482" s="4" t="str">
        <f>+VLOOKUP(E1482,'[1]Nivel Impacto'!$A$3:$E$16,3)</f>
        <v>Riesgo Regulatorio</v>
      </c>
    </row>
    <row r="1483" spans="1:6" ht="15.75" customHeight="1" x14ac:dyDescent="0.3">
      <c r="A1483" s="3">
        <v>1482</v>
      </c>
      <c r="B1483" s="3">
        <v>49</v>
      </c>
      <c r="C1483" s="3">
        <v>22.817123148766679</v>
      </c>
      <c r="D1483" s="3">
        <v>5</v>
      </c>
      <c r="E1483" s="3">
        <v>2.4566191863060971</v>
      </c>
      <c r="F1483" s="4" t="str">
        <f>+VLOOKUP(E1483,'[1]Nivel Impacto'!$A$3:$E$16,3)</f>
        <v>Riesgo de Error en Reportes No Críticos</v>
      </c>
    </row>
    <row r="1484" spans="1:6" ht="15.75" customHeight="1" x14ac:dyDescent="0.3">
      <c r="A1484" s="3">
        <v>1483</v>
      </c>
      <c r="B1484" s="3">
        <v>41</v>
      </c>
      <c r="C1484" s="3">
        <v>84.267688449573058</v>
      </c>
      <c r="D1484" s="3">
        <v>4</v>
      </c>
      <c r="E1484" s="3">
        <v>8.4651473043373091</v>
      </c>
      <c r="F1484" s="4" t="str">
        <f>+VLOOKUP(E1484,'[1]Nivel Impacto'!$A$3:$E$16,3)</f>
        <v>Riesgo Financiero Operativo</v>
      </c>
    </row>
    <row r="1485" spans="1:6" ht="15.75" customHeight="1" x14ac:dyDescent="0.3">
      <c r="A1485" s="3">
        <v>1484</v>
      </c>
      <c r="B1485" s="3">
        <v>663</v>
      </c>
      <c r="C1485" s="3">
        <v>21.28250115314092</v>
      </c>
      <c r="D1485" s="3">
        <v>61</v>
      </c>
      <c r="E1485" s="3">
        <v>1.9552232438225523</v>
      </c>
      <c r="F1485" s="4" t="str">
        <f>+VLOOKUP(E1485,'[1]Nivel Impacto'!$A$3:$E$16,3)</f>
        <v>Riesgo de Equipamiento Secundario</v>
      </c>
    </row>
    <row r="1486" spans="1:6" ht="15.75" customHeight="1" x14ac:dyDescent="0.3">
      <c r="A1486" s="3">
        <v>1485</v>
      </c>
      <c r="B1486" s="3">
        <v>271</v>
      </c>
      <c r="C1486" s="3">
        <v>73.877629951439118</v>
      </c>
      <c r="D1486" s="3">
        <v>26</v>
      </c>
      <c r="E1486" s="3">
        <v>8.0659234534271018</v>
      </c>
      <c r="F1486" s="4" t="str">
        <f>+VLOOKUP(E1486,'[1]Nivel Impacto'!$A$3:$E$16,3)</f>
        <v>Riesgo Financiero Operativo</v>
      </c>
    </row>
    <row r="1487" spans="1:6" ht="15.75" customHeight="1" x14ac:dyDescent="0.3">
      <c r="A1487" s="3">
        <v>1486</v>
      </c>
      <c r="B1487" s="3">
        <v>123</v>
      </c>
      <c r="C1487" s="3">
        <v>32.183386147380652</v>
      </c>
      <c r="D1487" s="3">
        <v>13</v>
      </c>
      <c r="E1487" s="3">
        <v>3.495806965627783</v>
      </c>
      <c r="F1487" s="4" t="str">
        <f>+VLOOKUP(E1487,'[1]Nivel Impacto'!$A$3:$E$16,3)</f>
        <v>Riesgo Administrativo Menor</v>
      </c>
    </row>
    <row r="1488" spans="1:6" ht="15.75" customHeight="1" x14ac:dyDescent="0.3">
      <c r="A1488" s="3">
        <v>1487</v>
      </c>
      <c r="B1488" s="3">
        <v>210</v>
      </c>
      <c r="C1488" s="3">
        <v>18.914944360046658</v>
      </c>
      <c r="D1488" s="3">
        <v>19</v>
      </c>
      <c r="E1488" s="3">
        <v>2.0344486982236916</v>
      </c>
      <c r="F1488" s="4" t="str">
        <f>+VLOOKUP(E1488,'[1]Nivel Impacto'!$A$3:$E$16,3)</f>
        <v>Riesgo de Error en Reportes No Críticos</v>
      </c>
    </row>
    <row r="1489" spans="1:6" ht="15.75" customHeight="1" x14ac:dyDescent="0.3">
      <c r="A1489" s="3">
        <v>1488</v>
      </c>
      <c r="B1489" s="3">
        <v>418</v>
      </c>
      <c r="C1489" s="3">
        <v>8.0729462942018966</v>
      </c>
      <c r="D1489" s="3">
        <v>43</v>
      </c>
      <c r="E1489" s="3">
        <v>0.76546266590682988</v>
      </c>
      <c r="F1489" s="4" t="e">
        <f>+VLOOKUP(E1489,'[1]Nivel Impacto'!$A$3:$E$16,3)</f>
        <v>#N/A</v>
      </c>
    </row>
    <row r="1490" spans="1:6" ht="15.75" customHeight="1" x14ac:dyDescent="0.3">
      <c r="A1490" s="3">
        <v>1489</v>
      </c>
      <c r="B1490" s="3">
        <v>255</v>
      </c>
      <c r="C1490" s="3">
        <v>587.36027378088158</v>
      </c>
      <c r="D1490" s="3">
        <v>28</v>
      </c>
      <c r="E1490" s="3">
        <v>53.217017000870889</v>
      </c>
      <c r="F1490" s="4" t="str">
        <f>+VLOOKUP(E1490,'[1]Nivel Impacto'!$A$3:$E$16,3)</f>
        <v>Riesgo Ambiental</v>
      </c>
    </row>
    <row r="1491" spans="1:6" ht="15.75" customHeight="1" x14ac:dyDescent="0.3">
      <c r="A1491" s="3">
        <v>1490</v>
      </c>
      <c r="B1491" s="3">
        <v>348</v>
      </c>
      <c r="C1491" s="3">
        <v>34.59881535486636</v>
      </c>
      <c r="D1491" s="3">
        <v>36</v>
      </c>
      <c r="E1491" s="3">
        <v>3.4027566908531086</v>
      </c>
      <c r="F1491" s="4" t="str">
        <f>+VLOOKUP(E1491,'[1]Nivel Impacto'!$A$3:$E$16,3)</f>
        <v>Riesgo Administrativo Menor</v>
      </c>
    </row>
    <row r="1492" spans="1:6" ht="15.75" customHeight="1" x14ac:dyDescent="0.3">
      <c r="A1492" s="3">
        <v>1491</v>
      </c>
      <c r="B1492" s="3">
        <v>324</v>
      </c>
      <c r="C1492" s="3">
        <v>64.839806910381668</v>
      </c>
      <c r="D1492" s="3">
        <v>35</v>
      </c>
      <c r="E1492" s="3">
        <v>6.3919012516363853</v>
      </c>
      <c r="F1492" s="4" t="str">
        <f>+VLOOKUP(E1492,'[1]Nivel Impacto'!$A$3:$E$16,3)</f>
        <v>Riesgo Regulatorio</v>
      </c>
    </row>
    <row r="1493" spans="1:6" ht="15.75" customHeight="1" x14ac:dyDescent="0.3">
      <c r="A1493" s="3">
        <v>1492</v>
      </c>
      <c r="B1493" s="3">
        <v>477</v>
      </c>
      <c r="C1493" s="3">
        <v>196.02622471485896</v>
      </c>
      <c r="D1493" s="3">
        <v>47</v>
      </c>
      <c r="E1493" s="3">
        <v>19.387413491782709</v>
      </c>
      <c r="F1493" s="4" t="str">
        <f>+VLOOKUP(E1493,'[1]Nivel Impacto'!$A$3:$E$16,3)</f>
        <v>Riesgo Ambiental</v>
      </c>
    </row>
    <row r="1494" spans="1:6" ht="15.75" customHeight="1" x14ac:dyDescent="0.3">
      <c r="A1494" s="3">
        <v>1493</v>
      </c>
      <c r="B1494" s="3">
        <v>39</v>
      </c>
      <c r="C1494" s="3">
        <v>162.40798425050247</v>
      </c>
      <c r="D1494" s="3">
        <v>4</v>
      </c>
      <c r="E1494" s="3">
        <v>15.04430535153044</v>
      </c>
      <c r="F1494" s="4" t="str">
        <f>+VLOOKUP(E1494,'[1]Nivel Impacto'!$A$3:$E$16,3)</f>
        <v>Riesgo Ambiental</v>
      </c>
    </row>
    <row r="1495" spans="1:6" ht="15.75" customHeight="1" x14ac:dyDescent="0.3">
      <c r="A1495" s="3">
        <v>1494</v>
      </c>
      <c r="B1495" s="3">
        <v>148</v>
      </c>
      <c r="C1495" s="3">
        <v>184.32694591861798</v>
      </c>
      <c r="D1495" s="3">
        <v>16</v>
      </c>
      <c r="E1495" s="3">
        <v>16.590053061219979</v>
      </c>
      <c r="F1495" s="4" t="str">
        <f>+VLOOKUP(E1495,'[1]Nivel Impacto'!$A$3:$E$16,3)</f>
        <v>Riesgo Ambiental</v>
      </c>
    </row>
    <row r="1496" spans="1:6" ht="15.75" customHeight="1" x14ac:dyDescent="0.3">
      <c r="A1496" s="3">
        <v>1495</v>
      </c>
      <c r="B1496" s="3">
        <v>130</v>
      </c>
      <c r="C1496" s="3">
        <v>73.818782672741492</v>
      </c>
      <c r="D1496" s="3">
        <v>13</v>
      </c>
      <c r="E1496" s="3">
        <v>7.2026019715954011</v>
      </c>
      <c r="F1496" s="4" t="str">
        <f>+VLOOKUP(E1496,'[1]Nivel Impacto'!$A$3:$E$16,3)</f>
        <v>Riesgo Laboral</v>
      </c>
    </row>
    <row r="1497" spans="1:6" ht="15.75" customHeight="1" x14ac:dyDescent="0.3">
      <c r="A1497" s="3">
        <v>1496</v>
      </c>
      <c r="B1497" s="3">
        <v>106</v>
      </c>
      <c r="C1497" s="3">
        <v>116.3010242887492</v>
      </c>
      <c r="D1497" s="3">
        <v>10</v>
      </c>
      <c r="E1497" s="3">
        <v>11.023463102896233</v>
      </c>
      <c r="F1497" s="4" t="str">
        <f>+VLOOKUP(E1497,'[1]Nivel Impacto'!$A$3:$E$16,3)</f>
        <v>Riesgo de Seguridad</v>
      </c>
    </row>
    <row r="1498" spans="1:6" ht="15.75" customHeight="1" x14ac:dyDescent="0.3">
      <c r="A1498" s="3">
        <v>1497</v>
      </c>
      <c r="B1498" s="3">
        <v>52</v>
      </c>
      <c r="C1498" s="3">
        <v>108.83517303921003</v>
      </c>
      <c r="D1498" s="3">
        <v>5</v>
      </c>
      <c r="E1498" s="3">
        <v>10.291386870464489</v>
      </c>
      <c r="F1498" s="4" t="str">
        <f>+VLOOKUP(E1498,'[1]Nivel Impacto'!$A$3:$E$16,3)</f>
        <v>Riesgo Tecnológico</v>
      </c>
    </row>
    <row r="1499" spans="1:6" ht="15.75" customHeight="1" x14ac:dyDescent="0.3">
      <c r="A1499" s="3">
        <v>1498</v>
      </c>
      <c r="B1499" s="3">
        <v>54</v>
      </c>
      <c r="C1499" s="3">
        <v>79.158240103366097</v>
      </c>
      <c r="D1499" s="3">
        <v>5</v>
      </c>
      <c r="E1499" s="3">
        <v>7.1724523316343483</v>
      </c>
      <c r="F1499" s="4" t="str">
        <f>+VLOOKUP(E1499,'[1]Nivel Impacto'!$A$3:$E$16,3)</f>
        <v>Riesgo Laboral</v>
      </c>
    </row>
    <row r="1500" spans="1:6" ht="15.75" customHeight="1" x14ac:dyDescent="0.3">
      <c r="A1500" s="3">
        <v>1499</v>
      </c>
      <c r="B1500" s="3">
        <v>294</v>
      </c>
      <c r="C1500" s="3">
        <v>56.005165427318303</v>
      </c>
      <c r="D1500" s="3">
        <v>30</v>
      </c>
      <c r="E1500" s="3">
        <v>5.7707421264733227</v>
      </c>
      <c r="F1500" s="4" t="str">
        <f>+VLOOKUP(E1500,'[1]Nivel Impacto'!$A$3:$E$16,3)</f>
        <v>Riesgo Logístico y de Cadena de Suministro</v>
      </c>
    </row>
    <row r="1501" spans="1:6" ht="15.75" customHeight="1" x14ac:dyDescent="0.3">
      <c r="A1501" s="3">
        <v>1500</v>
      </c>
      <c r="B1501" s="3">
        <v>41</v>
      </c>
      <c r="C1501" s="3">
        <v>40.387902673789064</v>
      </c>
      <c r="D1501" s="3">
        <v>4</v>
      </c>
      <c r="E1501" s="3">
        <v>3.710229137151277</v>
      </c>
      <c r="F1501" s="4" t="str">
        <f>+VLOOKUP(E1501,'[1]Nivel Impacto'!$A$3:$E$16,3)</f>
        <v>Riesgo Administrativo Menor</v>
      </c>
    </row>
    <row r="1502" spans="1:6" ht="15.75" customHeight="1" x14ac:dyDescent="0.3">
      <c r="A1502" s="3">
        <v>1501</v>
      </c>
      <c r="B1502" s="3">
        <v>142</v>
      </c>
      <c r="C1502" s="3">
        <v>718.32258549443236</v>
      </c>
      <c r="D1502" s="3">
        <v>14</v>
      </c>
      <c r="E1502" s="3">
        <v>77.711581000152364</v>
      </c>
      <c r="F1502" s="4" t="str">
        <f>+VLOOKUP(E1502,'[1]Nivel Impacto'!$A$3:$E$16,3)</f>
        <v>Riesgo Ambiental</v>
      </c>
    </row>
    <row r="1503" spans="1:6" ht="15.75" customHeight="1" x14ac:dyDescent="0.3">
      <c r="A1503" s="3">
        <v>1502</v>
      </c>
      <c r="B1503" s="3">
        <v>88</v>
      </c>
      <c r="C1503" s="3">
        <v>117.04887998540411</v>
      </c>
      <c r="D1503" s="3">
        <v>9</v>
      </c>
      <c r="E1503" s="3">
        <v>12.829905471123338</v>
      </c>
      <c r="F1503" s="4" t="str">
        <f>+VLOOKUP(E1503,'[1]Nivel Impacto'!$A$3:$E$16,3)</f>
        <v>Riesgo de Imagen Corporativa</v>
      </c>
    </row>
    <row r="1504" spans="1:6" ht="15.75" customHeight="1" x14ac:dyDescent="0.3">
      <c r="A1504" s="3">
        <v>1503</v>
      </c>
      <c r="B1504" s="3">
        <v>412</v>
      </c>
      <c r="C1504" s="3">
        <v>42.697288985261416</v>
      </c>
      <c r="D1504" s="3">
        <v>45</v>
      </c>
      <c r="E1504" s="3">
        <v>4.2669087694808123</v>
      </c>
      <c r="F1504" s="4" t="str">
        <f>+VLOOKUP(E1504,'[1]Nivel Impacto'!$A$3:$E$16,3)</f>
        <v>Riesgo de Capacitación Insuficiente</v>
      </c>
    </row>
    <row r="1505" spans="1:6" ht="15.75" customHeight="1" x14ac:dyDescent="0.3">
      <c r="A1505" s="3">
        <v>1504</v>
      </c>
      <c r="B1505" s="3">
        <v>53</v>
      </c>
      <c r="C1505" s="3">
        <v>26.218195181884127</v>
      </c>
      <c r="D1505" s="3">
        <v>5</v>
      </c>
      <c r="E1505" s="3">
        <v>2.8029476397041386</v>
      </c>
      <c r="F1505" s="4" t="str">
        <f>+VLOOKUP(E1505,'[1]Nivel Impacto'!$A$3:$E$16,3)</f>
        <v>Riesgo de Error en Reportes No Críticos</v>
      </c>
    </row>
    <row r="1506" spans="1:6" ht="15.75" customHeight="1" x14ac:dyDescent="0.3">
      <c r="A1506" s="3">
        <v>1505</v>
      </c>
      <c r="B1506" s="3">
        <v>368</v>
      </c>
      <c r="C1506" s="3">
        <v>78.372658458674678</v>
      </c>
      <c r="D1506" s="3">
        <v>34</v>
      </c>
      <c r="E1506" s="3">
        <v>8.0353262250383111</v>
      </c>
      <c r="F1506" s="4" t="str">
        <f>+VLOOKUP(E1506,'[1]Nivel Impacto'!$A$3:$E$16,3)</f>
        <v>Riesgo Financiero Operativo</v>
      </c>
    </row>
    <row r="1507" spans="1:6" ht="15.75" customHeight="1" x14ac:dyDescent="0.3">
      <c r="A1507" s="3">
        <v>1506</v>
      </c>
      <c r="B1507" s="3">
        <v>39</v>
      </c>
      <c r="C1507" s="3">
        <v>14.656125146410808</v>
      </c>
      <c r="D1507" s="3">
        <v>4</v>
      </c>
      <c r="E1507" s="3">
        <v>1.53119863474996</v>
      </c>
      <c r="F1507" s="4" t="str">
        <f>+VLOOKUP(E1507,'[1]Nivel Impacto'!$A$3:$E$16,3)</f>
        <v>Riesgo de Equipamiento Secundario</v>
      </c>
    </row>
    <row r="1508" spans="1:6" ht="15.75" customHeight="1" x14ac:dyDescent="0.3">
      <c r="A1508" s="3">
        <v>1507</v>
      </c>
      <c r="B1508" s="3">
        <v>168</v>
      </c>
      <c r="C1508" s="3">
        <v>109.60623237839884</v>
      </c>
      <c r="D1508" s="3">
        <v>18</v>
      </c>
      <c r="E1508" s="3">
        <v>10.412671498210306</v>
      </c>
      <c r="F1508" s="4" t="str">
        <f>+VLOOKUP(E1508,'[1]Nivel Impacto'!$A$3:$E$16,3)</f>
        <v>Riesgo Tecnológico</v>
      </c>
    </row>
    <row r="1509" spans="1:6" ht="15.75" customHeight="1" x14ac:dyDescent="0.3">
      <c r="A1509" s="3">
        <v>1508</v>
      </c>
      <c r="B1509" s="3">
        <v>219</v>
      </c>
      <c r="C1509" s="3">
        <v>10.50780119390663</v>
      </c>
      <c r="D1509" s="3">
        <v>20</v>
      </c>
      <c r="E1509" s="3">
        <v>0.99215301279625745</v>
      </c>
      <c r="F1509" s="4" t="e">
        <f>+VLOOKUP(E1509,'[1]Nivel Impacto'!$A$3:$E$16,3)</f>
        <v>#N/A</v>
      </c>
    </row>
    <row r="1510" spans="1:6" ht="15.75" customHeight="1" x14ac:dyDescent="0.3">
      <c r="A1510" s="3">
        <v>1509</v>
      </c>
      <c r="B1510" s="3">
        <v>285</v>
      </c>
      <c r="C1510" s="3">
        <v>21.907033909614217</v>
      </c>
      <c r="D1510" s="3">
        <v>31</v>
      </c>
      <c r="E1510" s="3">
        <v>1.9968835210000733</v>
      </c>
      <c r="F1510" s="4" t="str">
        <f>+VLOOKUP(E1510,'[1]Nivel Impacto'!$A$3:$E$16,3)</f>
        <v>Riesgo de Equipamiento Secundario</v>
      </c>
    </row>
    <row r="1511" spans="1:6" ht="15.75" customHeight="1" x14ac:dyDescent="0.3">
      <c r="A1511" s="3">
        <v>1510</v>
      </c>
      <c r="B1511" s="3">
        <v>516</v>
      </c>
      <c r="C1511" s="3">
        <v>49.834476684765619</v>
      </c>
      <c r="D1511" s="3">
        <v>49</v>
      </c>
      <c r="E1511" s="3">
        <v>4.503381443376008</v>
      </c>
      <c r="F1511" s="4" t="str">
        <f>+VLOOKUP(E1511,'[1]Nivel Impacto'!$A$3:$E$16,3)</f>
        <v>Riesgo de Capacitación Insuficiente</v>
      </c>
    </row>
    <row r="1512" spans="1:6" ht="15.75" customHeight="1" x14ac:dyDescent="0.3">
      <c r="A1512" s="3">
        <v>1511</v>
      </c>
      <c r="B1512" s="3">
        <v>244</v>
      </c>
      <c r="C1512" s="3">
        <v>277.52342417758121</v>
      </c>
      <c r="D1512" s="3">
        <v>24</v>
      </c>
      <c r="E1512" s="3">
        <v>25.457925633584608</v>
      </c>
      <c r="F1512" s="4" t="str">
        <f>+VLOOKUP(E1512,'[1]Nivel Impacto'!$A$3:$E$16,3)</f>
        <v>Riesgo Ambiental</v>
      </c>
    </row>
    <row r="1513" spans="1:6" ht="15.75" customHeight="1" x14ac:dyDescent="0.3">
      <c r="A1513" s="3">
        <v>1512</v>
      </c>
      <c r="B1513" s="3">
        <v>85</v>
      </c>
      <c r="C1513" s="3">
        <v>63.19144976435377</v>
      </c>
      <c r="D1513" s="3">
        <v>9</v>
      </c>
      <c r="E1513" s="3">
        <v>6.1715739752991752</v>
      </c>
      <c r="F1513" s="4" t="str">
        <f>+VLOOKUP(E1513,'[1]Nivel Impacto'!$A$3:$E$16,3)</f>
        <v>Riesgo Regulatorio</v>
      </c>
    </row>
    <row r="1514" spans="1:6" ht="15.75" customHeight="1" x14ac:dyDescent="0.3">
      <c r="A1514" s="3">
        <v>1513</v>
      </c>
      <c r="B1514" s="3">
        <v>305</v>
      </c>
      <c r="C1514" s="3">
        <v>85.376822252736289</v>
      </c>
      <c r="D1514" s="3">
        <v>28</v>
      </c>
      <c r="E1514" s="3">
        <v>9.2420502653321002</v>
      </c>
      <c r="F1514" s="4" t="str">
        <f>+VLOOKUP(E1514,'[1]Nivel Impacto'!$A$3:$E$16,3)</f>
        <v>Riesgo Portuario</v>
      </c>
    </row>
    <row r="1515" spans="1:6" ht="15.75" customHeight="1" x14ac:dyDescent="0.3">
      <c r="A1515" s="3">
        <v>1514</v>
      </c>
      <c r="B1515" s="3">
        <v>354</v>
      </c>
      <c r="C1515" s="3">
        <v>33.368374329060494</v>
      </c>
      <c r="D1515" s="3">
        <v>39</v>
      </c>
      <c r="E1515" s="3">
        <v>3.1953421236460793</v>
      </c>
      <c r="F1515" s="4" t="str">
        <f>+VLOOKUP(E1515,'[1]Nivel Impacto'!$A$3:$E$16,3)</f>
        <v>Riesgo Administrativo Menor</v>
      </c>
    </row>
    <row r="1516" spans="1:6" ht="15.75" customHeight="1" x14ac:dyDescent="0.3">
      <c r="A1516" s="3">
        <v>1515</v>
      </c>
      <c r="B1516" s="3">
        <v>39</v>
      </c>
      <c r="C1516" s="3">
        <v>124.69036617676096</v>
      </c>
      <c r="D1516" s="3">
        <v>4</v>
      </c>
      <c r="E1516" s="3">
        <v>12.070365339610397</v>
      </c>
      <c r="F1516" s="4" t="str">
        <f>+VLOOKUP(E1516,'[1]Nivel Impacto'!$A$3:$E$16,3)</f>
        <v>Riesgo de Imagen Corporativa</v>
      </c>
    </row>
    <row r="1517" spans="1:6" ht="15.75" customHeight="1" x14ac:dyDescent="0.3">
      <c r="A1517" s="3">
        <v>1516</v>
      </c>
      <c r="B1517" s="3">
        <v>309</v>
      </c>
      <c r="C1517" s="3">
        <v>267.11733691670543</v>
      </c>
      <c r="D1517" s="3">
        <v>32</v>
      </c>
      <c r="E1517" s="3">
        <v>27.574265019581027</v>
      </c>
      <c r="F1517" s="4" t="str">
        <f>+VLOOKUP(E1517,'[1]Nivel Impacto'!$A$3:$E$16,3)</f>
        <v>Riesgo Ambiental</v>
      </c>
    </row>
    <row r="1518" spans="1:6" ht="15.75" customHeight="1" x14ac:dyDescent="0.3">
      <c r="A1518" s="3">
        <v>1517</v>
      </c>
      <c r="B1518" s="3">
        <v>41</v>
      </c>
      <c r="C1518" s="3">
        <v>274.43140047566163</v>
      </c>
      <c r="D1518" s="3">
        <v>4</v>
      </c>
      <c r="E1518" s="3">
        <v>25.282220943389721</v>
      </c>
      <c r="F1518" s="4" t="str">
        <f>+VLOOKUP(E1518,'[1]Nivel Impacto'!$A$3:$E$16,3)</f>
        <v>Riesgo Ambiental</v>
      </c>
    </row>
    <row r="1519" spans="1:6" ht="15.75" customHeight="1" x14ac:dyDescent="0.3">
      <c r="A1519" s="3">
        <v>1518</v>
      </c>
      <c r="B1519" s="3">
        <v>252</v>
      </c>
      <c r="C1519" s="3">
        <v>103.19712591939866</v>
      </c>
      <c r="D1519" s="3">
        <v>26</v>
      </c>
      <c r="E1519" s="3">
        <v>9.6141264481008779</v>
      </c>
      <c r="F1519" s="4" t="str">
        <f>+VLOOKUP(E1519,'[1]Nivel Impacto'!$A$3:$E$16,3)</f>
        <v>Riesgo Portuario</v>
      </c>
    </row>
    <row r="1520" spans="1:6" ht="15.75" customHeight="1" x14ac:dyDescent="0.3">
      <c r="A1520" s="3">
        <v>1519</v>
      </c>
      <c r="B1520" s="3">
        <v>426</v>
      </c>
      <c r="C1520" s="3">
        <v>89.285230168700664</v>
      </c>
      <c r="D1520" s="3">
        <v>39</v>
      </c>
      <c r="E1520" s="3">
        <v>8.2299545785226318</v>
      </c>
      <c r="F1520" s="4" t="str">
        <f>+VLOOKUP(E1520,'[1]Nivel Impacto'!$A$3:$E$16,3)</f>
        <v>Riesgo Financiero Operativo</v>
      </c>
    </row>
    <row r="1521" spans="1:6" ht="15.75" customHeight="1" x14ac:dyDescent="0.3">
      <c r="A1521" s="3">
        <v>1520</v>
      </c>
      <c r="B1521" s="3">
        <v>206</v>
      </c>
      <c r="C1521" s="3">
        <v>57.448867086753083</v>
      </c>
      <c r="D1521" s="3">
        <v>21</v>
      </c>
      <c r="E1521" s="3">
        <v>5.3861715420861653</v>
      </c>
      <c r="F1521" s="4" t="str">
        <f>+VLOOKUP(E1521,'[1]Nivel Impacto'!$A$3:$E$16,3)</f>
        <v>Riesgo Logístico y de Cadena de Suministro</v>
      </c>
    </row>
    <row r="1522" spans="1:6" ht="15.75" customHeight="1" x14ac:dyDescent="0.3">
      <c r="A1522" s="3">
        <v>1521</v>
      </c>
      <c r="B1522" s="3">
        <v>344</v>
      </c>
      <c r="C1522" s="3">
        <v>168.34839013323935</v>
      </c>
      <c r="D1522" s="3">
        <v>37</v>
      </c>
      <c r="E1522" s="3">
        <v>15.311620358963419</v>
      </c>
      <c r="F1522" s="4" t="str">
        <f>+VLOOKUP(E1522,'[1]Nivel Impacto'!$A$3:$E$16,3)</f>
        <v>Riesgo Ambiental</v>
      </c>
    </row>
    <row r="1523" spans="1:6" ht="15.75" customHeight="1" x14ac:dyDescent="0.3">
      <c r="A1523" s="3">
        <v>1522</v>
      </c>
      <c r="B1523" s="3">
        <v>406</v>
      </c>
      <c r="C1523" s="3">
        <v>45.564085824947469</v>
      </c>
      <c r="D1523" s="3">
        <v>40</v>
      </c>
      <c r="E1523" s="3">
        <v>4.3097446097819789</v>
      </c>
      <c r="F1523" s="4" t="str">
        <f>+VLOOKUP(E1523,'[1]Nivel Impacto'!$A$3:$E$16,3)</f>
        <v>Riesgo de Capacitación Insuficiente</v>
      </c>
    </row>
    <row r="1524" spans="1:6" ht="15.75" customHeight="1" x14ac:dyDescent="0.3">
      <c r="A1524" s="3">
        <v>1523</v>
      </c>
      <c r="B1524" s="3">
        <v>364</v>
      </c>
      <c r="C1524" s="3">
        <v>10.64512520215073</v>
      </c>
      <c r="D1524" s="3">
        <v>37</v>
      </c>
      <c r="E1524" s="3">
        <v>0.97442730023705915</v>
      </c>
      <c r="F1524" s="4" t="e">
        <f>+VLOOKUP(E1524,'[1]Nivel Impacto'!$A$3:$E$16,3)</f>
        <v>#N/A</v>
      </c>
    </row>
    <row r="1525" spans="1:6" ht="15.75" customHeight="1" x14ac:dyDescent="0.3">
      <c r="A1525" s="3">
        <v>1524</v>
      </c>
      <c r="B1525" s="3">
        <v>204</v>
      </c>
      <c r="C1525" s="3">
        <v>41.779673551416579</v>
      </c>
      <c r="D1525" s="3">
        <v>20</v>
      </c>
      <c r="E1525" s="3">
        <v>4.0106160911591386</v>
      </c>
      <c r="F1525" s="4" t="str">
        <f>+VLOOKUP(E1525,'[1]Nivel Impacto'!$A$3:$E$16,3)</f>
        <v>Riesgo de Capacitación Insuficiente</v>
      </c>
    </row>
    <row r="1526" spans="1:6" ht="15.75" customHeight="1" x14ac:dyDescent="0.3">
      <c r="A1526" s="3">
        <v>1525</v>
      </c>
      <c r="B1526" s="3">
        <v>123</v>
      </c>
      <c r="C1526" s="3">
        <v>190.11438244548407</v>
      </c>
      <c r="D1526" s="3">
        <v>13</v>
      </c>
      <c r="E1526" s="3">
        <v>17.853359296198967</v>
      </c>
      <c r="F1526" s="4" t="str">
        <f>+VLOOKUP(E1526,'[1]Nivel Impacto'!$A$3:$E$16,3)</f>
        <v>Riesgo Ambiental</v>
      </c>
    </row>
    <row r="1527" spans="1:6" ht="15.75" customHeight="1" x14ac:dyDescent="0.3">
      <c r="A1527" s="3">
        <v>1526</v>
      </c>
      <c r="B1527" s="3">
        <v>39</v>
      </c>
      <c r="C1527" s="3">
        <v>133.14907499757086</v>
      </c>
      <c r="D1527" s="3">
        <v>4</v>
      </c>
      <c r="E1527" s="3">
        <v>13.847719993045358</v>
      </c>
      <c r="F1527" s="4" t="str">
        <f>+VLOOKUP(E1527,'[1]Nivel Impacto'!$A$3:$E$16,3)</f>
        <v>Riesgo de Navegación</v>
      </c>
    </row>
    <row r="1528" spans="1:6" ht="15.75" customHeight="1" x14ac:dyDescent="0.3">
      <c r="A1528" s="3">
        <v>1527</v>
      </c>
      <c r="B1528" s="3">
        <v>517</v>
      </c>
      <c r="C1528" s="3">
        <v>31.391606961985964</v>
      </c>
      <c r="D1528" s="3">
        <v>52</v>
      </c>
      <c r="E1528" s="3">
        <v>3.167405108733639</v>
      </c>
      <c r="F1528" s="4" t="str">
        <f>+VLOOKUP(E1528,'[1]Nivel Impacto'!$A$3:$E$16,3)</f>
        <v>Riesgo Administrativo Menor</v>
      </c>
    </row>
    <row r="1529" spans="1:6" ht="15.75" customHeight="1" x14ac:dyDescent="0.3">
      <c r="A1529" s="3">
        <v>1528</v>
      </c>
      <c r="B1529" s="3">
        <v>380</v>
      </c>
      <c r="C1529" s="3">
        <v>104.83668014054977</v>
      </c>
      <c r="D1529" s="3">
        <v>36</v>
      </c>
      <c r="E1529" s="3">
        <v>9.5500293418265567</v>
      </c>
      <c r="F1529" s="4" t="str">
        <f>+VLOOKUP(E1529,'[1]Nivel Impacto'!$A$3:$E$16,3)</f>
        <v>Riesgo Portuario</v>
      </c>
    </row>
    <row r="1530" spans="1:6" ht="15.75" customHeight="1" x14ac:dyDescent="0.3">
      <c r="A1530" s="3">
        <v>1529</v>
      </c>
      <c r="B1530" s="3">
        <v>158</v>
      </c>
      <c r="C1530" s="3">
        <v>170.25378373356304</v>
      </c>
      <c r="D1530" s="3">
        <v>15</v>
      </c>
      <c r="E1530" s="3">
        <v>17.538370871333832</v>
      </c>
      <c r="F1530" s="4" t="str">
        <f>+VLOOKUP(E1530,'[1]Nivel Impacto'!$A$3:$E$16,3)</f>
        <v>Riesgo Ambiental</v>
      </c>
    </row>
    <row r="1531" spans="1:6" ht="15.75" customHeight="1" x14ac:dyDescent="0.3">
      <c r="A1531" s="3">
        <v>1530</v>
      </c>
      <c r="B1531" s="3">
        <v>93</v>
      </c>
      <c r="C1531" s="3">
        <v>79.656305291308641</v>
      </c>
      <c r="D1531" s="3">
        <v>10</v>
      </c>
      <c r="E1531" s="3">
        <v>8.553505733454374</v>
      </c>
      <c r="F1531" s="4" t="str">
        <f>+VLOOKUP(E1531,'[1]Nivel Impacto'!$A$3:$E$16,3)</f>
        <v>Riesgo Financiero Operativo</v>
      </c>
    </row>
    <row r="1532" spans="1:6" ht="15.75" customHeight="1" x14ac:dyDescent="0.3">
      <c r="A1532" s="3">
        <v>1531</v>
      </c>
      <c r="B1532" s="3">
        <v>87</v>
      </c>
      <c r="C1532" s="3">
        <v>26.400092223451249</v>
      </c>
      <c r="D1532" s="3">
        <v>9</v>
      </c>
      <c r="E1532" s="3">
        <v>2.656540345341829</v>
      </c>
      <c r="F1532" s="4" t="str">
        <f>+VLOOKUP(E1532,'[1]Nivel Impacto'!$A$3:$E$16,3)</f>
        <v>Riesgo de Error en Reportes No Críticos</v>
      </c>
    </row>
    <row r="1533" spans="1:6" ht="15.75" customHeight="1" x14ac:dyDescent="0.3">
      <c r="A1533" s="3">
        <v>1532</v>
      </c>
      <c r="B1533" s="3">
        <v>246</v>
      </c>
      <c r="C1533" s="3">
        <v>24.721415936020993</v>
      </c>
      <c r="D1533" s="3">
        <v>24</v>
      </c>
      <c r="E1533" s="3">
        <v>2.5618972436873233</v>
      </c>
      <c r="F1533" s="4" t="str">
        <f>+VLOOKUP(E1533,'[1]Nivel Impacto'!$A$3:$E$16,3)</f>
        <v>Riesgo de Error en Reportes No Críticos</v>
      </c>
    </row>
    <row r="1534" spans="1:6" ht="15.75" customHeight="1" x14ac:dyDescent="0.3">
      <c r="A1534" s="3">
        <v>1533</v>
      </c>
      <c r="B1534" s="3">
        <v>273</v>
      </c>
      <c r="C1534" s="3">
        <v>53.976718507196253</v>
      </c>
      <c r="D1534" s="3">
        <v>27</v>
      </c>
      <c r="E1534" s="3">
        <v>5.746622469946594</v>
      </c>
      <c r="F1534" s="4" t="str">
        <f>+VLOOKUP(E1534,'[1]Nivel Impacto'!$A$3:$E$16,3)</f>
        <v>Riesgo Logístico y de Cadena de Suministro</v>
      </c>
    </row>
    <row r="1535" spans="1:6" ht="15.75" customHeight="1" x14ac:dyDescent="0.3">
      <c r="A1535" s="3">
        <v>1534</v>
      </c>
      <c r="B1535" s="3">
        <v>279</v>
      </c>
      <c r="C1535" s="3">
        <v>49.299821570434531</v>
      </c>
      <c r="D1535" s="3">
        <v>30</v>
      </c>
      <c r="E1535" s="3">
        <v>5.0602906270708958</v>
      </c>
      <c r="F1535" s="4" t="str">
        <f>+VLOOKUP(E1535,'[1]Nivel Impacto'!$A$3:$E$16,3)</f>
        <v>Riesgo Logístico y de Cadena de Suministro</v>
      </c>
    </row>
    <row r="1536" spans="1:6" ht="15.75" customHeight="1" x14ac:dyDescent="0.3">
      <c r="A1536" s="3">
        <v>1535</v>
      </c>
      <c r="B1536" s="3">
        <v>157</v>
      </c>
      <c r="C1536" s="3">
        <v>260.00323284316653</v>
      </c>
      <c r="D1536" s="3">
        <v>16</v>
      </c>
      <c r="E1536" s="3">
        <v>25.409655337065299</v>
      </c>
      <c r="F1536" s="4" t="str">
        <f>+VLOOKUP(E1536,'[1]Nivel Impacto'!$A$3:$E$16,3)</f>
        <v>Riesgo Ambiental</v>
      </c>
    </row>
    <row r="1537" spans="1:6" ht="15.75" customHeight="1" x14ac:dyDescent="0.3">
      <c r="A1537" s="3">
        <v>1536</v>
      </c>
      <c r="B1537" s="3">
        <v>189</v>
      </c>
      <c r="C1537" s="3">
        <v>538.4487326391087</v>
      </c>
      <c r="D1537" s="3">
        <v>19</v>
      </c>
      <c r="E1537" s="3">
        <v>55.298780363534647</v>
      </c>
      <c r="F1537" s="4" t="str">
        <f>+VLOOKUP(E1537,'[1]Nivel Impacto'!$A$3:$E$16,3)</f>
        <v>Riesgo Ambiental</v>
      </c>
    </row>
    <row r="1538" spans="1:6" ht="15.75" customHeight="1" x14ac:dyDescent="0.3">
      <c r="A1538" s="3">
        <v>1537</v>
      </c>
      <c r="B1538" s="3">
        <v>241</v>
      </c>
      <c r="C1538" s="3">
        <v>49.419944493596446</v>
      </c>
      <c r="D1538" s="3">
        <v>25</v>
      </c>
      <c r="E1538" s="3">
        <v>4.5870155292122377</v>
      </c>
      <c r="F1538" s="4" t="str">
        <f>+VLOOKUP(E1538,'[1]Nivel Impacto'!$A$3:$E$16,3)</f>
        <v>Riesgo de Capacitación Insuficiente</v>
      </c>
    </row>
    <row r="1539" spans="1:6" ht="15.75" customHeight="1" x14ac:dyDescent="0.3">
      <c r="A1539" s="3">
        <v>1538</v>
      </c>
      <c r="B1539" s="3">
        <v>103</v>
      </c>
      <c r="C1539" s="3">
        <v>38.061998524584887</v>
      </c>
      <c r="D1539" s="3">
        <v>10</v>
      </c>
      <c r="E1539" s="3">
        <v>3.4402149990924129</v>
      </c>
      <c r="F1539" s="4" t="str">
        <f>+VLOOKUP(E1539,'[1]Nivel Impacto'!$A$3:$E$16,3)</f>
        <v>Riesgo Administrativo Menor</v>
      </c>
    </row>
    <row r="1540" spans="1:6" ht="15.75" customHeight="1" x14ac:dyDescent="0.3">
      <c r="A1540" s="3">
        <v>1539</v>
      </c>
      <c r="B1540" s="3">
        <v>307</v>
      </c>
      <c r="C1540" s="3">
        <v>25.473167403903066</v>
      </c>
      <c r="D1540" s="3">
        <v>31</v>
      </c>
      <c r="E1540" s="3">
        <v>2.3895843290531849</v>
      </c>
      <c r="F1540" s="4" t="str">
        <f>+VLOOKUP(E1540,'[1]Nivel Impacto'!$A$3:$E$16,3)</f>
        <v>Riesgo de Error en Reportes No Críticos</v>
      </c>
    </row>
    <row r="1541" spans="1:6" ht="15.75" customHeight="1" x14ac:dyDescent="0.3">
      <c r="A1541" s="3">
        <v>1540</v>
      </c>
      <c r="B1541" s="3">
        <v>380</v>
      </c>
      <c r="C1541" s="3">
        <v>79.441889657899992</v>
      </c>
      <c r="D1541" s="3">
        <v>39</v>
      </c>
      <c r="E1541" s="3">
        <v>8.6323466975729435</v>
      </c>
      <c r="F1541" s="4" t="str">
        <f>+VLOOKUP(E1541,'[1]Nivel Impacto'!$A$3:$E$16,3)</f>
        <v>Riesgo Financiero Operativo</v>
      </c>
    </row>
    <row r="1542" spans="1:6" ht="15.75" customHeight="1" x14ac:dyDescent="0.3">
      <c r="A1542" s="3">
        <v>1541</v>
      </c>
      <c r="B1542" s="3">
        <v>294</v>
      </c>
      <c r="C1542" s="3">
        <v>61.646523575385814</v>
      </c>
      <c r="D1542" s="3">
        <v>32</v>
      </c>
      <c r="E1542" s="3">
        <v>6.1826686187325013</v>
      </c>
      <c r="F1542" s="4" t="str">
        <f>+VLOOKUP(E1542,'[1]Nivel Impacto'!$A$3:$E$16,3)</f>
        <v>Riesgo Regulatorio</v>
      </c>
    </row>
    <row r="1543" spans="1:6" ht="15.75" customHeight="1" x14ac:dyDescent="0.3">
      <c r="A1543" s="3">
        <v>1542</v>
      </c>
      <c r="B1543" s="3">
        <v>158</v>
      </c>
      <c r="C1543" s="3">
        <v>27.454152952375146</v>
      </c>
      <c r="D1543" s="3">
        <v>15</v>
      </c>
      <c r="E1543" s="3">
        <v>2.561550619315268</v>
      </c>
      <c r="F1543" s="4" t="str">
        <f>+VLOOKUP(E1543,'[1]Nivel Impacto'!$A$3:$E$16,3)</f>
        <v>Riesgo de Error en Reportes No Críticos</v>
      </c>
    </row>
    <row r="1544" spans="1:6" ht="15.75" customHeight="1" x14ac:dyDescent="0.3">
      <c r="A1544" s="3">
        <v>1543</v>
      </c>
      <c r="B1544" s="3">
        <v>98</v>
      </c>
      <c r="C1544" s="3">
        <v>12.097099517763198</v>
      </c>
      <c r="D1544" s="3">
        <v>10</v>
      </c>
      <c r="E1544" s="3">
        <v>1.3299260034699585</v>
      </c>
      <c r="F1544" s="4" t="str">
        <f>+VLOOKUP(E1544,'[1]Nivel Impacto'!$A$3:$E$16,3)</f>
        <v>Riesgo de Equipamiento Secundario</v>
      </c>
    </row>
    <row r="1545" spans="1:6" ht="15.75" customHeight="1" x14ac:dyDescent="0.3">
      <c r="A1545" s="3">
        <v>1544</v>
      </c>
      <c r="B1545" s="3">
        <v>94</v>
      </c>
      <c r="C1545" s="3">
        <v>39.616165541670838</v>
      </c>
      <c r="D1545" s="3">
        <v>10</v>
      </c>
      <c r="E1545" s="3">
        <v>3.9792038761732655</v>
      </c>
      <c r="F1545" s="4" t="str">
        <f>+VLOOKUP(E1545,'[1]Nivel Impacto'!$A$3:$E$16,3)</f>
        <v>Riesgo Administrativo Menor</v>
      </c>
    </row>
    <row r="1546" spans="1:6" ht="15.75" customHeight="1" x14ac:dyDescent="0.3">
      <c r="A1546" s="3">
        <v>1545</v>
      </c>
      <c r="B1546" s="3">
        <v>401</v>
      </c>
      <c r="C1546" s="3">
        <v>8.3149790226883535</v>
      </c>
      <c r="D1546" s="3">
        <v>43</v>
      </c>
      <c r="E1546" s="3">
        <v>0.83472016024309748</v>
      </c>
      <c r="F1546" s="4" t="e">
        <f>+VLOOKUP(E1546,'[1]Nivel Impacto'!$A$3:$E$16,3)</f>
        <v>#N/A</v>
      </c>
    </row>
    <row r="1547" spans="1:6" ht="15.75" customHeight="1" x14ac:dyDescent="0.3">
      <c r="A1547" s="3">
        <v>1546</v>
      </c>
      <c r="B1547" s="3">
        <v>311</v>
      </c>
      <c r="C1547" s="3">
        <v>105.733709910293</v>
      </c>
      <c r="D1547" s="3">
        <v>29</v>
      </c>
      <c r="E1547" s="3">
        <v>11.316354780529442</v>
      </c>
      <c r="F1547" s="4" t="str">
        <f>+VLOOKUP(E1547,'[1]Nivel Impacto'!$A$3:$E$16,3)</f>
        <v>Riesgo de Seguridad</v>
      </c>
    </row>
    <row r="1548" spans="1:6" ht="15.75" customHeight="1" x14ac:dyDescent="0.3">
      <c r="A1548" s="3">
        <v>1547</v>
      </c>
      <c r="B1548" s="3">
        <v>96</v>
      </c>
      <c r="C1548" s="3">
        <v>96.806543157764906</v>
      </c>
      <c r="D1548" s="3">
        <v>9</v>
      </c>
      <c r="E1548" s="3">
        <v>9.7491291302336318</v>
      </c>
      <c r="F1548" s="4" t="str">
        <f>+VLOOKUP(E1548,'[1]Nivel Impacto'!$A$3:$E$16,3)</f>
        <v>Riesgo Portuario</v>
      </c>
    </row>
    <row r="1549" spans="1:6" ht="15.75" customHeight="1" x14ac:dyDescent="0.3">
      <c r="A1549" s="3">
        <v>1548</v>
      </c>
      <c r="B1549" s="3">
        <v>401</v>
      </c>
      <c r="C1549" s="3">
        <v>65.315394446539358</v>
      </c>
      <c r="D1549" s="3">
        <v>40</v>
      </c>
      <c r="E1549" s="3">
        <v>6.1721729205884799</v>
      </c>
      <c r="F1549" s="4" t="str">
        <f>+VLOOKUP(E1549,'[1]Nivel Impacto'!$A$3:$E$16,3)</f>
        <v>Riesgo Regulatorio</v>
      </c>
    </row>
    <row r="1550" spans="1:6" ht="15.75" customHeight="1" x14ac:dyDescent="0.3">
      <c r="A1550" s="3">
        <v>1549</v>
      </c>
      <c r="B1550" s="3">
        <v>97</v>
      </c>
      <c r="C1550" s="3">
        <v>88.621550959866809</v>
      </c>
      <c r="D1550" s="3">
        <v>10</v>
      </c>
      <c r="E1550" s="3">
        <v>8.4033123827452165</v>
      </c>
      <c r="F1550" s="4" t="str">
        <f>+VLOOKUP(E1550,'[1]Nivel Impacto'!$A$3:$E$16,3)</f>
        <v>Riesgo Financiero Operativo</v>
      </c>
    </row>
    <row r="1551" spans="1:6" ht="15.75" customHeight="1" x14ac:dyDescent="0.3">
      <c r="A1551" s="3">
        <v>1550</v>
      </c>
      <c r="B1551" s="3">
        <v>582</v>
      </c>
      <c r="C1551" s="3">
        <v>117.36048843474147</v>
      </c>
      <c r="D1551" s="3">
        <v>61</v>
      </c>
      <c r="E1551" s="3">
        <v>10.811793942941474</v>
      </c>
      <c r="F1551" s="4" t="str">
        <f>+VLOOKUP(E1551,'[1]Nivel Impacto'!$A$3:$E$16,3)</f>
        <v>Riesgo Tecnológico</v>
      </c>
    </row>
    <row r="1552" spans="1:6" ht="15.75" customHeight="1" x14ac:dyDescent="0.3">
      <c r="A1552" s="3">
        <v>1551</v>
      </c>
      <c r="B1552" s="3">
        <v>102</v>
      </c>
      <c r="C1552" s="3">
        <v>8.2812642091159425</v>
      </c>
      <c r="D1552" s="3">
        <v>10</v>
      </c>
      <c r="E1552" s="3">
        <v>0.80532430405240807</v>
      </c>
      <c r="F1552" s="4" t="e">
        <f>+VLOOKUP(E1552,'[1]Nivel Impacto'!$A$3:$E$16,3)</f>
        <v>#N/A</v>
      </c>
    </row>
    <row r="1553" spans="1:6" ht="15.75" customHeight="1" x14ac:dyDescent="0.3">
      <c r="A1553" s="3">
        <v>1552</v>
      </c>
      <c r="B1553" s="3">
        <v>447</v>
      </c>
      <c r="C1553" s="3">
        <v>43.545342411175362</v>
      </c>
      <c r="D1553" s="3">
        <v>46</v>
      </c>
      <c r="E1553" s="3">
        <v>4.056450571319111</v>
      </c>
      <c r="F1553" s="4" t="str">
        <f>+VLOOKUP(E1553,'[1]Nivel Impacto'!$A$3:$E$16,3)</f>
        <v>Riesgo de Capacitación Insuficiente</v>
      </c>
    </row>
    <row r="1554" spans="1:6" ht="15.75" customHeight="1" x14ac:dyDescent="0.3">
      <c r="A1554" s="3">
        <v>1553</v>
      </c>
      <c r="B1554" s="3">
        <v>42</v>
      </c>
      <c r="C1554" s="3">
        <v>15.304485242716783</v>
      </c>
      <c r="D1554" s="3">
        <v>4</v>
      </c>
      <c r="E1554" s="3">
        <v>1.4348968200531353</v>
      </c>
      <c r="F1554" s="4" t="str">
        <f>+VLOOKUP(E1554,'[1]Nivel Impacto'!$A$3:$E$16,3)</f>
        <v>Riesgo de Equipamiento Secundario</v>
      </c>
    </row>
    <row r="1555" spans="1:6" ht="15.75" customHeight="1" x14ac:dyDescent="0.3">
      <c r="A1555" s="3">
        <v>1554</v>
      </c>
      <c r="B1555" s="3">
        <v>537</v>
      </c>
      <c r="C1555" s="3">
        <v>210.11944325287595</v>
      </c>
      <c r="D1555" s="3">
        <v>53</v>
      </c>
      <c r="E1555" s="3">
        <v>22.534833257902086</v>
      </c>
      <c r="F1555" s="4" t="str">
        <f>+VLOOKUP(E1555,'[1]Nivel Impacto'!$A$3:$E$16,3)</f>
        <v>Riesgo Ambiental</v>
      </c>
    </row>
    <row r="1556" spans="1:6" ht="15.75" customHeight="1" x14ac:dyDescent="0.3">
      <c r="A1556" s="3">
        <v>1555</v>
      </c>
      <c r="B1556" s="3">
        <v>309</v>
      </c>
      <c r="C1556" s="3">
        <v>50.308529784008797</v>
      </c>
      <c r="D1556" s="3">
        <v>31</v>
      </c>
      <c r="E1556" s="3">
        <v>5.1228518350522814</v>
      </c>
      <c r="F1556" s="4" t="str">
        <f>+VLOOKUP(E1556,'[1]Nivel Impacto'!$A$3:$E$16,3)</f>
        <v>Riesgo Logístico y de Cadena de Suministro</v>
      </c>
    </row>
    <row r="1557" spans="1:6" ht="15.75" customHeight="1" x14ac:dyDescent="0.3">
      <c r="A1557" s="3">
        <v>1556</v>
      </c>
      <c r="B1557" s="3">
        <v>98</v>
      </c>
      <c r="C1557" s="3">
        <v>30.146419964139437</v>
      </c>
      <c r="D1557" s="3">
        <v>9</v>
      </c>
      <c r="E1557" s="3">
        <v>2.9524745725962172</v>
      </c>
      <c r="F1557" s="4" t="str">
        <f>+VLOOKUP(E1557,'[1]Nivel Impacto'!$A$3:$E$16,3)</f>
        <v>Riesgo de Error en Reportes No Críticos</v>
      </c>
    </row>
    <row r="1558" spans="1:6" ht="15.75" customHeight="1" x14ac:dyDescent="0.3">
      <c r="A1558" s="3">
        <v>1557</v>
      </c>
      <c r="B1558" s="3">
        <v>176</v>
      </c>
      <c r="C1558" s="3">
        <v>106.58936739900999</v>
      </c>
      <c r="D1558" s="3">
        <v>19</v>
      </c>
      <c r="E1558" s="3">
        <v>10.855083353950146</v>
      </c>
      <c r="F1558" s="4" t="str">
        <f>+VLOOKUP(E1558,'[1]Nivel Impacto'!$A$3:$E$16,3)</f>
        <v>Riesgo Tecnológico</v>
      </c>
    </row>
    <row r="1559" spans="1:6" ht="15.75" customHeight="1" x14ac:dyDescent="0.3">
      <c r="A1559" s="3">
        <v>1558</v>
      </c>
      <c r="B1559" s="3">
        <v>439</v>
      </c>
      <c r="C1559" s="3">
        <v>98.11114772103744</v>
      </c>
      <c r="D1559" s="3">
        <v>41</v>
      </c>
      <c r="E1559" s="3">
        <v>9.6468292647575851</v>
      </c>
      <c r="F1559" s="4" t="str">
        <f>+VLOOKUP(E1559,'[1]Nivel Impacto'!$A$3:$E$16,3)</f>
        <v>Riesgo Portuario</v>
      </c>
    </row>
    <row r="1560" spans="1:6" ht="15.75" customHeight="1" x14ac:dyDescent="0.3">
      <c r="A1560" s="3">
        <v>1559</v>
      </c>
      <c r="B1560" s="3">
        <v>49</v>
      </c>
      <c r="C1560" s="3">
        <v>151.43315749839363</v>
      </c>
      <c r="D1560" s="3">
        <v>5</v>
      </c>
      <c r="E1560" s="3">
        <v>15.421722598755156</v>
      </c>
      <c r="F1560" s="4" t="str">
        <f>+VLOOKUP(E1560,'[1]Nivel Impacto'!$A$3:$E$16,3)</f>
        <v>Riesgo Ambiental</v>
      </c>
    </row>
    <row r="1561" spans="1:6" ht="15.75" customHeight="1" x14ac:dyDescent="0.3">
      <c r="A1561" s="3">
        <v>1560</v>
      </c>
      <c r="B1561" s="3">
        <v>305</v>
      </c>
      <c r="C1561" s="3">
        <v>109.95886297706789</v>
      </c>
      <c r="D1561" s="3">
        <v>30</v>
      </c>
      <c r="E1561" s="3">
        <v>12.022062002041991</v>
      </c>
      <c r="F1561" s="4" t="str">
        <f>+VLOOKUP(E1561,'[1]Nivel Impacto'!$A$3:$E$16,3)</f>
        <v>Riesgo de Imagen Corporativa</v>
      </c>
    </row>
    <row r="1562" spans="1:6" ht="15.75" customHeight="1" x14ac:dyDescent="0.3">
      <c r="A1562" s="3">
        <v>1561</v>
      </c>
      <c r="B1562" s="3">
        <v>205</v>
      </c>
      <c r="C1562" s="3">
        <v>102.59635237036821</v>
      </c>
      <c r="D1562" s="3">
        <v>20</v>
      </c>
      <c r="E1562" s="3">
        <v>11.158175589852412</v>
      </c>
      <c r="F1562" s="4" t="str">
        <f>+VLOOKUP(E1562,'[1]Nivel Impacto'!$A$3:$E$16,3)</f>
        <v>Riesgo de Seguridad</v>
      </c>
    </row>
    <row r="1563" spans="1:6" ht="15.75" customHeight="1" x14ac:dyDescent="0.3">
      <c r="A1563" s="3">
        <v>1562</v>
      </c>
      <c r="B1563" s="3">
        <v>652</v>
      </c>
      <c r="C1563" s="3">
        <v>33.865094653816016</v>
      </c>
      <c r="D1563" s="3">
        <v>65</v>
      </c>
      <c r="E1563" s="3">
        <v>3.6820631871687137</v>
      </c>
      <c r="F1563" s="4" t="str">
        <f>+VLOOKUP(E1563,'[1]Nivel Impacto'!$A$3:$E$16,3)</f>
        <v>Riesgo Administrativo Menor</v>
      </c>
    </row>
    <row r="1564" spans="1:6" ht="15.75" customHeight="1" x14ac:dyDescent="0.3">
      <c r="A1564" s="3">
        <v>1563</v>
      </c>
      <c r="B1564" s="3">
        <v>291</v>
      </c>
      <c r="C1564" s="3">
        <v>44.605058346766889</v>
      </c>
      <c r="D1564" s="3">
        <v>27</v>
      </c>
      <c r="E1564" s="3">
        <v>4.7935524820314548</v>
      </c>
      <c r="F1564" s="4" t="str">
        <f>+VLOOKUP(E1564,'[1]Nivel Impacto'!$A$3:$E$16,3)</f>
        <v>Riesgo de Capacitación Insuficiente</v>
      </c>
    </row>
    <row r="1565" spans="1:6" ht="15.75" customHeight="1" x14ac:dyDescent="0.3">
      <c r="A1565" s="3">
        <v>1564</v>
      </c>
      <c r="B1565" s="3">
        <v>37</v>
      </c>
      <c r="C1565" s="3">
        <v>15.308573132530862</v>
      </c>
      <c r="D1565" s="3">
        <v>4</v>
      </c>
      <c r="E1565" s="3">
        <v>1.6662730076978267</v>
      </c>
      <c r="F1565" s="4" t="str">
        <f>+VLOOKUP(E1565,'[1]Nivel Impacto'!$A$3:$E$16,3)</f>
        <v>Riesgo de Equipamiento Secundario</v>
      </c>
    </row>
    <row r="1566" spans="1:6" ht="15.75" customHeight="1" x14ac:dyDescent="0.3">
      <c r="A1566" s="3">
        <v>1565</v>
      </c>
      <c r="B1566" s="3">
        <v>234</v>
      </c>
      <c r="C1566" s="3">
        <v>57.391170971236839</v>
      </c>
      <c r="D1566" s="3">
        <v>24</v>
      </c>
      <c r="E1566" s="3">
        <v>6.1591919243640696</v>
      </c>
      <c r="F1566" s="4" t="str">
        <f>+VLOOKUP(E1566,'[1]Nivel Impacto'!$A$3:$E$16,3)</f>
        <v>Riesgo Regulatorio</v>
      </c>
    </row>
    <row r="1567" spans="1:6" ht="15.75" customHeight="1" x14ac:dyDescent="0.3">
      <c r="A1567" s="3">
        <v>1566</v>
      </c>
      <c r="B1567" s="3">
        <v>194</v>
      </c>
      <c r="C1567" s="3">
        <v>41.741506259429983</v>
      </c>
      <c r="D1567" s="3">
        <v>18</v>
      </c>
      <c r="E1567" s="3">
        <v>4.585932140684533</v>
      </c>
      <c r="F1567" s="4" t="str">
        <f>+VLOOKUP(E1567,'[1]Nivel Impacto'!$A$3:$E$16,3)</f>
        <v>Riesgo de Capacitación Insuficiente</v>
      </c>
    </row>
    <row r="1568" spans="1:6" ht="15.75" customHeight="1" x14ac:dyDescent="0.3">
      <c r="A1568" s="3">
        <v>1567</v>
      </c>
      <c r="B1568" s="3">
        <v>379</v>
      </c>
      <c r="C1568" s="3">
        <v>218.0268788028593</v>
      </c>
      <c r="D1568" s="3">
        <v>37</v>
      </c>
      <c r="E1568" s="3">
        <v>19.653081640401581</v>
      </c>
      <c r="F1568" s="4" t="str">
        <f>+VLOOKUP(E1568,'[1]Nivel Impacto'!$A$3:$E$16,3)</f>
        <v>Riesgo Ambiental</v>
      </c>
    </row>
    <row r="1569" spans="1:6" ht="15.75" customHeight="1" x14ac:dyDescent="0.3">
      <c r="A1569" s="3">
        <v>1568</v>
      </c>
      <c r="B1569" s="3">
        <v>38</v>
      </c>
      <c r="C1569" s="3">
        <v>44.228073317235264</v>
      </c>
      <c r="D1569" s="3">
        <v>4</v>
      </c>
      <c r="E1569" s="3">
        <v>4.2451926311935466</v>
      </c>
      <c r="F1569" s="4" t="str">
        <f>+VLOOKUP(E1569,'[1]Nivel Impacto'!$A$3:$E$16,3)</f>
        <v>Riesgo de Capacitación Insuficiente</v>
      </c>
    </row>
    <row r="1570" spans="1:6" ht="15.75" customHeight="1" x14ac:dyDescent="0.3">
      <c r="A1570" s="3">
        <v>1569</v>
      </c>
      <c r="B1570" s="3">
        <v>153</v>
      </c>
      <c r="C1570" s="3">
        <v>25.428615440063105</v>
      </c>
      <c r="D1570" s="3">
        <v>14</v>
      </c>
      <c r="E1570" s="3">
        <v>2.4561441204072167</v>
      </c>
      <c r="F1570" s="4" t="str">
        <f>+VLOOKUP(E1570,'[1]Nivel Impacto'!$A$3:$E$16,3)</f>
        <v>Riesgo de Error en Reportes No Críticos</v>
      </c>
    </row>
    <row r="1571" spans="1:6" ht="15.75" customHeight="1" x14ac:dyDescent="0.3">
      <c r="A1571" s="3">
        <v>1570</v>
      </c>
      <c r="B1571" s="3">
        <v>254</v>
      </c>
      <c r="C1571" s="3">
        <v>19.700360479620507</v>
      </c>
      <c r="D1571" s="3">
        <v>23</v>
      </c>
      <c r="E1571" s="3">
        <v>2.0698275814958702</v>
      </c>
      <c r="F1571" s="4" t="str">
        <f>+VLOOKUP(E1571,'[1]Nivel Impacto'!$A$3:$E$16,3)</f>
        <v>Riesgo de Error en Reportes No Críticos</v>
      </c>
    </row>
    <row r="1572" spans="1:6" ht="15.75" customHeight="1" x14ac:dyDescent="0.3">
      <c r="A1572" s="3">
        <v>1571</v>
      </c>
      <c r="B1572" s="3">
        <v>372</v>
      </c>
      <c r="C1572" s="3">
        <v>144.34406929167557</v>
      </c>
      <c r="D1572" s="3">
        <v>39</v>
      </c>
      <c r="E1572" s="3">
        <v>15.64554460037937</v>
      </c>
      <c r="F1572" s="4" t="str">
        <f>+VLOOKUP(E1572,'[1]Nivel Impacto'!$A$3:$E$16,3)</f>
        <v>Riesgo Ambiental</v>
      </c>
    </row>
    <row r="1573" spans="1:6" ht="15.75" customHeight="1" x14ac:dyDescent="0.3">
      <c r="A1573" s="3">
        <v>1572</v>
      </c>
      <c r="B1573" s="3">
        <v>91</v>
      </c>
      <c r="C1573" s="3">
        <v>67.523424644349632</v>
      </c>
      <c r="D1573" s="3">
        <v>10</v>
      </c>
      <c r="E1573" s="3">
        <v>6.4286061895273949</v>
      </c>
      <c r="F1573" s="4" t="str">
        <f>+VLOOKUP(E1573,'[1]Nivel Impacto'!$A$3:$E$16,3)</f>
        <v>Riesgo Regulatorio</v>
      </c>
    </row>
    <row r="1574" spans="1:6" ht="15.75" customHeight="1" x14ac:dyDescent="0.3">
      <c r="A1574" s="3">
        <v>1573</v>
      </c>
      <c r="B1574" s="3">
        <v>203</v>
      </c>
      <c r="C1574" s="3">
        <v>195.78698651521489</v>
      </c>
      <c r="D1574" s="3">
        <v>21</v>
      </c>
      <c r="E1574" s="3">
        <v>20.714821862805834</v>
      </c>
      <c r="F1574" s="4" t="str">
        <f>+VLOOKUP(E1574,'[1]Nivel Impacto'!$A$3:$E$16,3)</f>
        <v>Riesgo Ambiental</v>
      </c>
    </row>
    <row r="1575" spans="1:6" ht="15.75" customHeight="1" x14ac:dyDescent="0.3">
      <c r="A1575" s="3">
        <v>1574</v>
      </c>
      <c r="B1575" s="3">
        <v>100</v>
      </c>
      <c r="C1575" s="3">
        <v>76.539692585366595</v>
      </c>
      <c r="D1575" s="3">
        <v>10</v>
      </c>
      <c r="E1575" s="3">
        <v>7.6195788172848555</v>
      </c>
      <c r="F1575" s="4" t="str">
        <f>+VLOOKUP(E1575,'[1]Nivel Impacto'!$A$3:$E$16,3)</f>
        <v>Riesgo Laboral</v>
      </c>
    </row>
    <row r="1576" spans="1:6" ht="15.75" customHeight="1" x14ac:dyDescent="0.3">
      <c r="A1576" s="3">
        <v>1575</v>
      </c>
      <c r="B1576" s="3">
        <v>102</v>
      </c>
      <c r="C1576" s="3">
        <v>112.12734716072599</v>
      </c>
      <c r="D1576" s="3">
        <v>10</v>
      </c>
      <c r="E1576" s="3">
        <v>10.462649932421881</v>
      </c>
      <c r="F1576" s="4" t="str">
        <f>+VLOOKUP(E1576,'[1]Nivel Impacto'!$A$3:$E$16,3)</f>
        <v>Riesgo Tecnológico</v>
      </c>
    </row>
    <row r="1577" spans="1:6" ht="15.75" customHeight="1" x14ac:dyDescent="0.3">
      <c r="A1577" s="3">
        <v>1576</v>
      </c>
      <c r="B1577" s="3">
        <v>467</v>
      </c>
      <c r="C1577" s="3">
        <v>139.93949257648254</v>
      </c>
      <c r="D1577" s="3">
        <v>48</v>
      </c>
      <c r="E1577" s="3">
        <v>12.62130488120593</v>
      </c>
      <c r="F1577" s="4" t="str">
        <f>+VLOOKUP(E1577,'[1]Nivel Impacto'!$A$3:$E$16,3)</f>
        <v>Riesgo de Imagen Corporativa</v>
      </c>
    </row>
    <row r="1578" spans="1:6" ht="15.75" customHeight="1" x14ac:dyDescent="0.3">
      <c r="A1578" s="3">
        <v>1577</v>
      </c>
      <c r="B1578" s="3">
        <v>336</v>
      </c>
      <c r="C1578" s="3">
        <v>14.451922560875833</v>
      </c>
      <c r="D1578" s="3">
        <v>31</v>
      </c>
      <c r="E1578" s="3">
        <v>1.4185286175373273</v>
      </c>
      <c r="F1578" s="4" t="str">
        <f>+VLOOKUP(E1578,'[1]Nivel Impacto'!$A$3:$E$16,3)</f>
        <v>Riesgo de Equipamiento Secundario</v>
      </c>
    </row>
    <row r="1579" spans="1:6" ht="15.75" customHeight="1" x14ac:dyDescent="0.3">
      <c r="A1579" s="3">
        <v>1578</v>
      </c>
      <c r="B1579" s="3">
        <v>173</v>
      </c>
      <c r="C1579" s="3">
        <v>71.704039165570251</v>
      </c>
      <c r="D1579" s="3">
        <v>18</v>
      </c>
      <c r="E1579" s="3">
        <v>7.1789044863212714</v>
      </c>
      <c r="F1579" s="4" t="str">
        <f>+VLOOKUP(E1579,'[1]Nivel Impacto'!$A$3:$E$16,3)</f>
        <v>Riesgo Laboral</v>
      </c>
    </row>
    <row r="1580" spans="1:6" ht="15.75" customHeight="1" x14ac:dyDescent="0.3">
      <c r="A1580" s="3">
        <v>1579</v>
      </c>
      <c r="B1580" s="3">
        <v>143</v>
      </c>
      <c r="C1580" s="3">
        <v>76.027907668548764</v>
      </c>
      <c r="D1580" s="3">
        <v>14</v>
      </c>
      <c r="E1580" s="3">
        <v>8.1163960668994477</v>
      </c>
      <c r="F1580" s="4" t="str">
        <f>+VLOOKUP(E1580,'[1]Nivel Impacto'!$A$3:$E$16,3)</f>
        <v>Riesgo Financiero Operativo</v>
      </c>
    </row>
    <row r="1581" spans="1:6" ht="15.75" customHeight="1" x14ac:dyDescent="0.3">
      <c r="A1581" s="3">
        <v>1580</v>
      </c>
      <c r="B1581" s="3">
        <v>41</v>
      </c>
      <c r="C1581" s="3">
        <v>75.434130164440433</v>
      </c>
      <c r="D1581" s="3">
        <v>4</v>
      </c>
      <c r="E1581" s="3">
        <v>7.6887033019093813</v>
      </c>
      <c r="F1581" s="4" t="str">
        <f>+VLOOKUP(E1581,'[1]Nivel Impacto'!$A$3:$E$16,3)</f>
        <v>Riesgo Laboral</v>
      </c>
    </row>
    <row r="1582" spans="1:6" ht="15.75" customHeight="1" x14ac:dyDescent="0.3">
      <c r="A1582" s="3">
        <v>1581</v>
      </c>
      <c r="B1582" s="3">
        <v>99</v>
      </c>
      <c r="C1582" s="3">
        <v>55.930330006932806</v>
      </c>
      <c r="D1582" s="3">
        <v>9</v>
      </c>
      <c r="E1582" s="3">
        <v>5.2663897684348191</v>
      </c>
      <c r="F1582" s="4" t="str">
        <f>+VLOOKUP(E1582,'[1]Nivel Impacto'!$A$3:$E$16,3)</f>
        <v>Riesgo Logístico y de Cadena de Suministro</v>
      </c>
    </row>
    <row r="1583" spans="1:6" ht="15.75" customHeight="1" x14ac:dyDescent="0.3">
      <c r="A1583" s="3">
        <v>1582</v>
      </c>
      <c r="B1583" s="3">
        <v>185</v>
      </c>
      <c r="C1583" s="3">
        <v>58.501321224485046</v>
      </c>
      <c r="D1583" s="3">
        <v>18</v>
      </c>
      <c r="E1583" s="3">
        <v>5.8138477168544469</v>
      </c>
      <c r="F1583" s="4" t="str">
        <f>+VLOOKUP(E1583,'[1]Nivel Impacto'!$A$3:$E$16,3)</f>
        <v>Riesgo Logístico y de Cadena de Suministro</v>
      </c>
    </row>
    <row r="1584" spans="1:6" ht="15.75" customHeight="1" x14ac:dyDescent="0.3">
      <c r="A1584" s="3">
        <v>1583</v>
      </c>
      <c r="B1584" s="3">
        <v>324</v>
      </c>
      <c r="C1584" s="3">
        <v>15.721036788478765</v>
      </c>
      <c r="D1584" s="3">
        <v>30</v>
      </c>
      <c r="E1584" s="3">
        <v>1.5636046521737388</v>
      </c>
      <c r="F1584" s="4" t="str">
        <f>+VLOOKUP(E1584,'[1]Nivel Impacto'!$A$3:$E$16,3)</f>
        <v>Riesgo de Equipamiento Secundario</v>
      </c>
    </row>
    <row r="1585" spans="1:6" ht="15.75" customHeight="1" x14ac:dyDescent="0.3">
      <c r="A1585" s="3">
        <v>1584</v>
      </c>
      <c r="B1585" s="3">
        <v>55</v>
      </c>
      <c r="C1585" s="3">
        <v>48.543204108054283</v>
      </c>
      <c r="D1585" s="3">
        <v>5</v>
      </c>
      <c r="E1585" s="3">
        <v>5.1588745421124473</v>
      </c>
      <c r="F1585" s="4" t="str">
        <f>+VLOOKUP(E1585,'[1]Nivel Impacto'!$A$3:$E$16,3)</f>
        <v>Riesgo Logístico y de Cadena de Suministro</v>
      </c>
    </row>
    <row r="1586" spans="1:6" ht="15.75" customHeight="1" x14ac:dyDescent="0.3">
      <c r="A1586" s="3">
        <v>1585</v>
      </c>
      <c r="B1586" s="3">
        <v>93</v>
      </c>
      <c r="C1586" s="3">
        <v>47.885109082159978</v>
      </c>
      <c r="D1586" s="3">
        <v>10</v>
      </c>
      <c r="E1586" s="3">
        <v>4.8576568932905237</v>
      </c>
      <c r="F1586" s="4" t="str">
        <f>+VLOOKUP(E1586,'[1]Nivel Impacto'!$A$3:$E$16,3)</f>
        <v>Riesgo de Capacitación Insuficiente</v>
      </c>
    </row>
    <row r="1587" spans="1:6" ht="15.75" customHeight="1" x14ac:dyDescent="0.3">
      <c r="A1587" s="3">
        <v>1586</v>
      </c>
      <c r="B1587" s="3">
        <v>41</v>
      </c>
      <c r="C1587" s="3">
        <v>220.19590687675347</v>
      </c>
      <c r="D1587" s="3">
        <v>4</v>
      </c>
      <c r="E1587" s="3">
        <v>22.989906887897273</v>
      </c>
      <c r="F1587" s="4" t="str">
        <f>+VLOOKUP(E1587,'[1]Nivel Impacto'!$A$3:$E$16,3)</f>
        <v>Riesgo Ambiental</v>
      </c>
    </row>
    <row r="1588" spans="1:6" ht="15.75" customHeight="1" x14ac:dyDescent="0.3">
      <c r="A1588" s="3">
        <v>1587</v>
      </c>
      <c r="B1588" s="3">
        <v>42</v>
      </c>
      <c r="C1588" s="3">
        <v>32.93369502045423</v>
      </c>
      <c r="D1588" s="3">
        <v>4</v>
      </c>
      <c r="E1588" s="3">
        <v>3.5583448802946913</v>
      </c>
      <c r="F1588" s="4" t="str">
        <f>+VLOOKUP(E1588,'[1]Nivel Impacto'!$A$3:$E$16,3)</f>
        <v>Riesgo Administrativo Menor</v>
      </c>
    </row>
    <row r="1589" spans="1:6" ht="15.75" customHeight="1" x14ac:dyDescent="0.3">
      <c r="A1589" s="3">
        <v>1588</v>
      </c>
      <c r="B1589" s="3">
        <v>405</v>
      </c>
      <c r="C1589" s="3">
        <v>33.221931361918635</v>
      </c>
      <c r="D1589" s="3">
        <v>42</v>
      </c>
      <c r="E1589" s="3">
        <v>3.2426310133311582</v>
      </c>
      <c r="F1589" s="4" t="str">
        <f>+VLOOKUP(E1589,'[1]Nivel Impacto'!$A$3:$E$16,3)</f>
        <v>Riesgo Administrativo Menor</v>
      </c>
    </row>
    <row r="1590" spans="1:6" ht="15.75" customHeight="1" x14ac:dyDescent="0.3">
      <c r="A1590" s="3">
        <v>1589</v>
      </c>
      <c r="B1590" s="3">
        <v>184</v>
      </c>
      <c r="C1590" s="3">
        <v>34.347642767031033</v>
      </c>
      <c r="D1590" s="3">
        <v>18</v>
      </c>
      <c r="E1590" s="3">
        <v>3.3197935768835323</v>
      </c>
      <c r="F1590" s="4" t="str">
        <f>+VLOOKUP(E1590,'[1]Nivel Impacto'!$A$3:$E$16,3)</f>
        <v>Riesgo Administrativo Menor</v>
      </c>
    </row>
    <row r="1591" spans="1:6" ht="15.75" customHeight="1" x14ac:dyDescent="0.3">
      <c r="A1591" s="3">
        <v>1590</v>
      </c>
      <c r="B1591" s="3">
        <v>41</v>
      </c>
      <c r="C1591" s="3">
        <v>92.795061903309218</v>
      </c>
      <c r="D1591" s="3">
        <v>4</v>
      </c>
      <c r="E1591" s="3">
        <v>9.1525722998725971</v>
      </c>
      <c r="F1591" s="4" t="str">
        <f>+VLOOKUP(E1591,'[1]Nivel Impacto'!$A$3:$E$16,3)</f>
        <v>Riesgo Portuario</v>
      </c>
    </row>
    <row r="1592" spans="1:6" ht="15.75" customHeight="1" x14ac:dyDescent="0.3">
      <c r="A1592" s="3">
        <v>1591</v>
      </c>
      <c r="B1592" s="3">
        <v>167</v>
      </c>
      <c r="C1592" s="3">
        <v>15.303049928112927</v>
      </c>
      <c r="D1592" s="3">
        <v>18</v>
      </c>
      <c r="E1592" s="3">
        <v>1.5363020308261066</v>
      </c>
      <c r="F1592" s="4" t="str">
        <f>+VLOOKUP(E1592,'[1]Nivel Impacto'!$A$3:$E$16,3)</f>
        <v>Riesgo de Equipamiento Secundario</v>
      </c>
    </row>
    <row r="1593" spans="1:6" ht="15.75" customHeight="1" x14ac:dyDescent="0.3">
      <c r="A1593" s="3">
        <v>1592</v>
      </c>
      <c r="B1593" s="3">
        <v>159</v>
      </c>
      <c r="C1593" s="3">
        <v>464.42108646678867</v>
      </c>
      <c r="D1593" s="3">
        <v>15</v>
      </c>
      <c r="E1593" s="3">
        <v>47.588978129552054</v>
      </c>
      <c r="F1593" s="4" t="str">
        <f>+VLOOKUP(E1593,'[1]Nivel Impacto'!$A$3:$E$16,3)</f>
        <v>Riesgo Ambiental</v>
      </c>
    </row>
    <row r="1594" spans="1:6" ht="15.75" customHeight="1" x14ac:dyDescent="0.3">
      <c r="A1594" s="3">
        <v>1593</v>
      </c>
      <c r="B1594" s="3">
        <v>356</v>
      </c>
      <c r="C1594" s="3">
        <v>31.738401454484947</v>
      </c>
      <c r="D1594" s="3">
        <v>35</v>
      </c>
      <c r="E1594" s="3">
        <v>3.4620838275323336</v>
      </c>
      <c r="F1594" s="4" t="str">
        <f>+VLOOKUP(E1594,'[1]Nivel Impacto'!$A$3:$E$16,3)</f>
        <v>Riesgo Administrativo Menor</v>
      </c>
    </row>
    <row r="1595" spans="1:6" ht="15.75" customHeight="1" x14ac:dyDescent="0.3">
      <c r="A1595" s="3">
        <v>1594</v>
      </c>
      <c r="B1595" s="3">
        <v>264</v>
      </c>
      <c r="C1595" s="3">
        <v>115.84464342579724</v>
      </c>
      <c r="D1595" s="3">
        <v>26</v>
      </c>
      <c r="E1595" s="3">
        <v>11.613368548278233</v>
      </c>
      <c r="F1595" s="4" t="str">
        <f>+VLOOKUP(E1595,'[1]Nivel Impacto'!$A$3:$E$16,3)</f>
        <v>Riesgo de Seguridad</v>
      </c>
    </row>
    <row r="1596" spans="1:6" ht="15.75" customHeight="1" x14ac:dyDescent="0.3">
      <c r="A1596" s="3">
        <v>1595</v>
      </c>
      <c r="B1596" s="3">
        <v>129</v>
      </c>
      <c r="C1596" s="3">
        <v>395.9027207227814</v>
      </c>
      <c r="D1596" s="3">
        <v>14</v>
      </c>
      <c r="E1596" s="3">
        <v>39.603949744402669</v>
      </c>
      <c r="F1596" s="4" t="str">
        <f>+VLOOKUP(E1596,'[1]Nivel Impacto'!$A$3:$E$16,3)</f>
        <v>Riesgo Ambiental</v>
      </c>
    </row>
    <row r="1597" spans="1:6" ht="15.75" customHeight="1" x14ac:dyDescent="0.3">
      <c r="A1597" s="3">
        <v>1596</v>
      </c>
      <c r="B1597" s="3">
        <v>318</v>
      </c>
      <c r="C1597" s="3">
        <v>42.507430915327539</v>
      </c>
      <c r="D1597" s="3">
        <v>32</v>
      </c>
      <c r="E1597" s="3">
        <v>4.593390858931711</v>
      </c>
      <c r="F1597" s="4" t="str">
        <f>+VLOOKUP(E1597,'[1]Nivel Impacto'!$A$3:$E$16,3)</f>
        <v>Riesgo de Capacitación Insuficiente</v>
      </c>
    </row>
    <row r="1598" spans="1:6" ht="15.75" customHeight="1" x14ac:dyDescent="0.3">
      <c r="A1598" s="3">
        <v>1597</v>
      </c>
      <c r="B1598" s="3">
        <v>45</v>
      </c>
      <c r="C1598" s="3">
        <v>155.02513487755957</v>
      </c>
      <c r="D1598" s="3">
        <v>5</v>
      </c>
      <c r="E1598" s="3">
        <v>15.86856566221606</v>
      </c>
      <c r="F1598" s="4" t="str">
        <f>+VLOOKUP(E1598,'[1]Nivel Impacto'!$A$3:$E$16,3)</f>
        <v>Riesgo Ambiental</v>
      </c>
    </row>
    <row r="1599" spans="1:6" ht="15.75" customHeight="1" x14ac:dyDescent="0.3">
      <c r="A1599" s="3">
        <v>1598</v>
      </c>
      <c r="B1599" s="3">
        <v>46</v>
      </c>
      <c r="C1599" s="3">
        <v>107.39072681927243</v>
      </c>
      <c r="D1599" s="3">
        <v>5</v>
      </c>
      <c r="E1599" s="3">
        <v>11.021405020371503</v>
      </c>
      <c r="F1599" s="4" t="str">
        <f>+VLOOKUP(E1599,'[1]Nivel Impacto'!$A$3:$E$16,3)</f>
        <v>Riesgo de Seguridad</v>
      </c>
    </row>
    <row r="1600" spans="1:6" ht="15.75" customHeight="1" x14ac:dyDescent="0.3">
      <c r="A1600" s="3">
        <v>1599</v>
      </c>
      <c r="B1600" s="3">
        <v>267</v>
      </c>
      <c r="C1600" s="3">
        <v>84.756659935509319</v>
      </c>
      <c r="D1600" s="3">
        <v>29</v>
      </c>
      <c r="E1600" s="3">
        <v>8.4800779717209736</v>
      </c>
      <c r="F1600" s="4" t="str">
        <f>+VLOOKUP(E1600,'[1]Nivel Impacto'!$A$3:$E$16,3)</f>
        <v>Riesgo Financiero Operativo</v>
      </c>
    </row>
    <row r="1601" spans="1:6" ht="15.75" customHeight="1" x14ac:dyDescent="0.3">
      <c r="A1601" s="3">
        <v>1600</v>
      </c>
      <c r="B1601" s="3">
        <v>55</v>
      </c>
      <c r="C1601" s="3">
        <v>51.593340395359292</v>
      </c>
      <c r="D1601" s="3">
        <v>5</v>
      </c>
      <c r="E1601" s="3">
        <v>5.2743482190106992</v>
      </c>
      <c r="F1601" s="4" t="str">
        <f>+VLOOKUP(E1601,'[1]Nivel Impacto'!$A$3:$E$16,3)</f>
        <v>Riesgo Logístico y de Cadena de Suministro</v>
      </c>
    </row>
    <row r="1602" spans="1:6" ht="15.75" customHeight="1" x14ac:dyDescent="0.3">
      <c r="A1602" s="3">
        <v>1601</v>
      </c>
      <c r="B1602" s="3">
        <v>637</v>
      </c>
      <c r="C1602" s="3">
        <v>138.03103652220855</v>
      </c>
      <c r="D1602" s="3">
        <v>66</v>
      </c>
      <c r="E1602" s="3">
        <v>15.081849564601805</v>
      </c>
      <c r="F1602" s="4" t="str">
        <f>+VLOOKUP(E1602,'[1]Nivel Impacto'!$A$3:$E$16,3)</f>
        <v>Riesgo Ambiental</v>
      </c>
    </row>
    <row r="1603" spans="1:6" ht="15.75" customHeight="1" x14ac:dyDescent="0.3">
      <c r="A1603" s="3">
        <v>1602</v>
      </c>
      <c r="B1603" s="3">
        <v>95</v>
      </c>
      <c r="C1603" s="3">
        <v>102.10638897104302</v>
      </c>
      <c r="D1603" s="3">
        <v>10</v>
      </c>
      <c r="E1603" s="3">
        <v>10.583610738399372</v>
      </c>
      <c r="F1603" s="4" t="str">
        <f>+VLOOKUP(E1603,'[1]Nivel Impacto'!$A$3:$E$16,3)</f>
        <v>Riesgo Tecnológico</v>
      </c>
    </row>
    <row r="1604" spans="1:6" ht="15.75" customHeight="1" x14ac:dyDescent="0.3">
      <c r="A1604" s="3">
        <v>1603</v>
      </c>
      <c r="B1604" s="3">
        <v>144</v>
      </c>
      <c r="C1604" s="3">
        <v>7.0771581701305557</v>
      </c>
      <c r="D1604" s="3">
        <v>14</v>
      </c>
      <c r="E1604" s="3">
        <v>0.75200161815146882</v>
      </c>
      <c r="F1604" s="4" t="e">
        <f>+VLOOKUP(E1604,'[1]Nivel Impacto'!$A$3:$E$16,3)</f>
        <v>#N/A</v>
      </c>
    </row>
    <row r="1605" spans="1:6" ht="15.75" customHeight="1" x14ac:dyDescent="0.3">
      <c r="A1605" s="3">
        <v>1604</v>
      </c>
      <c r="B1605" s="3">
        <v>167</v>
      </c>
      <c r="C1605" s="3">
        <v>33.435977343802023</v>
      </c>
      <c r="D1605" s="3">
        <v>18</v>
      </c>
      <c r="E1605" s="3">
        <v>3.231455210172689</v>
      </c>
      <c r="F1605" s="4" t="str">
        <f>+VLOOKUP(E1605,'[1]Nivel Impacto'!$A$3:$E$16,3)</f>
        <v>Riesgo Administrativo Menor</v>
      </c>
    </row>
    <row r="1606" spans="1:6" ht="15.75" customHeight="1" x14ac:dyDescent="0.3">
      <c r="A1606" s="3">
        <v>1605</v>
      </c>
      <c r="B1606" s="3">
        <v>367</v>
      </c>
      <c r="C1606" s="3">
        <v>599.02287394443294</v>
      </c>
      <c r="D1606" s="3">
        <v>36</v>
      </c>
      <c r="E1606" s="3">
        <v>57.310455712994013</v>
      </c>
      <c r="F1606" s="4" t="str">
        <f>+VLOOKUP(E1606,'[1]Nivel Impacto'!$A$3:$E$16,3)</f>
        <v>Riesgo Ambiental</v>
      </c>
    </row>
    <row r="1607" spans="1:6" ht="15.75" customHeight="1" x14ac:dyDescent="0.3">
      <c r="A1607" s="3">
        <v>1606</v>
      </c>
      <c r="B1607" s="3">
        <v>143</v>
      </c>
      <c r="C1607" s="3">
        <v>106.33179420779435</v>
      </c>
      <c r="D1607" s="3">
        <v>14</v>
      </c>
      <c r="E1607" s="3">
        <v>10.965326116156094</v>
      </c>
      <c r="F1607" s="4" t="str">
        <f>+VLOOKUP(E1607,'[1]Nivel Impacto'!$A$3:$E$16,3)</f>
        <v>Riesgo Tecnológico</v>
      </c>
    </row>
    <row r="1608" spans="1:6" ht="15.75" customHeight="1" x14ac:dyDescent="0.3">
      <c r="A1608" s="3">
        <v>1607</v>
      </c>
      <c r="B1608" s="3">
        <v>306</v>
      </c>
      <c r="C1608" s="3">
        <v>24.08382964890075</v>
      </c>
      <c r="D1608" s="3">
        <v>29</v>
      </c>
      <c r="E1608" s="3">
        <v>2.4498260096922007</v>
      </c>
      <c r="F1608" s="4" t="str">
        <f>+VLOOKUP(E1608,'[1]Nivel Impacto'!$A$3:$E$16,3)</f>
        <v>Riesgo de Error en Reportes No Críticos</v>
      </c>
    </row>
    <row r="1609" spans="1:6" ht="15.75" customHeight="1" x14ac:dyDescent="0.3">
      <c r="A1609" s="3">
        <v>1608</v>
      </c>
      <c r="B1609" s="3">
        <v>87</v>
      </c>
      <c r="C1609" s="3">
        <v>30.476053607548057</v>
      </c>
      <c r="D1609" s="3">
        <v>9</v>
      </c>
      <c r="E1609" s="3">
        <v>3.1892235856972659</v>
      </c>
      <c r="F1609" s="4" t="str">
        <f>+VLOOKUP(E1609,'[1]Nivel Impacto'!$A$3:$E$16,3)</f>
        <v>Riesgo Administrativo Menor</v>
      </c>
    </row>
    <row r="1610" spans="1:6" ht="15.75" customHeight="1" x14ac:dyDescent="0.3">
      <c r="A1610" s="3">
        <v>1609</v>
      </c>
      <c r="B1610" s="3">
        <v>47</v>
      </c>
      <c r="C1610" s="3">
        <v>152.83586279628662</v>
      </c>
      <c r="D1610" s="3">
        <v>5</v>
      </c>
      <c r="E1610" s="3">
        <v>13.840868496874883</v>
      </c>
      <c r="F1610" s="4" t="str">
        <f>+VLOOKUP(E1610,'[1]Nivel Impacto'!$A$3:$E$16,3)</f>
        <v>Riesgo de Navegación</v>
      </c>
    </row>
    <row r="1611" spans="1:6" ht="15.75" customHeight="1" x14ac:dyDescent="0.3">
      <c r="A1611" s="3">
        <v>1610</v>
      </c>
      <c r="B1611" s="3">
        <v>287</v>
      </c>
      <c r="C1611" s="3">
        <v>53.208292199250529</v>
      </c>
      <c r="D1611" s="3">
        <v>31</v>
      </c>
      <c r="E1611" s="3">
        <v>4.966409374354174</v>
      </c>
      <c r="F1611" s="4" t="str">
        <f>+VLOOKUP(E1611,'[1]Nivel Impacto'!$A$3:$E$16,3)</f>
        <v>Riesgo de Capacitación Insuficiente</v>
      </c>
    </row>
    <row r="1612" spans="1:6" ht="15.75" customHeight="1" x14ac:dyDescent="0.3">
      <c r="A1612" s="3">
        <v>1611</v>
      </c>
      <c r="B1612" s="3">
        <v>484</v>
      </c>
      <c r="C1612" s="3">
        <v>101.03105861541691</v>
      </c>
      <c r="D1612" s="3">
        <v>49</v>
      </c>
      <c r="E1612" s="3">
        <v>10.714294262182968</v>
      </c>
      <c r="F1612" s="4" t="str">
        <f>+VLOOKUP(E1612,'[1]Nivel Impacto'!$A$3:$E$16,3)</f>
        <v>Riesgo Tecnológico</v>
      </c>
    </row>
    <row r="1613" spans="1:6" ht="15.75" customHeight="1" x14ac:dyDescent="0.3">
      <c r="A1613" s="3">
        <v>1612</v>
      </c>
      <c r="B1613" s="3">
        <v>43</v>
      </c>
      <c r="C1613" s="3">
        <v>108.57062161766957</v>
      </c>
      <c r="D1613" s="3">
        <v>4</v>
      </c>
      <c r="E1613" s="3">
        <v>10.742466377626606</v>
      </c>
      <c r="F1613" s="4" t="str">
        <f>+VLOOKUP(E1613,'[1]Nivel Impacto'!$A$3:$E$16,3)</f>
        <v>Riesgo Tecnológico</v>
      </c>
    </row>
    <row r="1614" spans="1:6" ht="15.75" customHeight="1" x14ac:dyDescent="0.3">
      <c r="A1614" s="3">
        <v>1613</v>
      </c>
      <c r="B1614" s="3">
        <v>270</v>
      </c>
      <c r="C1614" s="3">
        <v>61.533458174684966</v>
      </c>
      <c r="D1614" s="3">
        <v>27</v>
      </c>
      <c r="E1614" s="3">
        <v>6.5660275376898722</v>
      </c>
      <c r="F1614" s="4" t="str">
        <f>+VLOOKUP(E1614,'[1]Nivel Impacto'!$A$3:$E$16,3)</f>
        <v>Riesgo Regulatorio</v>
      </c>
    </row>
    <row r="1615" spans="1:6" ht="15.75" customHeight="1" x14ac:dyDescent="0.3">
      <c r="A1615" s="3">
        <v>1614</v>
      </c>
      <c r="B1615" s="3">
        <v>291</v>
      </c>
      <c r="C1615" s="3">
        <v>24.622075445015923</v>
      </c>
      <c r="D1615" s="3">
        <v>32</v>
      </c>
      <c r="E1615" s="3">
        <v>2.6558194593624225</v>
      </c>
      <c r="F1615" s="4" t="str">
        <f>+VLOOKUP(E1615,'[1]Nivel Impacto'!$A$3:$E$16,3)</f>
        <v>Riesgo de Error en Reportes No Críticos</v>
      </c>
    </row>
    <row r="1616" spans="1:6" ht="15.75" customHeight="1" x14ac:dyDescent="0.3">
      <c r="A1616" s="3">
        <v>1615</v>
      </c>
      <c r="B1616" s="3">
        <v>208</v>
      </c>
      <c r="C1616" s="3">
        <v>58.289120300541484</v>
      </c>
      <c r="D1616" s="3">
        <v>21</v>
      </c>
      <c r="E1616" s="3">
        <v>6.1628433507653311</v>
      </c>
      <c r="F1616" s="4" t="str">
        <f>+VLOOKUP(E1616,'[1]Nivel Impacto'!$A$3:$E$16,3)</f>
        <v>Riesgo Regulatorio</v>
      </c>
    </row>
    <row r="1617" spans="1:6" ht="15.75" customHeight="1" x14ac:dyDescent="0.3">
      <c r="A1617" s="3">
        <v>1616</v>
      </c>
      <c r="B1617" s="3">
        <v>89</v>
      </c>
      <c r="C1617" s="3">
        <v>192.65747360008288</v>
      </c>
      <c r="D1617" s="3">
        <v>9</v>
      </c>
      <c r="E1617" s="3">
        <v>20.826077041970326</v>
      </c>
      <c r="F1617" s="4" t="str">
        <f>+VLOOKUP(E1617,'[1]Nivel Impacto'!$A$3:$E$16,3)</f>
        <v>Riesgo Ambiental</v>
      </c>
    </row>
    <row r="1618" spans="1:6" ht="15.75" customHeight="1" x14ac:dyDescent="0.3">
      <c r="A1618" s="3">
        <v>1617</v>
      </c>
      <c r="B1618" s="3">
        <v>132</v>
      </c>
      <c r="C1618" s="3">
        <v>133.19249439596777</v>
      </c>
      <c r="D1618" s="3">
        <v>13</v>
      </c>
      <c r="E1618" s="3">
        <v>12.52348518757125</v>
      </c>
      <c r="F1618" s="4" t="str">
        <f>+VLOOKUP(E1618,'[1]Nivel Impacto'!$A$3:$E$16,3)</f>
        <v>Riesgo de Imagen Corporativa</v>
      </c>
    </row>
    <row r="1619" spans="1:6" ht="15.75" customHeight="1" x14ac:dyDescent="0.3">
      <c r="A1619" s="3">
        <v>1618</v>
      </c>
      <c r="B1619" s="3">
        <v>43</v>
      </c>
      <c r="C1619" s="3">
        <v>67.454421478288623</v>
      </c>
      <c r="D1619" s="3">
        <v>4</v>
      </c>
      <c r="E1619" s="3">
        <v>7.2564630562112207</v>
      </c>
      <c r="F1619" s="4" t="str">
        <f>+VLOOKUP(E1619,'[1]Nivel Impacto'!$A$3:$E$16,3)</f>
        <v>Riesgo Laboral</v>
      </c>
    </row>
    <row r="1620" spans="1:6" ht="15.75" customHeight="1" x14ac:dyDescent="0.3">
      <c r="A1620" s="3">
        <v>1619</v>
      </c>
      <c r="B1620" s="3">
        <v>506</v>
      </c>
      <c r="C1620" s="3">
        <v>320.47657899623766</v>
      </c>
      <c r="D1620" s="3">
        <v>53</v>
      </c>
      <c r="E1620" s="3">
        <v>33.189405387210478</v>
      </c>
      <c r="F1620" s="4" t="str">
        <f>+VLOOKUP(E1620,'[1]Nivel Impacto'!$A$3:$E$16,3)</f>
        <v>Riesgo Ambiental</v>
      </c>
    </row>
    <row r="1621" spans="1:6" ht="15.75" customHeight="1" x14ac:dyDescent="0.3">
      <c r="A1621" s="3">
        <v>1620</v>
      </c>
      <c r="B1621" s="3">
        <v>140</v>
      </c>
      <c r="C1621" s="3">
        <v>424.35281953518103</v>
      </c>
      <c r="D1621" s="3">
        <v>15</v>
      </c>
      <c r="E1621" s="3">
        <v>43.59070969081106</v>
      </c>
      <c r="F1621" s="4" t="str">
        <f>+VLOOKUP(E1621,'[1]Nivel Impacto'!$A$3:$E$16,3)</f>
        <v>Riesgo Ambiental</v>
      </c>
    </row>
    <row r="1622" spans="1:6" ht="15.75" customHeight="1" x14ac:dyDescent="0.3">
      <c r="A1622" s="3">
        <v>1621</v>
      </c>
      <c r="B1622" s="3">
        <v>443</v>
      </c>
      <c r="C1622" s="3">
        <v>527.88832950495248</v>
      </c>
      <c r="D1622" s="3">
        <v>46</v>
      </c>
      <c r="E1622" s="3">
        <v>49.053007862893836</v>
      </c>
      <c r="F1622" s="4" t="str">
        <f>+VLOOKUP(E1622,'[1]Nivel Impacto'!$A$3:$E$16,3)</f>
        <v>Riesgo Ambiental</v>
      </c>
    </row>
    <row r="1623" spans="1:6" ht="15.75" customHeight="1" x14ac:dyDescent="0.3">
      <c r="A1623" s="3">
        <v>1622</v>
      </c>
      <c r="B1623" s="3">
        <v>103</v>
      </c>
      <c r="C1623" s="3">
        <v>9.3167124905216898</v>
      </c>
      <c r="D1623" s="3">
        <v>10</v>
      </c>
      <c r="E1623" s="3">
        <v>1.0137122176162661</v>
      </c>
      <c r="F1623" s="4" t="str">
        <f>+VLOOKUP(E1623,'[1]Nivel Impacto'!$A$3:$E$16,3)</f>
        <v>Riesgo de Equipamiento Secundario</v>
      </c>
    </row>
    <row r="1624" spans="1:6" ht="15.75" customHeight="1" x14ac:dyDescent="0.3">
      <c r="A1624" s="3">
        <v>1623</v>
      </c>
      <c r="B1624" s="3">
        <v>138</v>
      </c>
      <c r="C1624" s="3">
        <v>233.82337963627691</v>
      </c>
      <c r="D1624" s="3">
        <v>15</v>
      </c>
      <c r="E1624" s="3">
        <v>24.957508322797555</v>
      </c>
      <c r="F1624" s="4" t="str">
        <f>+VLOOKUP(E1624,'[1]Nivel Impacto'!$A$3:$E$16,3)</f>
        <v>Riesgo Ambiental</v>
      </c>
    </row>
    <row r="1625" spans="1:6" ht="15.75" customHeight="1" x14ac:dyDescent="0.3">
      <c r="A1625" s="3">
        <v>1624</v>
      </c>
      <c r="B1625" s="3">
        <v>285</v>
      </c>
      <c r="C1625" s="3">
        <v>152.06744841554163</v>
      </c>
      <c r="D1625" s="3">
        <v>31</v>
      </c>
      <c r="E1625" s="3">
        <v>15.036218674415336</v>
      </c>
      <c r="F1625" s="4" t="str">
        <f>+VLOOKUP(E1625,'[1]Nivel Impacto'!$A$3:$E$16,3)</f>
        <v>Riesgo Ambiental</v>
      </c>
    </row>
    <row r="1626" spans="1:6" ht="15.75" customHeight="1" x14ac:dyDescent="0.3">
      <c r="A1626" s="3">
        <v>1625</v>
      </c>
      <c r="B1626" s="3">
        <v>38</v>
      </c>
      <c r="C1626" s="3">
        <v>30.200575260811814</v>
      </c>
      <c r="D1626" s="3">
        <v>4</v>
      </c>
      <c r="E1626" s="3">
        <v>3.0636593467876159</v>
      </c>
      <c r="F1626" s="4" t="str">
        <f>+VLOOKUP(E1626,'[1]Nivel Impacto'!$A$3:$E$16,3)</f>
        <v>Riesgo Administrativo Menor</v>
      </c>
    </row>
    <row r="1627" spans="1:6" ht="15.75" customHeight="1" x14ac:dyDescent="0.3">
      <c r="A1627" s="3">
        <v>1626</v>
      </c>
      <c r="B1627" s="3">
        <v>190</v>
      </c>
      <c r="C1627" s="3">
        <v>19.584630136421577</v>
      </c>
      <c r="D1627" s="3">
        <v>18</v>
      </c>
      <c r="E1627" s="3">
        <v>1.9505921482424813</v>
      </c>
      <c r="F1627" s="4" t="str">
        <f>+VLOOKUP(E1627,'[1]Nivel Impacto'!$A$3:$E$16,3)</f>
        <v>Riesgo de Equipamiento Secundario</v>
      </c>
    </row>
    <row r="1628" spans="1:6" ht="15.75" customHeight="1" x14ac:dyDescent="0.3">
      <c r="A1628" s="3">
        <v>1627</v>
      </c>
      <c r="B1628" s="3">
        <v>230</v>
      </c>
      <c r="C1628" s="3">
        <v>26.195819258290214</v>
      </c>
      <c r="D1628" s="3">
        <v>22</v>
      </c>
      <c r="E1628" s="3">
        <v>2.6054412382820229</v>
      </c>
      <c r="F1628" s="4" t="str">
        <f>+VLOOKUP(E1628,'[1]Nivel Impacto'!$A$3:$E$16,3)</f>
        <v>Riesgo de Error en Reportes No Críticos</v>
      </c>
    </row>
    <row r="1629" spans="1:6" ht="15.75" customHeight="1" x14ac:dyDescent="0.3">
      <c r="A1629" s="3">
        <v>1628</v>
      </c>
      <c r="B1629" s="3">
        <v>323</v>
      </c>
      <c r="C1629" s="3">
        <v>59.928899853887138</v>
      </c>
      <c r="D1629" s="3">
        <v>32</v>
      </c>
      <c r="E1629" s="3">
        <v>5.6310265668519932</v>
      </c>
      <c r="F1629" s="4" t="str">
        <f>+VLOOKUP(E1629,'[1]Nivel Impacto'!$A$3:$E$16,3)</f>
        <v>Riesgo Logístico y de Cadena de Suministro</v>
      </c>
    </row>
    <row r="1630" spans="1:6" ht="15.75" customHeight="1" x14ac:dyDescent="0.3">
      <c r="A1630" s="3">
        <v>1629</v>
      </c>
      <c r="B1630" s="3">
        <v>82</v>
      </c>
      <c r="C1630" s="3">
        <v>106.11428450347246</v>
      </c>
      <c r="D1630" s="3">
        <v>9</v>
      </c>
      <c r="E1630" s="3">
        <v>10.138370266422656</v>
      </c>
      <c r="F1630" s="4" t="str">
        <f>+VLOOKUP(E1630,'[1]Nivel Impacto'!$A$3:$E$16,3)</f>
        <v>Riesgo Tecnológico</v>
      </c>
    </row>
    <row r="1631" spans="1:6" ht="15.75" customHeight="1" x14ac:dyDescent="0.3">
      <c r="A1631" s="3">
        <v>1630</v>
      </c>
      <c r="B1631" s="3">
        <v>38</v>
      </c>
      <c r="C1631" s="3">
        <v>131.76315512728613</v>
      </c>
      <c r="D1631" s="3">
        <v>4</v>
      </c>
      <c r="E1631" s="3">
        <v>12.889337958879906</v>
      </c>
      <c r="F1631" s="4" t="str">
        <f>+VLOOKUP(E1631,'[1]Nivel Impacto'!$A$3:$E$16,3)</f>
        <v>Riesgo de Imagen Corporativa</v>
      </c>
    </row>
    <row r="1632" spans="1:6" ht="15.75" customHeight="1" x14ac:dyDescent="0.3">
      <c r="A1632" s="3">
        <v>1631</v>
      </c>
      <c r="B1632" s="3">
        <v>331</v>
      </c>
      <c r="C1632" s="3">
        <v>347.04218118333131</v>
      </c>
      <c r="D1632" s="3">
        <v>34</v>
      </c>
      <c r="E1632" s="3">
        <v>35.849532409010735</v>
      </c>
      <c r="F1632" s="4" t="str">
        <f>+VLOOKUP(E1632,'[1]Nivel Impacto'!$A$3:$E$16,3)</f>
        <v>Riesgo Ambiental</v>
      </c>
    </row>
    <row r="1633" spans="1:6" ht="15.75" customHeight="1" x14ac:dyDescent="0.3">
      <c r="A1633" s="3">
        <v>1632</v>
      </c>
      <c r="B1633" s="3">
        <v>54</v>
      </c>
      <c r="C1633" s="3">
        <v>23.194276239033524</v>
      </c>
      <c r="D1633" s="3">
        <v>5</v>
      </c>
      <c r="E1633" s="3">
        <v>2.3764279607830048</v>
      </c>
      <c r="F1633" s="4" t="str">
        <f>+VLOOKUP(E1633,'[1]Nivel Impacto'!$A$3:$E$16,3)</f>
        <v>Riesgo de Error en Reportes No Críticos</v>
      </c>
    </row>
    <row r="1634" spans="1:6" ht="15.75" customHeight="1" x14ac:dyDescent="0.3">
      <c r="A1634" s="3">
        <v>1633</v>
      </c>
      <c r="B1634" s="3">
        <v>191</v>
      </c>
      <c r="C1634" s="3">
        <v>144.7720480646411</v>
      </c>
      <c r="D1634" s="3">
        <v>19</v>
      </c>
      <c r="E1634" s="3">
        <v>14.065714643224656</v>
      </c>
      <c r="F1634" s="4" t="str">
        <f>+VLOOKUP(E1634,'[1]Nivel Impacto'!$A$3:$E$16,3)</f>
        <v>Riesgo Ambiental</v>
      </c>
    </row>
    <row r="1635" spans="1:6" ht="15.75" customHeight="1" x14ac:dyDescent="0.3">
      <c r="A1635" s="3">
        <v>1634</v>
      </c>
      <c r="B1635" s="3">
        <v>92</v>
      </c>
      <c r="C1635" s="3">
        <v>286.84407154153251</v>
      </c>
      <c r="D1635" s="3">
        <v>10</v>
      </c>
      <c r="E1635" s="3">
        <v>30.886191976989291</v>
      </c>
      <c r="F1635" s="4" t="str">
        <f>+VLOOKUP(E1635,'[1]Nivel Impacto'!$A$3:$E$16,3)</f>
        <v>Riesgo Ambiental</v>
      </c>
    </row>
    <row r="1636" spans="1:6" ht="15.75" customHeight="1" x14ac:dyDescent="0.3">
      <c r="A1636" s="3">
        <v>1635</v>
      </c>
      <c r="B1636" s="3">
        <v>150</v>
      </c>
      <c r="C1636" s="3">
        <v>77.900637273097033</v>
      </c>
      <c r="D1636" s="3">
        <v>15</v>
      </c>
      <c r="E1636" s="3">
        <v>7.9597974320157103</v>
      </c>
      <c r="F1636" s="4" t="str">
        <f>+VLOOKUP(E1636,'[1]Nivel Impacto'!$A$3:$E$16,3)</f>
        <v>Riesgo Laboral</v>
      </c>
    </row>
    <row r="1637" spans="1:6" ht="15.75" customHeight="1" x14ac:dyDescent="0.3">
      <c r="A1637" s="3">
        <v>1636</v>
      </c>
      <c r="B1637" s="3">
        <v>140</v>
      </c>
      <c r="C1637" s="3">
        <v>37.238632987484223</v>
      </c>
      <c r="D1637" s="3">
        <v>14</v>
      </c>
      <c r="E1637" s="3">
        <v>3.5852507900593307</v>
      </c>
      <c r="F1637" s="4" t="str">
        <f>+VLOOKUP(E1637,'[1]Nivel Impacto'!$A$3:$E$16,3)</f>
        <v>Riesgo Administrativo Menor</v>
      </c>
    </row>
    <row r="1638" spans="1:6" ht="15.75" customHeight="1" x14ac:dyDescent="0.3">
      <c r="A1638" s="3">
        <v>1637</v>
      </c>
      <c r="B1638" s="3">
        <v>41</v>
      </c>
      <c r="C1638" s="3">
        <v>109.97134723409769</v>
      </c>
      <c r="D1638" s="3">
        <v>4</v>
      </c>
      <c r="E1638" s="3">
        <v>10.587354724231693</v>
      </c>
      <c r="F1638" s="4" t="str">
        <f>+VLOOKUP(E1638,'[1]Nivel Impacto'!$A$3:$E$16,3)</f>
        <v>Riesgo Tecnológico</v>
      </c>
    </row>
    <row r="1639" spans="1:6" ht="15.75" customHeight="1" x14ac:dyDescent="0.3">
      <c r="A1639" s="3">
        <v>1638</v>
      </c>
      <c r="B1639" s="3">
        <v>562</v>
      </c>
      <c r="C1639" s="3">
        <v>99.938960178462992</v>
      </c>
      <c r="D1639" s="3">
        <v>52</v>
      </c>
      <c r="E1639" s="3">
        <v>10.830934903155718</v>
      </c>
      <c r="F1639" s="4" t="str">
        <f>+VLOOKUP(E1639,'[1]Nivel Impacto'!$A$3:$E$16,3)</f>
        <v>Riesgo Tecnológico</v>
      </c>
    </row>
    <row r="1640" spans="1:6" ht="15.75" customHeight="1" x14ac:dyDescent="0.3">
      <c r="A1640" s="3">
        <v>1639</v>
      </c>
      <c r="B1640" s="3">
        <v>180</v>
      </c>
      <c r="C1640" s="3">
        <v>38.414039554529595</v>
      </c>
      <c r="D1640" s="3">
        <v>18</v>
      </c>
      <c r="E1640" s="3">
        <v>4.1365619829072431</v>
      </c>
      <c r="F1640" s="4" t="str">
        <f>+VLOOKUP(E1640,'[1]Nivel Impacto'!$A$3:$E$16,3)</f>
        <v>Riesgo de Capacitación Insuficiente</v>
      </c>
    </row>
    <row r="1641" spans="1:6" ht="15.75" customHeight="1" x14ac:dyDescent="0.3">
      <c r="A1641" s="3">
        <v>1640</v>
      </c>
      <c r="B1641" s="3">
        <v>140</v>
      </c>
      <c r="C1641" s="3">
        <v>45.843034126970267</v>
      </c>
      <c r="D1641" s="3">
        <v>15</v>
      </c>
      <c r="E1641" s="3">
        <v>4.5822141961147187</v>
      </c>
      <c r="F1641" s="4" t="str">
        <f>+VLOOKUP(E1641,'[1]Nivel Impacto'!$A$3:$E$16,3)</f>
        <v>Riesgo de Capacitación Insuficiente</v>
      </c>
    </row>
    <row r="1642" spans="1:6" ht="15.75" customHeight="1" x14ac:dyDescent="0.3">
      <c r="A1642" s="3">
        <v>1641</v>
      </c>
      <c r="B1642" s="3">
        <v>302</v>
      </c>
      <c r="C1642" s="3">
        <v>292.61140678890933</v>
      </c>
      <c r="D1642" s="3">
        <v>31</v>
      </c>
      <c r="E1642" s="3">
        <v>29.154374386890748</v>
      </c>
      <c r="F1642" s="4" t="str">
        <f>+VLOOKUP(E1642,'[1]Nivel Impacto'!$A$3:$E$16,3)</f>
        <v>Riesgo Ambiental</v>
      </c>
    </row>
    <row r="1643" spans="1:6" ht="15.75" customHeight="1" x14ac:dyDescent="0.3">
      <c r="A1643" s="3">
        <v>1642</v>
      </c>
      <c r="B1643" s="3">
        <v>48</v>
      </c>
      <c r="C1643" s="3">
        <v>37.014455305684848</v>
      </c>
      <c r="D1643" s="3">
        <v>5</v>
      </c>
      <c r="E1643" s="3">
        <v>3.7576963096399769</v>
      </c>
      <c r="F1643" s="4" t="str">
        <f>+VLOOKUP(E1643,'[1]Nivel Impacto'!$A$3:$E$16,3)</f>
        <v>Riesgo Administrativo Menor</v>
      </c>
    </row>
    <row r="1644" spans="1:6" ht="15.75" customHeight="1" x14ac:dyDescent="0.3">
      <c r="A1644" s="3">
        <v>1643</v>
      </c>
      <c r="B1644" s="3">
        <v>282</v>
      </c>
      <c r="C1644" s="3">
        <v>42.372044853333293</v>
      </c>
      <c r="D1644" s="3">
        <v>26</v>
      </c>
      <c r="E1644" s="3">
        <v>3.8609615843228982</v>
      </c>
      <c r="F1644" s="4" t="str">
        <f>+VLOOKUP(E1644,'[1]Nivel Impacto'!$A$3:$E$16,3)</f>
        <v>Riesgo Administrativo Menor</v>
      </c>
    </row>
    <row r="1645" spans="1:6" ht="15.75" customHeight="1" x14ac:dyDescent="0.3">
      <c r="A1645" s="3">
        <v>1644</v>
      </c>
      <c r="B1645" s="3">
        <v>166</v>
      </c>
      <c r="C1645" s="3">
        <v>26.984735798485112</v>
      </c>
      <c r="D1645" s="3">
        <v>15</v>
      </c>
      <c r="E1645" s="3">
        <v>2.8460678580563741</v>
      </c>
      <c r="F1645" s="4" t="str">
        <f>+VLOOKUP(E1645,'[1]Nivel Impacto'!$A$3:$E$16,3)</f>
        <v>Riesgo de Error en Reportes No Críticos</v>
      </c>
    </row>
    <row r="1646" spans="1:6" ht="15.75" customHeight="1" x14ac:dyDescent="0.3">
      <c r="A1646" s="3">
        <v>1645</v>
      </c>
      <c r="B1646" s="3">
        <v>47</v>
      </c>
      <c r="C1646" s="3">
        <v>31.013673862343676</v>
      </c>
      <c r="D1646" s="3">
        <v>5</v>
      </c>
      <c r="E1646" s="3">
        <v>2.8738092239729833</v>
      </c>
      <c r="F1646" s="4" t="str">
        <f>+VLOOKUP(E1646,'[1]Nivel Impacto'!$A$3:$E$16,3)</f>
        <v>Riesgo de Error en Reportes No Críticos</v>
      </c>
    </row>
    <row r="1647" spans="1:6" ht="15.75" customHeight="1" x14ac:dyDescent="0.3">
      <c r="A1647" s="3">
        <v>1646</v>
      </c>
      <c r="B1647" s="3">
        <v>97</v>
      </c>
      <c r="C1647" s="3">
        <v>98.365411492483275</v>
      </c>
      <c r="D1647" s="3">
        <v>10</v>
      </c>
      <c r="E1647" s="3">
        <v>9.2693497338080828</v>
      </c>
      <c r="F1647" s="4" t="str">
        <f>+VLOOKUP(E1647,'[1]Nivel Impacto'!$A$3:$E$16,3)</f>
        <v>Riesgo Portuario</v>
      </c>
    </row>
    <row r="1648" spans="1:6" ht="15.75" customHeight="1" x14ac:dyDescent="0.3">
      <c r="A1648" s="3">
        <v>1647</v>
      </c>
      <c r="B1648" s="3">
        <v>214</v>
      </c>
      <c r="C1648" s="3">
        <v>54.931629909815662</v>
      </c>
      <c r="D1648" s="3">
        <v>21</v>
      </c>
      <c r="E1648" s="3">
        <v>5.7119582305943828</v>
      </c>
      <c r="F1648" s="4" t="str">
        <f>+VLOOKUP(E1648,'[1]Nivel Impacto'!$A$3:$E$16,3)</f>
        <v>Riesgo Logístico y de Cadena de Suministro</v>
      </c>
    </row>
    <row r="1649" spans="1:6" ht="15.75" customHeight="1" x14ac:dyDescent="0.3">
      <c r="A1649" s="3">
        <v>1648</v>
      </c>
      <c r="B1649" s="3">
        <v>358</v>
      </c>
      <c r="C1649" s="3">
        <v>86.531848162441094</v>
      </c>
      <c r="D1649" s="3">
        <v>37</v>
      </c>
      <c r="E1649" s="3">
        <v>7.8823605601080962</v>
      </c>
      <c r="F1649" s="4" t="str">
        <f>+VLOOKUP(E1649,'[1]Nivel Impacto'!$A$3:$E$16,3)</f>
        <v>Riesgo Laboral</v>
      </c>
    </row>
    <row r="1650" spans="1:6" ht="15.75" customHeight="1" x14ac:dyDescent="0.3">
      <c r="A1650" s="3">
        <v>1649</v>
      </c>
      <c r="B1650" s="3">
        <v>430</v>
      </c>
      <c r="C1650" s="3">
        <v>224.63072837266535</v>
      </c>
      <c r="D1650" s="3">
        <v>45</v>
      </c>
      <c r="E1650" s="3">
        <v>24.407905864864272</v>
      </c>
      <c r="F1650" s="4" t="str">
        <f>+VLOOKUP(E1650,'[1]Nivel Impacto'!$A$3:$E$16,3)</f>
        <v>Riesgo Ambiental</v>
      </c>
    </row>
    <row r="1651" spans="1:6" ht="15.75" customHeight="1" x14ac:dyDescent="0.3">
      <c r="A1651" s="3">
        <v>1650</v>
      </c>
      <c r="B1651" s="3">
        <v>135</v>
      </c>
      <c r="C1651" s="3">
        <v>491.80096646407014</v>
      </c>
      <c r="D1651" s="3">
        <v>13</v>
      </c>
      <c r="E1651" s="3">
        <v>46.831453951727831</v>
      </c>
      <c r="F1651" s="4" t="str">
        <f>+VLOOKUP(E1651,'[1]Nivel Impacto'!$A$3:$E$16,3)</f>
        <v>Riesgo Ambiental</v>
      </c>
    </row>
    <row r="1652" spans="1:6" ht="15.75" customHeight="1" x14ac:dyDescent="0.3">
      <c r="A1652" s="3">
        <v>1651</v>
      </c>
      <c r="B1652" s="3">
        <v>241</v>
      </c>
      <c r="C1652" s="3">
        <v>196.33418844214725</v>
      </c>
      <c r="D1652" s="3">
        <v>24</v>
      </c>
      <c r="E1652" s="3">
        <v>20.08220942469093</v>
      </c>
      <c r="F1652" s="4" t="str">
        <f>+VLOOKUP(E1652,'[1]Nivel Impacto'!$A$3:$E$16,3)</f>
        <v>Riesgo Ambiental</v>
      </c>
    </row>
    <row r="1653" spans="1:6" ht="15.75" customHeight="1" x14ac:dyDescent="0.3">
      <c r="A1653" s="3">
        <v>1652</v>
      </c>
      <c r="B1653" s="3">
        <v>728</v>
      </c>
      <c r="C1653" s="3">
        <v>125.31756263916195</v>
      </c>
      <c r="D1653" s="3">
        <v>71</v>
      </c>
      <c r="E1653" s="3">
        <v>11.296701009414747</v>
      </c>
      <c r="F1653" s="4" t="str">
        <f>+VLOOKUP(E1653,'[1]Nivel Impacto'!$A$3:$E$16,3)</f>
        <v>Riesgo de Seguridad</v>
      </c>
    </row>
    <row r="1654" spans="1:6" ht="15.75" customHeight="1" x14ac:dyDescent="0.3">
      <c r="A1654" s="3">
        <v>1653</v>
      </c>
      <c r="B1654" s="3">
        <v>518</v>
      </c>
      <c r="C1654" s="3">
        <v>400.53639211258712</v>
      </c>
      <c r="D1654" s="3">
        <v>48</v>
      </c>
      <c r="E1654" s="3">
        <v>39.523469116087341</v>
      </c>
      <c r="F1654" s="4" t="str">
        <f>+VLOOKUP(E1654,'[1]Nivel Impacto'!$A$3:$E$16,3)</f>
        <v>Riesgo Ambiental</v>
      </c>
    </row>
    <row r="1655" spans="1:6" ht="15.75" customHeight="1" x14ac:dyDescent="0.3">
      <c r="A1655" s="3">
        <v>1654</v>
      </c>
      <c r="B1655" s="3">
        <v>212</v>
      </c>
      <c r="C1655" s="3">
        <v>123.54457180433197</v>
      </c>
      <c r="D1655" s="3">
        <v>23</v>
      </c>
      <c r="E1655" s="3">
        <v>13.250428932579299</v>
      </c>
      <c r="F1655" s="4" t="str">
        <f>+VLOOKUP(E1655,'[1]Nivel Impacto'!$A$3:$E$16,3)</f>
        <v>Riesgo de Navegación</v>
      </c>
    </row>
    <row r="1656" spans="1:6" ht="15.75" customHeight="1" x14ac:dyDescent="0.3">
      <c r="A1656" s="3">
        <v>1655</v>
      </c>
      <c r="B1656" s="3">
        <v>527</v>
      </c>
      <c r="C1656" s="3">
        <v>535.59476011235938</v>
      </c>
      <c r="D1656" s="3">
        <v>50</v>
      </c>
      <c r="E1656" s="3">
        <v>51.80762814947159</v>
      </c>
      <c r="F1656" s="4" t="str">
        <f>+VLOOKUP(E1656,'[1]Nivel Impacto'!$A$3:$E$16,3)</f>
        <v>Riesgo Ambiental</v>
      </c>
    </row>
    <row r="1657" spans="1:6" ht="15.75" customHeight="1" x14ac:dyDescent="0.3">
      <c r="A1657" s="3">
        <v>1656</v>
      </c>
      <c r="B1657" s="3">
        <v>93</v>
      </c>
      <c r="C1657" s="3">
        <v>58.354527641686012</v>
      </c>
      <c r="D1657" s="3">
        <v>10</v>
      </c>
      <c r="E1657" s="3">
        <v>5.450529222876713</v>
      </c>
      <c r="F1657" s="4" t="str">
        <f>+VLOOKUP(E1657,'[1]Nivel Impacto'!$A$3:$E$16,3)</f>
        <v>Riesgo Logístico y de Cadena de Suministro</v>
      </c>
    </row>
    <row r="1658" spans="1:6" ht="15.75" customHeight="1" x14ac:dyDescent="0.3">
      <c r="A1658" s="3">
        <v>1657</v>
      </c>
      <c r="B1658" s="3">
        <v>39</v>
      </c>
      <c r="C1658" s="3">
        <v>113.90714441500818</v>
      </c>
      <c r="D1658" s="3">
        <v>4</v>
      </c>
      <c r="E1658" s="3">
        <v>10.962162074410591</v>
      </c>
      <c r="F1658" s="4" t="str">
        <f>+VLOOKUP(E1658,'[1]Nivel Impacto'!$A$3:$E$16,3)</f>
        <v>Riesgo Tecnológico</v>
      </c>
    </row>
    <row r="1659" spans="1:6" ht="15.75" customHeight="1" x14ac:dyDescent="0.3">
      <c r="A1659" s="3">
        <v>1658</v>
      </c>
      <c r="B1659" s="3">
        <v>293</v>
      </c>
      <c r="C1659" s="3">
        <v>157.02289695931782</v>
      </c>
      <c r="D1659" s="3">
        <v>32</v>
      </c>
      <c r="E1659" s="3">
        <v>14.652900264881987</v>
      </c>
      <c r="F1659" s="4" t="str">
        <f>+VLOOKUP(E1659,'[1]Nivel Impacto'!$A$3:$E$16,3)</f>
        <v>Riesgo Ambiental</v>
      </c>
    </row>
    <row r="1660" spans="1:6" ht="15.75" customHeight="1" x14ac:dyDescent="0.3">
      <c r="A1660" s="3">
        <v>1659</v>
      </c>
      <c r="B1660" s="3">
        <v>39</v>
      </c>
      <c r="C1660" s="3">
        <v>54.868061892897671</v>
      </c>
      <c r="D1660" s="3">
        <v>4</v>
      </c>
      <c r="E1660" s="3">
        <v>5.4254240923862795</v>
      </c>
      <c r="F1660" s="4" t="str">
        <f>+VLOOKUP(E1660,'[1]Nivel Impacto'!$A$3:$E$16,3)</f>
        <v>Riesgo Logístico y de Cadena de Suministro</v>
      </c>
    </row>
    <row r="1661" spans="1:6" ht="15.75" customHeight="1" x14ac:dyDescent="0.3">
      <c r="A1661" s="3">
        <v>1660</v>
      </c>
      <c r="B1661" s="3">
        <v>266</v>
      </c>
      <c r="C1661" s="3">
        <v>28.194761305160604</v>
      </c>
      <c r="D1661" s="3">
        <v>26</v>
      </c>
      <c r="E1661" s="3">
        <v>3.065789734706664</v>
      </c>
      <c r="F1661" s="4" t="str">
        <f>+VLOOKUP(E1661,'[1]Nivel Impacto'!$A$3:$E$16,3)</f>
        <v>Riesgo Administrativo Menor</v>
      </c>
    </row>
    <row r="1662" spans="1:6" ht="15.75" customHeight="1" x14ac:dyDescent="0.3">
      <c r="A1662" s="3">
        <v>1661</v>
      </c>
      <c r="B1662" s="3">
        <v>579</v>
      </c>
      <c r="C1662" s="3">
        <v>177.67235465570525</v>
      </c>
      <c r="D1662" s="3">
        <v>54</v>
      </c>
      <c r="E1662" s="3">
        <v>17.008040575608916</v>
      </c>
      <c r="F1662" s="4" t="str">
        <f>+VLOOKUP(E1662,'[1]Nivel Impacto'!$A$3:$E$16,3)</f>
        <v>Riesgo Ambiental</v>
      </c>
    </row>
    <row r="1663" spans="1:6" ht="15.75" customHeight="1" x14ac:dyDescent="0.3">
      <c r="A1663" s="3">
        <v>1662</v>
      </c>
      <c r="B1663" s="3">
        <v>46</v>
      </c>
      <c r="C1663" s="3">
        <v>89.98811449132667</v>
      </c>
      <c r="D1663" s="3">
        <v>5</v>
      </c>
      <c r="E1663" s="3">
        <v>9.6602214648593563</v>
      </c>
      <c r="F1663" s="4" t="str">
        <f>+VLOOKUP(E1663,'[1]Nivel Impacto'!$A$3:$E$16,3)</f>
        <v>Riesgo Portuario</v>
      </c>
    </row>
    <row r="1664" spans="1:6" ht="15.75" customHeight="1" x14ac:dyDescent="0.3">
      <c r="A1664" s="3">
        <v>1663</v>
      </c>
      <c r="B1664" s="3">
        <v>163</v>
      </c>
      <c r="C1664" s="3">
        <v>52.615300542412463</v>
      </c>
      <c r="D1664" s="3">
        <v>18</v>
      </c>
      <c r="E1664" s="3">
        <v>4.9415827552342382</v>
      </c>
      <c r="F1664" s="4" t="str">
        <f>+VLOOKUP(E1664,'[1]Nivel Impacto'!$A$3:$E$16,3)</f>
        <v>Riesgo de Capacitación Insuficiente</v>
      </c>
    </row>
    <row r="1665" spans="1:6" ht="15.75" customHeight="1" x14ac:dyDescent="0.3">
      <c r="A1665" s="3">
        <v>1664</v>
      </c>
      <c r="B1665" s="3">
        <v>97</v>
      </c>
      <c r="C1665" s="3">
        <v>27.751156462862394</v>
      </c>
      <c r="D1665" s="3">
        <v>9</v>
      </c>
      <c r="E1665" s="3">
        <v>2.9606067435045267</v>
      </c>
      <c r="F1665" s="4" t="str">
        <f>+VLOOKUP(E1665,'[1]Nivel Impacto'!$A$3:$E$16,3)</f>
        <v>Riesgo de Error en Reportes No Críticos</v>
      </c>
    </row>
    <row r="1666" spans="1:6" ht="15.75" customHeight="1" x14ac:dyDescent="0.3">
      <c r="A1666" s="3">
        <v>1665</v>
      </c>
      <c r="B1666" s="3">
        <v>456</v>
      </c>
      <c r="C1666" s="3">
        <v>73.639691251952542</v>
      </c>
      <c r="D1666" s="3">
        <v>48</v>
      </c>
      <c r="E1666" s="3">
        <v>7.4471257288627335</v>
      </c>
      <c r="F1666" s="4" t="str">
        <f>+VLOOKUP(E1666,'[1]Nivel Impacto'!$A$3:$E$16,3)</f>
        <v>Riesgo Laboral</v>
      </c>
    </row>
    <row r="1667" spans="1:6" ht="15.75" customHeight="1" x14ac:dyDescent="0.3">
      <c r="A1667" s="3">
        <v>1666</v>
      </c>
      <c r="B1667" s="3">
        <v>118</v>
      </c>
      <c r="C1667" s="3">
        <v>12.360709738884793</v>
      </c>
      <c r="D1667" s="3">
        <v>13</v>
      </c>
      <c r="E1667" s="3">
        <v>1.279956494850186</v>
      </c>
      <c r="F1667" s="4" t="str">
        <f>+VLOOKUP(E1667,'[1]Nivel Impacto'!$A$3:$E$16,3)</f>
        <v>Riesgo de Equipamiento Secundario</v>
      </c>
    </row>
    <row r="1668" spans="1:6" ht="15.75" customHeight="1" x14ac:dyDescent="0.3">
      <c r="A1668" s="3">
        <v>1667</v>
      </c>
      <c r="B1668" s="3">
        <v>182</v>
      </c>
      <c r="C1668" s="3">
        <v>55.458576623846575</v>
      </c>
      <c r="D1668" s="3">
        <v>20</v>
      </c>
      <c r="E1668" s="3">
        <v>5.8898199119367414</v>
      </c>
      <c r="F1668" s="4" t="str">
        <f>+VLOOKUP(E1668,'[1]Nivel Impacto'!$A$3:$E$16,3)</f>
        <v>Riesgo Logístico y de Cadena de Suministro</v>
      </c>
    </row>
    <row r="1669" spans="1:6" ht="15.75" customHeight="1" x14ac:dyDescent="0.3">
      <c r="A1669" s="3">
        <v>1668</v>
      </c>
      <c r="B1669" s="3">
        <v>188</v>
      </c>
      <c r="C1669" s="3">
        <v>15.271794877161009</v>
      </c>
      <c r="D1669" s="3">
        <v>20</v>
      </c>
      <c r="E1669" s="3">
        <v>1.4491714401079367</v>
      </c>
      <c r="F1669" s="4" t="str">
        <f>+VLOOKUP(E1669,'[1]Nivel Impacto'!$A$3:$E$16,3)</f>
        <v>Riesgo de Equipamiento Secundario</v>
      </c>
    </row>
    <row r="1670" spans="1:6" ht="15.75" customHeight="1" x14ac:dyDescent="0.3">
      <c r="A1670" s="3">
        <v>1669</v>
      </c>
      <c r="B1670" s="3">
        <v>144</v>
      </c>
      <c r="C1670" s="3">
        <v>7.9075339753474605</v>
      </c>
      <c r="D1670" s="3">
        <v>14</v>
      </c>
      <c r="E1670" s="3">
        <v>0.72519646894095569</v>
      </c>
      <c r="F1670" s="4" t="e">
        <f>+VLOOKUP(E1670,'[1]Nivel Impacto'!$A$3:$E$16,3)</f>
        <v>#N/A</v>
      </c>
    </row>
    <row r="1671" spans="1:6" ht="15.75" customHeight="1" x14ac:dyDescent="0.3">
      <c r="A1671" s="3">
        <v>1670</v>
      </c>
      <c r="B1671" s="3">
        <v>462</v>
      </c>
      <c r="C1671" s="3">
        <v>205.51640603175036</v>
      </c>
      <c r="D1671" s="3">
        <v>43</v>
      </c>
      <c r="E1671" s="3">
        <v>19.885190507323632</v>
      </c>
      <c r="F1671" s="4" t="str">
        <f>+VLOOKUP(E1671,'[1]Nivel Impacto'!$A$3:$E$16,3)</f>
        <v>Riesgo Ambiental</v>
      </c>
    </row>
    <row r="1672" spans="1:6" ht="15.75" customHeight="1" x14ac:dyDescent="0.3">
      <c r="A1672" s="3">
        <v>1671</v>
      </c>
      <c r="B1672" s="3">
        <v>303</v>
      </c>
      <c r="C1672" s="3">
        <v>82.540136286357992</v>
      </c>
      <c r="D1672" s="3">
        <v>28</v>
      </c>
      <c r="E1672" s="3">
        <v>8.6337464666949906</v>
      </c>
      <c r="F1672" s="4" t="str">
        <f>+VLOOKUP(E1672,'[1]Nivel Impacto'!$A$3:$E$16,3)</f>
        <v>Riesgo Financiero Operativo</v>
      </c>
    </row>
    <row r="1673" spans="1:6" ht="15.75" customHeight="1" x14ac:dyDescent="0.3">
      <c r="A1673" s="3">
        <v>1672</v>
      </c>
      <c r="B1673" s="3">
        <v>37</v>
      </c>
      <c r="C1673" s="3">
        <v>17.671588213520096</v>
      </c>
      <c r="D1673" s="3">
        <v>4</v>
      </c>
      <c r="E1673" s="3">
        <v>1.8151192726192722</v>
      </c>
      <c r="F1673" s="4" t="str">
        <f>+VLOOKUP(E1673,'[1]Nivel Impacto'!$A$3:$E$16,3)</f>
        <v>Riesgo de Equipamiento Secundario</v>
      </c>
    </row>
    <row r="1674" spans="1:6" ht="15.75" customHeight="1" x14ac:dyDescent="0.3">
      <c r="A1674" s="3">
        <v>1673</v>
      </c>
      <c r="B1674" s="3">
        <v>376</v>
      </c>
      <c r="C1674" s="3">
        <v>127.54091905018198</v>
      </c>
      <c r="D1674" s="3">
        <v>36</v>
      </c>
      <c r="E1674" s="3">
        <v>12.067988643922424</v>
      </c>
      <c r="F1674" s="4" t="str">
        <f>+VLOOKUP(E1674,'[1]Nivel Impacto'!$A$3:$E$16,3)</f>
        <v>Riesgo de Imagen Corporativa</v>
      </c>
    </row>
    <row r="1675" spans="1:6" ht="15.75" customHeight="1" x14ac:dyDescent="0.3">
      <c r="A1675" s="3">
        <v>1674</v>
      </c>
      <c r="B1675" s="3">
        <v>38</v>
      </c>
      <c r="C1675" s="3">
        <v>52.034300950769257</v>
      </c>
      <c r="D1675" s="3">
        <v>4</v>
      </c>
      <c r="E1675" s="3">
        <v>5.6703518296181086</v>
      </c>
      <c r="F1675" s="4" t="str">
        <f>+VLOOKUP(E1675,'[1]Nivel Impacto'!$A$3:$E$16,3)</f>
        <v>Riesgo Logístico y de Cadena de Suministro</v>
      </c>
    </row>
    <row r="1676" spans="1:6" ht="15.75" customHeight="1" x14ac:dyDescent="0.3">
      <c r="A1676" s="3">
        <v>1675</v>
      </c>
      <c r="B1676" s="3">
        <v>299</v>
      </c>
      <c r="C1676" s="3">
        <v>77.006389702829694</v>
      </c>
      <c r="D1676" s="3">
        <v>31</v>
      </c>
      <c r="E1676" s="3">
        <v>7.4007275475636867</v>
      </c>
      <c r="F1676" s="4" t="str">
        <f>+VLOOKUP(E1676,'[1]Nivel Impacto'!$A$3:$E$16,3)</f>
        <v>Riesgo Laboral</v>
      </c>
    </row>
    <row r="1677" spans="1:6" ht="15.75" customHeight="1" x14ac:dyDescent="0.3">
      <c r="A1677" s="3">
        <v>1676</v>
      </c>
      <c r="B1677" s="3">
        <v>256</v>
      </c>
      <c r="C1677" s="3">
        <v>145.0741378485838</v>
      </c>
      <c r="D1677" s="3">
        <v>24</v>
      </c>
      <c r="E1677" s="3">
        <v>14.634418211296992</v>
      </c>
      <c r="F1677" s="4" t="str">
        <f>+VLOOKUP(E1677,'[1]Nivel Impacto'!$A$3:$E$16,3)</f>
        <v>Riesgo Ambiental</v>
      </c>
    </row>
    <row r="1678" spans="1:6" ht="15.75" customHeight="1" x14ac:dyDescent="0.3">
      <c r="A1678" s="3">
        <v>1677</v>
      </c>
      <c r="B1678" s="3">
        <v>139</v>
      </c>
      <c r="C1678" s="3">
        <v>26.493357991043169</v>
      </c>
      <c r="D1678" s="3">
        <v>15</v>
      </c>
      <c r="E1678" s="3">
        <v>2.808290827479976</v>
      </c>
      <c r="F1678" s="4" t="str">
        <f>+VLOOKUP(E1678,'[1]Nivel Impacto'!$A$3:$E$16,3)</f>
        <v>Riesgo de Error en Reportes No Críticos</v>
      </c>
    </row>
    <row r="1679" spans="1:6" ht="15.75" customHeight="1" x14ac:dyDescent="0.3">
      <c r="A1679" s="3">
        <v>1678</v>
      </c>
      <c r="B1679" s="3">
        <v>43</v>
      </c>
      <c r="C1679" s="3">
        <v>78.46225341345162</v>
      </c>
      <c r="D1679" s="3">
        <v>4</v>
      </c>
      <c r="E1679" s="3">
        <v>7.2545614486248908</v>
      </c>
      <c r="F1679" s="4" t="str">
        <f>+VLOOKUP(E1679,'[1]Nivel Impacto'!$A$3:$E$16,3)</f>
        <v>Riesgo Laboral</v>
      </c>
    </row>
    <row r="1680" spans="1:6" ht="15.75" customHeight="1" x14ac:dyDescent="0.3">
      <c r="A1680" s="3">
        <v>1679</v>
      </c>
      <c r="B1680" s="3">
        <v>328</v>
      </c>
      <c r="C1680" s="3">
        <v>81.226057945988529</v>
      </c>
      <c r="D1680" s="3">
        <v>36</v>
      </c>
      <c r="E1680" s="3">
        <v>8.3732006573650466</v>
      </c>
      <c r="F1680" s="4" t="str">
        <f>+VLOOKUP(E1680,'[1]Nivel Impacto'!$A$3:$E$16,3)</f>
        <v>Riesgo Financiero Operativo</v>
      </c>
    </row>
    <row r="1681" spans="1:6" ht="15.75" customHeight="1" x14ac:dyDescent="0.3">
      <c r="A1681" s="3">
        <v>1680</v>
      </c>
      <c r="B1681" s="3">
        <v>220</v>
      </c>
      <c r="C1681" s="3">
        <v>26.362418321218517</v>
      </c>
      <c r="D1681" s="3">
        <v>20</v>
      </c>
      <c r="E1681" s="3">
        <v>2.5777236214062067</v>
      </c>
      <c r="F1681" s="4" t="str">
        <f>+VLOOKUP(E1681,'[1]Nivel Impacto'!$A$3:$E$16,3)</f>
        <v>Riesgo de Error en Reportes No Críticos</v>
      </c>
    </row>
    <row r="1682" spans="1:6" ht="15.75" customHeight="1" x14ac:dyDescent="0.3">
      <c r="A1682" s="3">
        <v>1681</v>
      </c>
      <c r="B1682" s="3">
        <v>184</v>
      </c>
      <c r="C1682" s="3">
        <v>41.553133759584945</v>
      </c>
      <c r="D1682" s="3">
        <v>20</v>
      </c>
      <c r="E1682" s="3">
        <v>4.5074629674073856</v>
      </c>
      <c r="F1682" s="4" t="str">
        <f>+VLOOKUP(E1682,'[1]Nivel Impacto'!$A$3:$E$16,3)</f>
        <v>Riesgo de Capacitación Insuficiente</v>
      </c>
    </row>
    <row r="1683" spans="1:6" ht="15.75" customHeight="1" x14ac:dyDescent="0.3">
      <c r="A1683" s="3">
        <v>1682</v>
      </c>
      <c r="B1683" s="3">
        <v>128</v>
      </c>
      <c r="C1683" s="3">
        <v>183.73439826716466</v>
      </c>
      <c r="D1683" s="3">
        <v>14</v>
      </c>
      <c r="E1683" s="3">
        <v>18.397851809307191</v>
      </c>
      <c r="F1683" s="4" t="str">
        <f>+VLOOKUP(E1683,'[1]Nivel Impacto'!$A$3:$E$16,3)</f>
        <v>Riesgo Ambiental</v>
      </c>
    </row>
    <row r="1684" spans="1:6" ht="15.75" customHeight="1" x14ac:dyDescent="0.3">
      <c r="A1684" s="3">
        <v>1683</v>
      </c>
      <c r="B1684" s="3">
        <v>159</v>
      </c>
      <c r="C1684" s="3">
        <v>59.744343536839246</v>
      </c>
      <c r="D1684" s="3">
        <v>15</v>
      </c>
      <c r="E1684" s="3">
        <v>5.5038979755064243</v>
      </c>
      <c r="F1684" s="4" t="str">
        <f>+VLOOKUP(E1684,'[1]Nivel Impacto'!$A$3:$E$16,3)</f>
        <v>Riesgo Logístico y de Cadena de Suministro</v>
      </c>
    </row>
    <row r="1685" spans="1:6" ht="15.75" customHeight="1" x14ac:dyDescent="0.3">
      <c r="A1685" s="3">
        <v>1684</v>
      </c>
      <c r="B1685" s="3">
        <v>184</v>
      </c>
      <c r="C1685" s="3">
        <v>51.346486463625006</v>
      </c>
      <c r="D1685" s="3">
        <v>18</v>
      </c>
      <c r="E1685" s="3">
        <v>4.8644861116239744</v>
      </c>
      <c r="F1685" s="4" t="str">
        <f>+VLOOKUP(E1685,'[1]Nivel Impacto'!$A$3:$E$16,3)</f>
        <v>Riesgo de Capacitación Insuficiente</v>
      </c>
    </row>
    <row r="1686" spans="1:6" ht="15.75" customHeight="1" x14ac:dyDescent="0.3">
      <c r="A1686" s="3">
        <v>1685</v>
      </c>
      <c r="B1686" s="3">
        <v>323</v>
      </c>
      <c r="C1686" s="3">
        <v>183.76065148434193</v>
      </c>
      <c r="D1686" s="3">
        <v>32</v>
      </c>
      <c r="E1686" s="3">
        <v>19.135005424698214</v>
      </c>
      <c r="F1686" s="4" t="str">
        <f>+VLOOKUP(E1686,'[1]Nivel Impacto'!$A$3:$E$16,3)</f>
        <v>Riesgo Ambiental</v>
      </c>
    </row>
    <row r="1687" spans="1:6" ht="15.75" customHeight="1" x14ac:dyDescent="0.3">
      <c r="A1687" s="3">
        <v>1686</v>
      </c>
      <c r="B1687" s="3">
        <v>184</v>
      </c>
      <c r="C1687" s="3">
        <v>81.429280427359416</v>
      </c>
      <c r="D1687" s="3">
        <v>18</v>
      </c>
      <c r="E1687" s="3">
        <v>7.6945913066215512</v>
      </c>
      <c r="F1687" s="4" t="str">
        <f>+VLOOKUP(E1687,'[1]Nivel Impacto'!$A$3:$E$16,3)</f>
        <v>Riesgo Laboral</v>
      </c>
    </row>
    <row r="1688" spans="1:6" ht="15.75" customHeight="1" x14ac:dyDescent="0.3">
      <c r="A1688" s="3">
        <v>1687</v>
      </c>
      <c r="B1688" s="3">
        <v>507</v>
      </c>
      <c r="C1688" s="3">
        <v>30.048146234394601</v>
      </c>
      <c r="D1688" s="3">
        <v>52</v>
      </c>
      <c r="E1688" s="3">
        <v>2.851006120645323</v>
      </c>
      <c r="F1688" s="4" t="str">
        <f>+VLOOKUP(E1688,'[1]Nivel Impacto'!$A$3:$E$16,3)</f>
        <v>Riesgo de Error en Reportes No Críticos</v>
      </c>
    </row>
    <row r="1689" spans="1:6" ht="15.75" customHeight="1" x14ac:dyDescent="0.3">
      <c r="A1689" s="3">
        <v>1688</v>
      </c>
      <c r="B1689" s="3">
        <v>49</v>
      </c>
      <c r="C1689" s="3">
        <v>81.537733126741799</v>
      </c>
      <c r="D1689" s="3">
        <v>5</v>
      </c>
      <c r="E1689" s="3">
        <v>7.4435762887907009</v>
      </c>
      <c r="F1689" s="4" t="str">
        <f>+VLOOKUP(E1689,'[1]Nivel Impacto'!$A$3:$E$16,3)</f>
        <v>Riesgo Laboral</v>
      </c>
    </row>
    <row r="1690" spans="1:6" ht="15.75" customHeight="1" x14ac:dyDescent="0.3">
      <c r="A1690" s="3">
        <v>1689</v>
      </c>
      <c r="B1690" s="3">
        <v>37</v>
      </c>
      <c r="C1690" s="3">
        <v>258.9935441596553</v>
      </c>
      <c r="D1690" s="3">
        <v>4</v>
      </c>
      <c r="E1690" s="3">
        <v>23.465215634424595</v>
      </c>
      <c r="F1690" s="4" t="str">
        <f>+VLOOKUP(E1690,'[1]Nivel Impacto'!$A$3:$E$16,3)</f>
        <v>Riesgo Ambiental</v>
      </c>
    </row>
    <row r="1691" spans="1:6" ht="15.75" customHeight="1" x14ac:dyDescent="0.3">
      <c r="A1691" s="3">
        <v>1690</v>
      </c>
      <c r="B1691" s="3">
        <v>87</v>
      </c>
      <c r="C1691" s="3">
        <v>45.486831673089888</v>
      </c>
      <c r="D1691" s="3">
        <v>9</v>
      </c>
      <c r="E1691" s="3">
        <v>4.3510484826842637</v>
      </c>
      <c r="F1691" s="4" t="str">
        <f>+VLOOKUP(E1691,'[1]Nivel Impacto'!$A$3:$E$16,3)</f>
        <v>Riesgo de Capacitación Insuficiente</v>
      </c>
    </row>
    <row r="1692" spans="1:6" ht="15.75" customHeight="1" x14ac:dyDescent="0.3">
      <c r="A1692" s="3">
        <v>1691</v>
      </c>
      <c r="B1692" s="3">
        <v>406</v>
      </c>
      <c r="C1692" s="3">
        <v>46.531867167501275</v>
      </c>
      <c r="D1692" s="3">
        <v>41</v>
      </c>
      <c r="E1692" s="3">
        <v>4.6321891951875891</v>
      </c>
      <c r="F1692" s="4" t="str">
        <f>+VLOOKUP(E1692,'[1]Nivel Impacto'!$A$3:$E$16,3)</f>
        <v>Riesgo de Capacitación Insuficiente</v>
      </c>
    </row>
    <row r="1693" spans="1:6" ht="15.75" customHeight="1" x14ac:dyDescent="0.3">
      <c r="A1693" s="3">
        <v>1692</v>
      </c>
      <c r="B1693" s="3">
        <v>316</v>
      </c>
      <c r="C1693" s="3">
        <v>42.203500069633527</v>
      </c>
      <c r="D1693" s="3">
        <v>34</v>
      </c>
      <c r="E1693" s="3">
        <v>3.9637772967274874</v>
      </c>
      <c r="F1693" s="4" t="str">
        <f>+VLOOKUP(E1693,'[1]Nivel Impacto'!$A$3:$E$16,3)</f>
        <v>Riesgo Administrativo Menor</v>
      </c>
    </row>
    <row r="1694" spans="1:6" ht="15.75" customHeight="1" x14ac:dyDescent="0.3">
      <c r="A1694" s="3">
        <v>1693</v>
      </c>
      <c r="B1694" s="3">
        <v>50</v>
      </c>
      <c r="C1694" s="3">
        <v>129.69307311878504</v>
      </c>
      <c r="D1694" s="3">
        <v>5</v>
      </c>
      <c r="E1694" s="3">
        <v>12.922229992205278</v>
      </c>
      <c r="F1694" s="4" t="str">
        <f>+VLOOKUP(E1694,'[1]Nivel Impacto'!$A$3:$E$16,3)</f>
        <v>Riesgo de Imagen Corporativa</v>
      </c>
    </row>
    <row r="1695" spans="1:6" ht="15.75" customHeight="1" x14ac:dyDescent="0.3">
      <c r="A1695" s="3">
        <v>1694</v>
      </c>
      <c r="B1695" s="3">
        <v>326</v>
      </c>
      <c r="C1695" s="3">
        <v>11.356672542102187</v>
      </c>
      <c r="D1695" s="3">
        <v>31</v>
      </c>
      <c r="E1695" s="3">
        <v>1.1146022509701556</v>
      </c>
      <c r="F1695" s="4" t="str">
        <f>+VLOOKUP(E1695,'[1]Nivel Impacto'!$A$3:$E$16,3)</f>
        <v>Riesgo de Equipamiento Secundario</v>
      </c>
    </row>
    <row r="1696" spans="1:6" ht="15.75" customHeight="1" x14ac:dyDescent="0.3">
      <c r="A1696" s="3">
        <v>1695</v>
      </c>
      <c r="B1696" s="3">
        <v>265</v>
      </c>
      <c r="C1696" s="3">
        <v>228.53075453828583</v>
      </c>
      <c r="D1696" s="3">
        <v>26</v>
      </c>
      <c r="E1696" s="3">
        <v>21.227960932351905</v>
      </c>
      <c r="F1696" s="4" t="str">
        <f>+VLOOKUP(E1696,'[1]Nivel Impacto'!$A$3:$E$16,3)</f>
        <v>Riesgo Ambiental</v>
      </c>
    </row>
    <row r="1697" spans="1:6" ht="15.75" customHeight="1" x14ac:dyDescent="0.3">
      <c r="A1697" s="3">
        <v>1696</v>
      </c>
      <c r="B1697" s="3">
        <v>250</v>
      </c>
      <c r="C1697" s="3">
        <v>177.32646806138322</v>
      </c>
      <c r="D1697" s="3">
        <v>23</v>
      </c>
      <c r="E1697" s="3">
        <v>17.492330626226924</v>
      </c>
      <c r="F1697" s="4" t="str">
        <f>+VLOOKUP(E1697,'[1]Nivel Impacto'!$A$3:$E$16,3)</f>
        <v>Riesgo Ambiental</v>
      </c>
    </row>
    <row r="1698" spans="1:6" ht="15.75" customHeight="1" x14ac:dyDescent="0.3">
      <c r="A1698" s="3">
        <v>1697</v>
      </c>
      <c r="B1698" s="3">
        <v>42</v>
      </c>
      <c r="C1698" s="3">
        <v>62.721061850511305</v>
      </c>
      <c r="D1698" s="3">
        <v>4</v>
      </c>
      <c r="E1698" s="3">
        <v>6.6342139784942109</v>
      </c>
      <c r="F1698" s="4" t="str">
        <f>+VLOOKUP(E1698,'[1]Nivel Impacto'!$A$3:$E$16,3)</f>
        <v>Riesgo Regulatorio</v>
      </c>
    </row>
    <row r="1699" spans="1:6" ht="15.75" customHeight="1" x14ac:dyDescent="0.3">
      <c r="A1699" s="3">
        <v>1698</v>
      </c>
      <c r="B1699" s="3">
        <v>377</v>
      </c>
      <c r="C1699" s="3">
        <v>50.078136115254559</v>
      </c>
      <c r="D1699" s="3">
        <v>41</v>
      </c>
      <c r="E1699" s="3">
        <v>5.2755176594639961</v>
      </c>
      <c r="F1699" s="4" t="str">
        <f>+VLOOKUP(E1699,'[1]Nivel Impacto'!$A$3:$E$16,3)</f>
        <v>Riesgo Logístico y de Cadena de Suministro</v>
      </c>
    </row>
    <row r="1700" spans="1:6" ht="15.75" customHeight="1" x14ac:dyDescent="0.3">
      <c r="A1700" s="3">
        <v>1699</v>
      </c>
      <c r="B1700" s="3">
        <v>389</v>
      </c>
      <c r="C1700" s="3">
        <v>64.981430118413186</v>
      </c>
      <c r="D1700" s="3">
        <v>40</v>
      </c>
      <c r="E1700" s="3">
        <v>6.0785652395571779</v>
      </c>
      <c r="F1700" s="4" t="str">
        <f>+VLOOKUP(E1700,'[1]Nivel Impacto'!$A$3:$E$16,3)</f>
        <v>Riesgo Regulatorio</v>
      </c>
    </row>
    <row r="1701" spans="1:6" ht="15.75" customHeight="1" x14ac:dyDescent="0.3">
      <c r="A1701" s="3">
        <v>1700</v>
      </c>
      <c r="B1701" s="3">
        <v>367</v>
      </c>
      <c r="C1701" s="3">
        <v>25.154301745393127</v>
      </c>
      <c r="D1701" s="3">
        <v>36</v>
      </c>
      <c r="E1701" s="3">
        <v>2.7071444588781759</v>
      </c>
      <c r="F1701" s="4" t="str">
        <f>+VLOOKUP(E1701,'[1]Nivel Impacto'!$A$3:$E$16,3)</f>
        <v>Riesgo de Error en Reportes No Críticos</v>
      </c>
    </row>
    <row r="1702" spans="1:6" ht="15.75" customHeight="1" x14ac:dyDescent="0.3">
      <c r="A1702" s="3">
        <v>1701</v>
      </c>
      <c r="B1702" s="3">
        <v>334</v>
      </c>
      <c r="C1702" s="3">
        <v>537.13434085936717</v>
      </c>
      <c r="D1702" s="3">
        <v>36</v>
      </c>
      <c r="E1702" s="3">
        <v>53.075960200881624</v>
      </c>
      <c r="F1702" s="4" t="str">
        <f>+VLOOKUP(E1702,'[1]Nivel Impacto'!$A$3:$E$16,3)</f>
        <v>Riesgo Ambiental</v>
      </c>
    </row>
    <row r="1703" spans="1:6" ht="15.75" customHeight="1" x14ac:dyDescent="0.3">
      <c r="A1703" s="3">
        <v>1702</v>
      </c>
      <c r="B1703" s="3">
        <v>483</v>
      </c>
      <c r="C1703" s="3">
        <v>35.662720982737383</v>
      </c>
      <c r="D1703" s="3">
        <v>51</v>
      </c>
      <c r="E1703" s="3">
        <v>3.5239012666112357</v>
      </c>
      <c r="F1703" s="4" t="str">
        <f>+VLOOKUP(E1703,'[1]Nivel Impacto'!$A$3:$E$16,3)</f>
        <v>Riesgo Administrativo Menor</v>
      </c>
    </row>
    <row r="1704" spans="1:6" ht="15.75" customHeight="1" x14ac:dyDescent="0.3">
      <c r="A1704" s="3">
        <v>1703</v>
      </c>
      <c r="B1704" s="3">
        <v>134</v>
      </c>
      <c r="C1704" s="3">
        <v>66.516241538951974</v>
      </c>
      <c r="D1704" s="3">
        <v>13</v>
      </c>
      <c r="E1704" s="3">
        <v>6.8856021466188508</v>
      </c>
      <c r="F1704" s="4" t="str">
        <f>+VLOOKUP(E1704,'[1]Nivel Impacto'!$A$3:$E$16,3)</f>
        <v>Riesgo Regulatorio</v>
      </c>
    </row>
    <row r="1705" spans="1:6" ht="15.75" customHeight="1" x14ac:dyDescent="0.3">
      <c r="A1705" s="3">
        <v>1704</v>
      </c>
      <c r="B1705" s="3">
        <v>307</v>
      </c>
      <c r="C1705" s="3">
        <v>64.091819491249467</v>
      </c>
      <c r="D1705" s="3">
        <v>28</v>
      </c>
      <c r="E1705" s="3">
        <v>6.1838529221063698</v>
      </c>
      <c r="F1705" s="4" t="str">
        <f>+VLOOKUP(E1705,'[1]Nivel Impacto'!$A$3:$E$16,3)</f>
        <v>Riesgo Regulatorio</v>
      </c>
    </row>
    <row r="1706" spans="1:6" ht="15.75" customHeight="1" x14ac:dyDescent="0.3">
      <c r="A1706" s="3">
        <v>1705</v>
      </c>
      <c r="B1706" s="3">
        <v>294</v>
      </c>
      <c r="C1706" s="3">
        <v>27.319869042124992</v>
      </c>
      <c r="D1706" s="3">
        <v>27</v>
      </c>
      <c r="E1706" s="3">
        <v>2.7963865608976457</v>
      </c>
      <c r="F1706" s="4" t="str">
        <f>+VLOOKUP(E1706,'[1]Nivel Impacto'!$A$3:$E$16,3)</f>
        <v>Riesgo de Error en Reportes No Críticos</v>
      </c>
    </row>
    <row r="1707" spans="1:6" ht="15.75" customHeight="1" x14ac:dyDescent="0.3">
      <c r="A1707" s="3">
        <v>1706</v>
      </c>
      <c r="B1707" s="3">
        <v>137</v>
      </c>
      <c r="C1707" s="3">
        <v>65.307179827140772</v>
      </c>
      <c r="D1707" s="3">
        <v>13</v>
      </c>
      <c r="E1707" s="3">
        <v>6.1802918847553991</v>
      </c>
      <c r="F1707" s="4" t="str">
        <f>+VLOOKUP(E1707,'[1]Nivel Impacto'!$A$3:$E$16,3)</f>
        <v>Riesgo Regulatorio</v>
      </c>
    </row>
    <row r="1708" spans="1:6" ht="15.75" customHeight="1" x14ac:dyDescent="0.3">
      <c r="A1708" s="3">
        <v>1707</v>
      </c>
      <c r="B1708" s="3">
        <v>272</v>
      </c>
      <c r="C1708" s="3">
        <v>27.342125257584673</v>
      </c>
      <c r="D1708" s="3">
        <v>28</v>
      </c>
      <c r="E1708" s="3">
        <v>2.6486084650118285</v>
      </c>
      <c r="F1708" s="4" t="str">
        <f>+VLOOKUP(E1708,'[1]Nivel Impacto'!$A$3:$E$16,3)</f>
        <v>Riesgo de Error en Reportes No Críticos</v>
      </c>
    </row>
    <row r="1709" spans="1:6" ht="15.75" customHeight="1" x14ac:dyDescent="0.3">
      <c r="A1709" s="3">
        <v>1708</v>
      </c>
      <c r="B1709" s="3">
        <v>86</v>
      </c>
      <c r="C1709" s="3">
        <v>93.31718822942851</v>
      </c>
      <c r="D1709" s="3">
        <v>9</v>
      </c>
      <c r="E1709" s="3">
        <v>9.3575278556849266</v>
      </c>
      <c r="F1709" s="4" t="str">
        <f>+VLOOKUP(E1709,'[1]Nivel Impacto'!$A$3:$E$16,3)</f>
        <v>Riesgo Portuario</v>
      </c>
    </row>
    <row r="1710" spans="1:6" ht="15.75" customHeight="1" x14ac:dyDescent="0.3">
      <c r="A1710" s="3">
        <v>1709</v>
      </c>
      <c r="B1710" s="3">
        <v>176</v>
      </c>
      <c r="C1710" s="3">
        <v>424.89407266495891</v>
      </c>
      <c r="D1710" s="3">
        <v>19</v>
      </c>
      <c r="E1710" s="3">
        <v>42.065625662009218</v>
      </c>
      <c r="F1710" s="4" t="str">
        <f>+VLOOKUP(E1710,'[1]Nivel Impacto'!$A$3:$E$16,3)</f>
        <v>Riesgo Ambiental</v>
      </c>
    </row>
    <row r="1711" spans="1:6" ht="15.75" customHeight="1" x14ac:dyDescent="0.3">
      <c r="A1711" s="3">
        <v>1710</v>
      </c>
      <c r="B1711" s="3">
        <v>135</v>
      </c>
      <c r="C1711" s="3">
        <v>25.647316757553067</v>
      </c>
      <c r="D1711" s="3">
        <v>14</v>
      </c>
      <c r="E1711" s="3">
        <v>2.5774754316855852</v>
      </c>
      <c r="F1711" s="4" t="str">
        <f>+VLOOKUP(E1711,'[1]Nivel Impacto'!$A$3:$E$16,3)</f>
        <v>Riesgo de Error en Reportes No Críticos</v>
      </c>
    </row>
    <row r="1712" spans="1:6" ht="15.75" customHeight="1" x14ac:dyDescent="0.3">
      <c r="A1712" s="3">
        <v>1711</v>
      </c>
      <c r="B1712" s="3">
        <v>38</v>
      </c>
      <c r="C1712" s="3">
        <v>10.267919617437922</v>
      </c>
      <c r="D1712" s="3">
        <v>4</v>
      </c>
      <c r="E1712" s="3">
        <v>1.0299124519405209</v>
      </c>
      <c r="F1712" s="4" t="str">
        <f>+VLOOKUP(E1712,'[1]Nivel Impacto'!$A$3:$E$16,3)</f>
        <v>Riesgo de Equipamiento Secundario</v>
      </c>
    </row>
    <row r="1713" spans="1:6" ht="15.75" customHeight="1" x14ac:dyDescent="0.3">
      <c r="A1713" s="3">
        <v>1712</v>
      </c>
      <c r="B1713" s="3">
        <v>43</v>
      </c>
      <c r="C1713" s="3">
        <v>24.995603859994187</v>
      </c>
      <c r="D1713" s="3">
        <v>4</v>
      </c>
      <c r="E1713" s="3">
        <v>2.3641115323552992</v>
      </c>
      <c r="F1713" s="4" t="str">
        <f>+VLOOKUP(E1713,'[1]Nivel Impacto'!$A$3:$E$16,3)</f>
        <v>Riesgo de Error en Reportes No Críticos</v>
      </c>
    </row>
    <row r="1714" spans="1:6" ht="15.75" customHeight="1" x14ac:dyDescent="0.3">
      <c r="A1714" s="3">
        <v>1713</v>
      </c>
      <c r="B1714" s="3">
        <v>48</v>
      </c>
      <c r="C1714" s="3">
        <v>21.203797422520577</v>
      </c>
      <c r="D1714" s="3">
        <v>5</v>
      </c>
      <c r="E1714" s="3">
        <v>2.0061805529392953</v>
      </c>
      <c r="F1714" s="4" t="str">
        <f>+VLOOKUP(E1714,'[1]Nivel Impacto'!$A$3:$E$16,3)</f>
        <v>Riesgo de Error en Reportes No Críticos</v>
      </c>
    </row>
    <row r="1715" spans="1:6" ht="15.75" customHeight="1" x14ac:dyDescent="0.3">
      <c r="A1715" s="3">
        <v>1714</v>
      </c>
      <c r="B1715" s="3">
        <v>533</v>
      </c>
      <c r="C1715" s="3">
        <v>35.344615740139396</v>
      </c>
      <c r="D1715" s="3">
        <v>53</v>
      </c>
      <c r="E1715" s="3">
        <v>3.635645762348525</v>
      </c>
      <c r="F1715" s="4" t="str">
        <f>+VLOOKUP(E1715,'[1]Nivel Impacto'!$A$3:$E$16,3)</f>
        <v>Riesgo Administrativo Menor</v>
      </c>
    </row>
    <row r="1716" spans="1:6" ht="15.75" customHeight="1" x14ac:dyDescent="0.3">
      <c r="A1716" s="3">
        <v>1715</v>
      </c>
      <c r="B1716" s="3">
        <v>107</v>
      </c>
      <c r="C1716" s="3">
        <v>67.434351676459698</v>
      </c>
      <c r="D1716" s="3">
        <v>10</v>
      </c>
      <c r="E1716" s="3">
        <v>7.2809565955373223</v>
      </c>
      <c r="F1716" s="4" t="str">
        <f>+VLOOKUP(E1716,'[1]Nivel Impacto'!$A$3:$E$16,3)</f>
        <v>Riesgo Laboral</v>
      </c>
    </row>
    <row r="1717" spans="1:6" ht="15.75" customHeight="1" x14ac:dyDescent="0.3">
      <c r="A1717" s="3">
        <v>1716</v>
      </c>
      <c r="B1717" s="3">
        <v>254</v>
      </c>
      <c r="C1717" s="3">
        <v>122.46214866930643</v>
      </c>
      <c r="D1717" s="3">
        <v>24</v>
      </c>
      <c r="E1717" s="3">
        <v>12.618141035200122</v>
      </c>
      <c r="F1717" s="4" t="str">
        <f>+VLOOKUP(E1717,'[1]Nivel Impacto'!$A$3:$E$16,3)</f>
        <v>Riesgo de Imagen Corporativa</v>
      </c>
    </row>
    <row r="1718" spans="1:6" ht="15.75" customHeight="1" x14ac:dyDescent="0.3">
      <c r="A1718" s="3">
        <v>1717</v>
      </c>
      <c r="B1718" s="3">
        <v>468</v>
      </c>
      <c r="C1718" s="3">
        <v>32.164740053534423</v>
      </c>
      <c r="D1718" s="3">
        <v>49</v>
      </c>
      <c r="E1718" s="3">
        <v>2.8961381116161409</v>
      </c>
      <c r="F1718" s="4" t="str">
        <f>+VLOOKUP(E1718,'[1]Nivel Impacto'!$A$3:$E$16,3)</f>
        <v>Riesgo de Error en Reportes No Críticos</v>
      </c>
    </row>
    <row r="1719" spans="1:6" ht="15.75" customHeight="1" x14ac:dyDescent="0.3">
      <c r="A1719" s="3">
        <v>1718</v>
      </c>
      <c r="B1719" s="3">
        <v>192</v>
      </c>
      <c r="C1719" s="3">
        <v>154.57947323905034</v>
      </c>
      <c r="D1719" s="3">
        <v>19</v>
      </c>
      <c r="E1719" s="3">
        <v>14.701766263614545</v>
      </c>
      <c r="F1719" s="4" t="str">
        <f>+VLOOKUP(E1719,'[1]Nivel Impacto'!$A$3:$E$16,3)</f>
        <v>Riesgo Ambiental</v>
      </c>
    </row>
    <row r="1720" spans="1:6" ht="15.75" customHeight="1" x14ac:dyDescent="0.3">
      <c r="A1720" s="3">
        <v>1719</v>
      </c>
      <c r="B1720" s="3">
        <v>352</v>
      </c>
      <c r="C1720" s="3">
        <v>18.405582076859869</v>
      </c>
      <c r="D1720" s="3">
        <v>37</v>
      </c>
      <c r="E1720" s="3">
        <v>1.8411315214718427</v>
      </c>
      <c r="F1720" s="4" t="str">
        <f>+VLOOKUP(E1720,'[1]Nivel Impacto'!$A$3:$E$16,3)</f>
        <v>Riesgo de Equipamiento Secundario</v>
      </c>
    </row>
    <row r="1721" spans="1:6" ht="15.75" customHeight="1" x14ac:dyDescent="0.3">
      <c r="A1721" s="3">
        <v>1720</v>
      </c>
      <c r="B1721" s="3">
        <v>51</v>
      </c>
      <c r="C1721" s="3">
        <v>100.70041510098361</v>
      </c>
      <c r="D1721" s="3">
        <v>5</v>
      </c>
      <c r="E1721" s="3">
        <v>9.7872314450538944</v>
      </c>
      <c r="F1721" s="4" t="str">
        <f>+VLOOKUP(E1721,'[1]Nivel Impacto'!$A$3:$E$16,3)</f>
        <v>Riesgo Portuario</v>
      </c>
    </row>
    <row r="1722" spans="1:6" ht="15.75" customHeight="1" x14ac:dyDescent="0.3">
      <c r="A1722" s="3">
        <v>1721</v>
      </c>
      <c r="B1722" s="3">
        <v>133</v>
      </c>
      <c r="C1722" s="3">
        <v>6.5361777593980079</v>
      </c>
      <c r="D1722" s="3">
        <v>13</v>
      </c>
      <c r="E1722" s="3">
        <v>0.71268169366836176</v>
      </c>
      <c r="F1722" s="4" t="e">
        <f>+VLOOKUP(E1722,'[1]Nivel Impacto'!$A$3:$E$16,3)</f>
        <v>#N/A</v>
      </c>
    </row>
    <row r="1723" spans="1:6" ht="15.75" customHeight="1" x14ac:dyDescent="0.3">
      <c r="A1723" s="3">
        <v>1722</v>
      </c>
      <c r="B1723" s="3">
        <v>107</v>
      </c>
      <c r="C1723" s="3">
        <v>42.285369238236996</v>
      </c>
      <c r="D1723" s="3">
        <v>10</v>
      </c>
      <c r="E1723" s="3">
        <v>4.0491531438622008</v>
      </c>
      <c r="F1723" s="4" t="str">
        <f>+VLOOKUP(E1723,'[1]Nivel Impacto'!$A$3:$E$16,3)</f>
        <v>Riesgo de Capacitación Insuficiente</v>
      </c>
    </row>
    <row r="1724" spans="1:6" ht="15.75" customHeight="1" x14ac:dyDescent="0.3">
      <c r="A1724" s="3">
        <v>1723</v>
      </c>
      <c r="B1724" s="3">
        <v>43</v>
      </c>
      <c r="C1724" s="3">
        <v>64.114051670967925</v>
      </c>
      <c r="D1724" s="3">
        <v>4</v>
      </c>
      <c r="E1724" s="3">
        <v>6.2317284341354764</v>
      </c>
      <c r="F1724" s="4" t="str">
        <f>+VLOOKUP(E1724,'[1]Nivel Impacto'!$A$3:$E$16,3)</f>
        <v>Riesgo Regulatorio</v>
      </c>
    </row>
    <row r="1725" spans="1:6" ht="15.75" customHeight="1" x14ac:dyDescent="0.3">
      <c r="A1725" s="3">
        <v>1724</v>
      </c>
      <c r="B1725" s="3">
        <v>575</v>
      </c>
      <c r="C1725" s="3">
        <v>19.699506644569293</v>
      </c>
      <c r="D1725" s="3">
        <v>62</v>
      </c>
      <c r="E1725" s="3">
        <v>1.9284271861780888</v>
      </c>
      <c r="F1725" s="4" t="str">
        <f>+VLOOKUP(E1725,'[1]Nivel Impacto'!$A$3:$E$16,3)</f>
        <v>Riesgo de Equipamiento Secundario</v>
      </c>
    </row>
    <row r="1726" spans="1:6" ht="15.75" customHeight="1" x14ac:dyDescent="0.3">
      <c r="A1726" s="3">
        <v>1725</v>
      </c>
      <c r="B1726" s="3">
        <v>154</v>
      </c>
      <c r="C1726" s="3">
        <v>22.97885476866626</v>
      </c>
      <c r="D1726" s="3">
        <v>15</v>
      </c>
      <c r="E1726" s="3">
        <v>2.47573025967518</v>
      </c>
      <c r="F1726" s="4" t="str">
        <f>+VLOOKUP(E1726,'[1]Nivel Impacto'!$A$3:$E$16,3)</f>
        <v>Riesgo de Error en Reportes No Críticos</v>
      </c>
    </row>
    <row r="1727" spans="1:6" ht="15.75" customHeight="1" x14ac:dyDescent="0.3">
      <c r="A1727" s="3">
        <v>1726</v>
      </c>
      <c r="B1727" s="3">
        <v>344</v>
      </c>
      <c r="C1727" s="3">
        <v>8.2829360192706147</v>
      </c>
      <c r="D1727" s="3">
        <v>37</v>
      </c>
      <c r="E1727" s="3">
        <v>0.81860037510683425</v>
      </c>
      <c r="F1727" s="4" t="e">
        <f>+VLOOKUP(E1727,'[1]Nivel Impacto'!$A$3:$E$16,3)</f>
        <v>#N/A</v>
      </c>
    </row>
    <row r="1728" spans="1:6" ht="15.75" customHeight="1" x14ac:dyDescent="0.3">
      <c r="A1728" s="3">
        <v>1727</v>
      </c>
      <c r="B1728" s="3">
        <v>40</v>
      </c>
      <c r="C1728" s="3">
        <v>38.229259594287605</v>
      </c>
      <c r="D1728" s="3">
        <v>4</v>
      </c>
      <c r="E1728" s="3">
        <v>3.8618907155115689</v>
      </c>
      <c r="F1728" s="4" t="str">
        <f>+VLOOKUP(E1728,'[1]Nivel Impacto'!$A$3:$E$16,3)</f>
        <v>Riesgo Administrativo Menor</v>
      </c>
    </row>
    <row r="1729" spans="1:6" ht="15.75" customHeight="1" x14ac:dyDescent="0.3">
      <c r="A1729" s="3">
        <v>1728</v>
      </c>
      <c r="B1729" s="3">
        <v>37</v>
      </c>
      <c r="C1729" s="3">
        <v>11.592001440088428</v>
      </c>
      <c r="D1729" s="3">
        <v>4</v>
      </c>
      <c r="E1729" s="3">
        <v>1.2406243295397925</v>
      </c>
      <c r="F1729" s="4" t="str">
        <f>+VLOOKUP(E1729,'[1]Nivel Impacto'!$A$3:$E$16,3)</f>
        <v>Riesgo de Equipamiento Secundario</v>
      </c>
    </row>
    <row r="1730" spans="1:6" ht="15.75" customHeight="1" x14ac:dyDescent="0.3">
      <c r="A1730" s="3">
        <v>1729</v>
      </c>
      <c r="B1730" s="3">
        <v>129</v>
      </c>
      <c r="C1730" s="3">
        <v>34.154166166367659</v>
      </c>
      <c r="D1730" s="3">
        <v>13</v>
      </c>
      <c r="E1730" s="3">
        <v>3.6130733829438655</v>
      </c>
      <c r="F1730" s="4" t="str">
        <f>+VLOOKUP(E1730,'[1]Nivel Impacto'!$A$3:$E$16,3)</f>
        <v>Riesgo Administrativo Menor</v>
      </c>
    </row>
    <row r="1731" spans="1:6" ht="15.75" customHeight="1" x14ac:dyDescent="0.3">
      <c r="A1731" s="3">
        <v>1730</v>
      </c>
      <c r="B1731" s="3">
        <v>44</v>
      </c>
      <c r="C1731" s="3">
        <v>32.305763492136812</v>
      </c>
      <c r="D1731" s="3">
        <v>4</v>
      </c>
      <c r="E1731" s="3">
        <v>3.2137266845805854</v>
      </c>
      <c r="F1731" s="4" t="str">
        <f>+VLOOKUP(E1731,'[1]Nivel Impacto'!$A$3:$E$16,3)</f>
        <v>Riesgo Administrativo Menor</v>
      </c>
    </row>
    <row r="1732" spans="1:6" ht="15.75" customHeight="1" x14ac:dyDescent="0.3">
      <c r="A1732" s="3">
        <v>1731</v>
      </c>
      <c r="B1732" s="3">
        <v>461</v>
      </c>
      <c r="C1732" s="3">
        <v>160.88470305440134</v>
      </c>
      <c r="D1732" s="3">
        <v>44</v>
      </c>
      <c r="E1732" s="3">
        <v>17.326483821417309</v>
      </c>
      <c r="F1732" s="4" t="str">
        <f>+VLOOKUP(E1732,'[1]Nivel Impacto'!$A$3:$E$16,3)</f>
        <v>Riesgo Ambiental</v>
      </c>
    </row>
    <row r="1733" spans="1:6" ht="15.75" customHeight="1" x14ac:dyDescent="0.3">
      <c r="A1733" s="3">
        <v>1732</v>
      </c>
      <c r="B1733" s="3">
        <v>351</v>
      </c>
      <c r="C1733" s="3">
        <v>562.02748395657522</v>
      </c>
      <c r="D1733" s="3">
        <v>35</v>
      </c>
      <c r="E1733" s="3">
        <v>55.591166385623609</v>
      </c>
      <c r="F1733" s="4" t="str">
        <f>+VLOOKUP(E1733,'[1]Nivel Impacto'!$A$3:$E$16,3)</f>
        <v>Riesgo Ambiental</v>
      </c>
    </row>
    <row r="1734" spans="1:6" ht="15.75" customHeight="1" x14ac:dyDescent="0.3">
      <c r="A1734" s="3">
        <v>1733</v>
      </c>
      <c r="B1734" s="3">
        <v>367</v>
      </c>
      <c r="C1734" s="3">
        <v>44.123445683248988</v>
      </c>
      <c r="D1734" s="3">
        <v>36</v>
      </c>
      <c r="E1734" s="3">
        <v>4.6714132292298549</v>
      </c>
      <c r="F1734" s="4" t="str">
        <f>+VLOOKUP(E1734,'[1]Nivel Impacto'!$A$3:$E$16,3)</f>
        <v>Riesgo de Capacitación Insuficiente</v>
      </c>
    </row>
    <row r="1735" spans="1:6" ht="15.75" customHeight="1" x14ac:dyDescent="0.3">
      <c r="A1735" s="3">
        <v>1734</v>
      </c>
      <c r="B1735" s="3">
        <v>239</v>
      </c>
      <c r="C1735" s="3">
        <v>99.788378102111793</v>
      </c>
      <c r="D1735" s="3">
        <v>24</v>
      </c>
      <c r="E1735" s="3">
        <v>10.410971521007051</v>
      </c>
      <c r="F1735" s="4" t="str">
        <f>+VLOOKUP(E1735,'[1]Nivel Impacto'!$A$3:$E$16,3)</f>
        <v>Riesgo Tecnológico</v>
      </c>
    </row>
    <row r="1736" spans="1:6" ht="15.75" customHeight="1" x14ac:dyDescent="0.3">
      <c r="A1736" s="3">
        <v>1735</v>
      </c>
      <c r="B1736" s="3">
        <v>410</v>
      </c>
      <c r="C1736" s="3">
        <v>18.250231859846419</v>
      </c>
      <c r="D1736" s="3">
        <v>43</v>
      </c>
      <c r="E1736" s="3">
        <v>2.0054375328901495</v>
      </c>
      <c r="F1736" s="4" t="str">
        <f>+VLOOKUP(E1736,'[1]Nivel Impacto'!$A$3:$E$16,3)</f>
        <v>Riesgo de Error en Reportes No Críticos</v>
      </c>
    </row>
    <row r="1737" spans="1:6" ht="15.75" customHeight="1" x14ac:dyDescent="0.3">
      <c r="A1737" s="3">
        <v>1736</v>
      </c>
      <c r="B1737" s="3">
        <v>47</v>
      </c>
      <c r="C1737" s="3">
        <v>10.889643753577785</v>
      </c>
      <c r="D1737" s="3">
        <v>5</v>
      </c>
      <c r="E1737" s="3">
        <v>1.1892987039632892</v>
      </c>
      <c r="F1737" s="4" t="str">
        <f>+VLOOKUP(E1737,'[1]Nivel Impacto'!$A$3:$E$16,3)</f>
        <v>Riesgo de Equipamiento Secundario</v>
      </c>
    </row>
    <row r="1738" spans="1:6" ht="15.75" customHeight="1" x14ac:dyDescent="0.3">
      <c r="A1738" s="3">
        <v>1737</v>
      </c>
      <c r="B1738" s="3">
        <v>198</v>
      </c>
      <c r="C1738" s="3">
        <v>90.823392162928855</v>
      </c>
      <c r="D1738" s="3">
        <v>19</v>
      </c>
      <c r="E1738" s="3">
        <v>9.7793729622383303</v>
      </c>
      <c r="F1738" s="4" t="str">
        <f>+VLOOKUP(E1738,'[1]Nivel Impacto'!$A$3:$E$16,3)</f>
        <v>Riesgo Portuario</v>
      </c>
    </row>
    <row r="1739" spans="1:6" ht="15.75" customHeight="1" x14ac:dyDescent="0.3">
      <c r="A1739" s="3">
        <v>1738</v>
      </c>
      <c r="B1739" s="3">
        <v>146</v>
      </c>
      <c r="C1739" s="3">
        <v>4.6884958703221917</v>
      </c>
      <c r="D1739" s="3">
        <v>15</v>
      </c>
      <c r="E1739" s="3">
        <v>0.4270611262170978</v>
      </c>
      <c r="F1739" s="4" t="e">
        <f>+VLOOKUP(E1739,'[1]Nivel Impacto'!$A$3:$E$16,3)</f>
        <v>#N/A</v>
      </c>
    </row>
    <row r="1740" spans="1:6" ht="15.75" customHeight="1" x14ac:dyDescent="0.3">
      <c r="A1740" s="3">
        <v>1739</v>
      </c>
      <c r="B1740" s="3">
        <v>282</v>
      </c>
      <c r="C1740" s="3">
        <v>109.39912587387295</v>
      </c>
      <c r="D1740" s="3">
        <v>30</v>
      </c>
      <c r="E1740" s="3">
        <v>11.257324352983648</v>
      </c>
      <c r="F1740" s="4" t="str">
        <f>+VLOOKUP(E1740,'[1]Nivel Impacto'!$A$3:$E$16,3)</f>
        <v>Riesgo de Seguridad</v>
      </c>
    </row>
    <row r="1741" spans="1:6" ht="15.75" customHeight="1" x14ac:dyDescent="0.3">
      <c r="A1741" s="3">
        <v>1740</v>
      </c>
      <c r="B1741" s="3">
        <v>386</v>
      </c>
      <c r="C1741" s="3">
        <v>67.03469114004244</v>
      </c>
      <c r="D1741" s="3">
        <v>39</v>
      </c>
      <c r="E1741" s="3">
        <v>7.2868909004063607</v>
      </c>
      <c r="F1741" s="4" t="str">
        <f>+VLOOKUP(E1741,'[1]Nivel Impacto'!$A$3:$E$16,3)</f>
        <v>Riesgo Laboral</v>
      </c>
    </row>
    <row r="1742" spans="1:6" ht="15.75" customHeight="1" x14ac:dyDescent="0.3">
      <c r="A1742" s="3">
        <v>1741</v>
      </c>
      <c r="B1742" s="3">
        <v>147</v>
      </c>
      <c r="C1742" s="3">
        <v>117.38336720515488</v>
      </c>
      <c r="D1742" s="3">
        <v>14</v>
      </c>
      <c r="E1742" s="3">
        <v>10.740351058110864</v>
      </c>
      <c r="F1742" s="4" t="str">
        <f>+VLOOKUP(E1742,'[1]Nivel Impacto'!$A$3:$E$16,3)</f>
        <v>Riesgo Tecnológico</v>
      </c>
    </row>
    <row r="1743" spans="1:6" ht="15.75" customHeight="1" x14ac:dyDescent="0.3">
      <c r="A1743" s="3">
        <v>1742</v>
      </c>
      <c r="B1743" s="3">
        <v>153</v>
      </c>
      <c r="C1743" s="3">
        <v>73.684743541348837</v>
      </c>
      <c r="D1743" s="3">
        <v>15</v>
      </c>
      <c r="E1743" s="3">
        <v>7.6221117872880448</v>
      </c>
      <c r="F1743" s="4" t="str">
        <f>+VLOOKUP(E1743,'[1]Nivel Impacto'!$A$3:$E$16,3)</f>
        <v>Riesgo Laboral</v>
      </c>
    </row>
    <row r="1744" spans="1:6" ht="15.75" customHeight="1" x14ac:dyDescent="0.3">
      <c r="A1744" s="3">
        <v>1743</v>
      </c>
      <c r="B1744" s="3">
        <v>39</v>
      </c>
      <c r="C1744" s="3">
        <v>12.42744291946503</v>
      </c>
      <c r="D1744" s="3">
        <v>4</v>
      </c>
      <c r="E1744" s="3">
        <v>1.243839717969305</v>
      </c>
      <c r="F1744" s="4" t="str">
        <f>+VLOOKUP(E1744,'[1]Nivel Impacto'!$A$3:$E$16,3)</f>
        <v>Riesgo de Equipamiento Secundario</v>
      </c>
    </row>
    <row r="1745" spans="1:6" ht="15.75" customHeight="1" x14ac:dyDescent="0.3">
      <c r="A1745" s="3">
        <v>1744</v>
      </c>
      <c r="B1745" s="3">
        <v>124</v>
      </c>
      <c r="C1745" s="3">
        <v>105.75206664080653</v>
      </c>
      <c r="D1745" s="3">
        <v>13</v>
      </c>
      <c r="E1745" s="3">
        <v>10.909540627018821</v>
      </c>
      <c r="F1745" s="4" t="str">
        <f>+VLOOKUP(E1745,'[1]Nivel Impacto'!$A$3:$E$16,3)</f>
        <v>Riesgo Tecnológico</v>
      </c>
    </row>
    <row r="1746" spans="1:6" ht="15.75" customHeight="1" x14ac:dyDescent="0.3">
      <c r="A1746" s="3">
        <v>1745</v>
      </c>
      <c r="B1746" s="3">
        <v>419</v>
      </c>
      <c r="C1746" s="3">
        <v>22.661591360604131</v>
      </c>
      <c r="D1746" s="3">
        <v>42</v>
      </c>
      <c r="E1746" s="3">
        <v>2.4831701437689895</v>
      </c>
      <c r="F1746" s="4" t="str">
        <f>+VLOOKUP(E1746,'[1]Nivel Impacto'!$A$3:$E$16,3)</f>
        <v>Riesgo de Error en Reportes No Críticos</v>
      </c>
    </row>
    <row r="1747" spans="1:6" ht="15.75" customHeight="1" x14ac:dyDescent="0.3">
      <c r="A1747" s="3">
        <v>1746</v>
      </c>
      <c r="B1747" s="3">
        <v>90</v>
      </c>
      <c r="C1747" s="3">
        <v>12.122328905892237</v>
      </c>
      <c r="D1747" s="3">
        <v>9</v>
      </c>
      <c r="E1747" s="3">
        <v>1.2823653833796589</v>
      </c>
      <c r="F1747" s="4" t="str">
        <f>+VLOOKUP(E1747,'[1]Nivel Impacto'!$A$3:$E$16,3)</f>
        <v>Riesgo de Equipamiento Secundario</v>
      </c>
    </row>
    <row r="1748" spans="1:6" ht="15.75" customHeight="1" x14ac:dyDescent="0.3">
      <c r="A1748" s="3">
        <v>1747</v>
      </c>
      <c r="B1748" s="3">
        <v>265</v>
      </c>
      <c r="C1748" s="3">
        <v>74.836926173466168</v>
      </c>
      <c r="D1748" s="3">
        <v>24</v>
      </c>
      <c r="E1748" s="3">
        <v>8.1463461949152496</v>
      </c>
      <c r="F1748" s="4" t="str">
        <f>+VLOOKUP(E1748,'[1]Nivel Impacto'!$A$3:$E$16,3)</f>
        <v>Riesgo Financiero Operativo</v>
      </c>
    </row>
    <row r="1749" spans="1:6" ht="15.75" customHeight="1" x14ac:dyDescent="0.3">
      <c r="A1749" s="3">
        <v>1748</v>
      </c>
      <c r="B1749" s="3">
        <v>281</v>
      </c>
      <c r="C1749" s="3">
        <v>42.488180186949876</v>
      </c>
      <c r="D1749" s="3">
        <v>29</v>
      </c>
      <c r="E1749" s="3">
        <v>3.9434056633617871</v>
      </c>
      <c r="F1749" s="4" t="str">
        <f>+VLOOKUP(E1749,'[1]Nivel Impacto'!$A$3:$E$16,3)</f>
        <v>Riesgo Administrativo Menor</v>
      </c>
    </row>
    <row r="1750" spans="1:6" ht="15.75" customHeight="1" x14ac:dyDescent="0.3">
      <c r="A1750" s="3">
        <v>1749</v>
      </c>
      <c r="B1750" s="3">
        <v>50</v>
      </c>
      <c r="C1750" s="3">
        <v>33.743326439747172</v>
      </c>
      <c r="D1750" s="3">
        <v>5</v>
      </c>
      <c r="E1750" s="3">
        <v>3.0807630951775691</v>
      </c>
      <c r="F1750" s="4" t="str">
        <f>+VLOOKUP(E1750,'[1]Nivel Impacto'!$A$3:$E$16,3)</f>
        <v>Riesgo Administrativo Menor</v>
      </c>
    </row>
    <row r="1751" spans="1:6" ht="15.75" customHeight="1" x14ac:dyDescent="0.3">
      <c r="A1751" s="3">
        <v>1750</v>
      </c>
      <c r="B1751" s="3">
        <v>50</v>
      </c>
      <c r="C1751" s="3">
        <v>18.8479239048932</v>
      </c>
      <c r="D1751" s="3">
        <v>5</v>
      </c>
      <c r="E1751" s="3">
        <v>1.9812495259864944</v>
      </c>
      <c r="F1751" s="4" t="str">
        <f>+VLOOKUP(E1751,'[1]Nivel Impacto'!$A$3:$E$16,3)</f>
        <v>Riesgo de Equipamiento Secundario</v>
      </c>
    </row>
    <row r="1752" spans="1:6" ht="15.75" customHeight="1" x14ac:dyDescent="0.3">
      <c r="A1752" s="3">
        <v>1751</v>
      </c>
      <c r="B1752" s="3">
        <v>52</v>
      </c>
      <c r="C1752" s="3">
        <v>56.065246286774297</v>
      </c>
      <c r="D1752" s="3">
        <v>5</v>
      </c>
      <c r="E1752" s="3">
        <v>5.783652643399587</v>
      </c>
      <c r="F1752" s="4" t="str">
        <f>+VLOOKUP(E1752,'[1]Nivel Impacto'!$A$3:$E$16,3)</f>
        <v>Riesgo Logístico y de Cadena de Suministro</v>
      </c>
    </row>
    <row r="1753" spans="1:6" ht="15.75" customHeight="1" x14ac:dyDescent="0.3">
      <c r="A1753" s="3">
        <v>1752</v>
      </c>
      <c r="B1753" s="3">
        <v>173</v>
      </c>
      <c r="C1753" s="3">
        <v>10.490920357177648</v>
      </c>
      <c r="D1753" s="3">
        <v>19</v>
      </c>
      <c r="E1753" s="3">
        <v>0.9896764985657408</v>
      </c>
      <c r="F1753" s="4" t="e">
        <f>+VLOOKUP(E1753,'[1]Nivel Impacto'!$A$3:$E$16,3)</f>
        <v>#N/A</v>
      </c>
    </row>
    <row r="1754" spans="1:6" ht="15.75" customHeight="1" x14ac:dyDescent="0.3">
      <c r="A1754" s="3">
        <v>1753</v>
      </c>
      <c r="B1754" s="3">
        <v>448</v>
      </c>
      <c r="C1754" s="3">
        <v>26.091190757956308</v>
      </c>
      <c r="D1754" s="3">
        <v>49</v>
      </c>
      <c r="E1754" s="3">
        <v>2.7193770029399191</v>
      </c>
      <c r="F1754" s="4" t="str">
        <f>+VLOOKUP(E1754,'[1]Nivel Impacto'!$A$3:$E$16,3)</f>
        <v>Riesgo de Error en Reportes No Críticos</v>
      </c>
    </row>
    <row r="1755" spans="1:6" ht="15.75" customHeight="1" x14ac:dyDescent="0.3">
      <c r="A1755" s="3">
        <v>1754</v>
      </c>
      <c r="B1755" s="3">
        <v>161</v>
      </c>
      <c r="C1755" s="3">
        <v>25.614111556840029</v>
      </c>
      <c r="D1755" s="3">
        <v>15</v>
      </c>
      <c r="E1755" s="3">
        <v>2.410106098936327</v>
      </c>
      <c r="F1755" s="4" t="str">
        <f>+VLOOKUP(E1755,'[1]Nivel Impacto'!$A$3:$E$16,3)</f>
        <v>Riesgo de Error en Reportes No Críticos</v>
      </c>
    </row>
    <row r="1756" spans="1:6" ht="15.75" customHeight="1" x14ac:dyDescent="0.3">
      <c r="A1756" s="3">
        <v>1755</v>
      </c>
      <c r="B1756" s="3">
        <v>260</v>
      </c>
      <c r="C1756" s="3">
        <v>50.418742064463885</v>
      </c>
      <c r="D1756" s="3">
        <v>27</v>
      </c>
      <c r="E1756" s="3">
        <v>5.5020786245250655</v>
      </c>
      <c r="F1756" s="4" t="str">
        <f>+VLOOKUP(E1756,'[1]Nivel Impacto'!$A$3:$E$16,3)</f>
        <v>Riesgo Logístico y de Cadena de Suministro</v>
      </c>
    </row>
    <row r="1757" spans="1:6" ht="15.75" customHeight="1" x14ac:dyDescent="0.3">
      <c r="A1757" s="3">
        <v>1756</v>
      </c>
      <c r="B1757" s="3">
        <v>239</v>
      </c>
      <c r="C1757" s="3">
        <v>91.989353983332393</v>
      </c>
      <c r="D1757" s="3">
        <v>23</v>
      </c>
      <c r="E1757" s="3">
        <v>9.4339936011969385</v>
      </c>
      <c r="F1757" s="4" t="str">
        <f>+VLOOKUP(E1757,'[1]Nivel Impacto'!$A$3:$E$16,3)</f>
        <v>Riesgo Portuario</v>
      </c>
    </row>
    <row r="1758" spans="1:6" ht="15.75" customHeight="1" x14ac:dyDescent="0.3">
      <c r="A1758" s="3">
        <v>1757</v>
      </c>
      <c r="B1758" s="3">
        <v>297</v>
      </c>
      <c r="C1758" s="3">
        <v>119.4059644183743</v>
      </c>
      <c r="D1758" s="3">
        <v>29</v>
      </c>
      <c r="E1758" s="3">
        <v>12.890496564132492</v>
      </c>
      <c r="F1758" s="4" t="str">
        <f>+VLOOKUP(E1758,'[1]Nivel Impacto'!$A$3:$E$16,3)</f>
        <v>Riesgo de Imagen Corporativa</v>
      </c>
    </row>
    <row r="1759" spans="1:6" ht="15.75" customHeight="1" x14ac:dyDescent="0.3">
      <c r="A1759" s="3">
        <v>1758</v>
      </c>
      <c r="B1759" s="3">
        <v>38</v>
      </c>
      <c r="C1759" s="3">
        <v>34.272403310201646</v>
      </c>
      <c r="D1759" s="3">
        <v>4</v>
      </c>
      <c r="E1759" s="3">
        <v>3.6355376927274503</v>
      </c>
      <c r="F1759" s="4" t="str">
        <f>+VLOOKUP(E1759,'[1]Nivel Impacto'!$A$3:$E$16,3)</f>
        <v>Riesgo Administrativo Menor</v>
      </c>
    </row>
    <row r="1760" spans="1:6" ht="15.75" customHeight="1" x14ac:dyDescent="0.3">
      <c r="A1760" s="3">
        <v>1759</v>
      </c>
      <c r="B1760" s="3">
        <v>254</v>
      </c>
      <c r="C1760" s="3">
        <v>43.960158080693702</v>
      </c>
      <c r="D1760" s="3">
        <v>26</v>
      </c>
      <c r="E1760" s="3">
        <v>4.2955790413778088</v>
      </c>
      <c r="F1760" s="4" t="str">
        <f>+VLOOKUP(E1760,'[1]Nivel Impacto'!$A$3:$E$16,3)</f>
        <v>Riesgo de Capacitación Insuficiente</v>
      </c>
    </row>
    <row r="1761" spans="1:6" ht="15.75" customHeight="1" x14ac:dyDescent="0.3">
      <c r="A1761" s="3">
        <v>1760</v>
      </c>
      <c r="B1761" s="3">
        <v>140</v>
      </c>
      <c r="C1761" s="3">
        <v>150.47567035116541</v>
      </c>
      <c r="D1761" s="3">
        <v>14</v>
      </c>
      <c r="E1761" s="3">
        <v>14.476273133919459</v>
      </c>
      <c r="F1761" s="4" t="str">
        <f>+VLOOKUP(E1761,'[1]Nivel Impacto'!$A$3:$E$16,3)</f>
        <v>Riesgo Ambiental</v>
      </c>
    </row>
    <row r="1762" spans="1:6" ht="15.75" customHeight="1" x14ac:dyDescent="0.3">
      <c r="A1762" s="3">
        <v>1761</v>
      </c>
      <c r="B1762" s="3">
        <v>42</v>
      </c>
      <c r="C1762" s="3">
        <v>135.91788279749505</v>
      </c>
      <c r="D1762" s="3">
        <v>4</v>
      </c>
      <c r="E1762" s="3">
        <v>13.350637990048572</v>
      </c>
      <c r="F1762" s="4" t="str">
        <f>+VLOOKUP(E1762,'[1]Nivel Impacto'!$A$3:$E$16,3)</f>
        <v>Riesgo de Navegación</v>
      </c>
    </row>
    <row r="1763" spans="1:6" ht="15.75" customHeight="1" x14ac:dyDescent="0.3">
      <c r="A1763" s="3">
        <v>1762</v>
      </c>
      <c r="B1763" s="3">
        <v>162</v>
      </c>
      <c r="C1763" s="3">
        <v>39.90289552768791</v>
      </c>
      <c r="D1763" s="3">
        <v>15</v>
      </c>
      <c r="E1763" s="3">
        <v>4.2384341452106398</v>
      </c>
      <c r="F1763" s="4" t="str">
        <f>+VLOOKUP(E1763,'[1]Nivel Impacto'!$A$3:$E$16,3)</f>
        <v>Riesgo de Capacitación Insuficiente</v>
      </c>
    </row>
    <row r="1764" spans="1:6" ht="15.75" customHeight="1" x14ac:dyDescent="0.3">
      <c r="A1764" s="3">
        <v>1763</v>
      </c>
      <c r="B1764" s="3">
        <v>259</v>
      </c>
      <c r="C1764" s="3">
        <v>19.544236487862257</v>
      </c>
      <c r="D1764" s="3">
        <v>25</v>
      </c>
      <c r="E1764" s="3">
        <v>1.9361458960967204</v>
      </c>
      <c r="F1764" s="4" t="str">
        <f>+VLOOKUP(E1764,'[1]Nivel Impacto'!$A$3:$E$16,3)</f>
        <v>Riesgo de Equipamiento Secundario</v>
      </c>
    </row>
    <row r="1765" spans="1:6" ht="15.75" customHeight="1" x14ac:dyDescent="0.3">
      <c r="A1765" s="3">
        <v>1764</v>
      </c>
      <c r="B1765" s="3">
        <v>301</v>
      </c>
      <c r="C1765" s="3">
        <v>22.022063888237483</v>
      </c>
      <c r="D1765" s="3">
        <v>31</v>
      </c>
      <c r="E1765" s="3">
        <v>2.1414073277778312</v>
      </c>
      <c r="F1765" s="4" t="str">
        <f>+VLOOKUP(E1765,'[1]Nivel Impacto'!$A$3:$E$16,3)</f>
        <v>Riesgo de Error en Reportes No Críticos</v>
      </c>
    </row>
    <row r="1766" spans="1:6" ht="15.75" customHeight="1" x14ac:dyDescent="0.3">
      <c r="A1766" s="3">
        <v>1765</v>
      </c>
      <c r="B1766" s="3">
        <v>46</v>
      </c>
      <c r="C1766" s="3">
        <v>102.04099553209984</v>
      </c>
      <c r="D1766" s="3">
        <v>5</v>
      </c>
      <c r="E1766" s="3">
        <v>10.160721705053176</v>
      </c>
      <c r="F1766" s="4" t="str">
        <f>+VLOOKUP(E1766,'[1]Nivel Impacto'!$A$3:$E$16,3)</f>
        <v>Riesgo Tecnológico</v>
      </c>
    </row>
    <row r="1767" spans="1:6" ht="15.75" customHeight="1" x14ac:dyDescent="0.3">
      <c r="A1767" s="3">
        <v>1766</v>
      </c>
      <c r="B1767" s="3">
        <v>291</v>
      </c>
      <c r="C1767" s="3">
        <v>59.993429012285048</v>
      </c>
      <c r="D1767" s="3">
        <v>32</v>
      </c>
      <c r="E1767" s="3">
        <v>6.2275093814231735</v>
      </c>
      <c r="F1767" s="4" t="str">
        <f>+VLOOKUP(E1767,'[1]Nivel Impacto'!$A$3:$E$16,3)</f>
        <v>Riesgo Regulatorio</v>
      </c>
    </row>
    <row r="1768" spans="1:6" ht="15.75" customHeight="1" x14ac:dyDescent="0.3">
      <c r="A1768" s="3">
        <v>1767</v>
      </c>
      <c r="B1768" s="3">
        <v>221</v>
      </c>
      <c r="C1768" s="3">
        <v>125.39268974514535</v>
      </c>
      <c r="D1768" s="3">
        <v>21</v>
      </c>
      <c r="E1768" s="3">
        <v>13.652023056340973</v>
      </c>
      <c r="F1768" s="4" t="str">
        <f>+VLOOKUP(E1768,'[1]Nivel Impacto'!$A$3:$E$16,3)</f>
        <v>Riesgo de Navegación</v>
      </c>
    </row>
    <row r="1769" spans="1:6" ht="15.75" customHeight="1" x14ac:dyDescent="0.3">
      <c r="A1769" s="3">
        <v>1768</v>
      </c>
      <c r="B1769" s="3">
        <v>108</v>
      </c>
      <c r="C1769" s="3">
        <v>109.21694834109684</v>
      </c>
      <c r="D1769" s="3">
        <v>10</v>
      </c>
      <c r="E1769" s="3">
        <v>11.749525989632863</v>
      </c>
      <c r="F1769" s="4" t="str">
        <f>+VLOOKUP(E1769,'[1]Nivel Impacto'!$A$3:$E$16,3)</f>
        <v>Riesgo de Seguridad</v>
      </c>
    </row>
    <row r="1770" spans="1:6" ht="15.75" customHeight="1" x14ac:dyDescent="0.3">
      <c r="A1770" s="3">
        <v>1769</v>
      </c>
      <c r="B1770" s="3">
        <v>297</v>
      </c>
      <c r="C1770" s="3">
        <v>44.201212129031205</v>
      </c>
      <c r="D1770" s="3">
        <v>27</v>
      </c>
      <c r="E1770" s="3">
        <v>4.8324383532783237</v>
      </c>
      <c r="F1770" s="4" t="str">
        <f>+VLOOKUP(E1770,'[1]Nivel Impacto'!$A$3:$E$16,3)</f>
        <v>Riesgo de Capacitación Insuficiente</v>
      </c>
    </row>
    <row r="1771" spans="1:6" ht="15.75" customHeight="1" x14ac:dyDescent="0.3">
      <c r="A1771" s="3">
        <v>1770</v>
      </c>
      <c r="B1771" s="3">
        <v>516</v>
      </c>
      <c r="C1771" s="3">
        <v>163.98773126952312</v>
      </c>
      <c r="D1771" s="3">
        <v>55</v>
      </c>
      <c r="E1771" s="3">
        <v>15.444376892693693</v>
      </c>
      <c r="F1771" s="4" t="str">
        <f>+VLOOKUP(E1771,'[1]Nivel Impacto'!$A$3:$E$16,3)</f>
        <v>Riesgo Ambiental</v>
      </c>
    </row>
    <row r="1772" spans="1:6" ht="15.75" customHeight="1" x14ac:dyDescent="0.3">
      <c r="A1772" s="3">
        <v>1771</v>
      </c>
      <c r="B1772" s="3">
        <v>46</v>
      </c>
      <c r="C1772" s="3">
        <v>37.817466775791125</v>
      </c>
      <c r="D1772" s="3">
        <v>5</v>
      </c>
      <c r="E1772" s="3">
        <v>4.1553668388963896</v>
      </c>
      <c r="F1772" s="4" t="str">
        <f>+VLOOKUP(E1772,'[1]Nivel Impacto'!$A$3:$E$16,3)</f>
        <v>Riesgo de Capacitación Insuficiente</v>
      </c>
    </row>
    <row r="1773" spans="1:6" ht="15.75" customHeight="1" x14ac:dyDescent="0.3">
      <c r="A1773" s="3">
        <v>1772</v>
      </c>
      <c r="B1773" s="3">
        <v>551</v>
      </c>
      <c r="C1773" s="3">
        <v>64.937460250918761</v>
      </c>
      <c r="D1773" s="3">
        <v>57</v>
      </c>
      <c r="E1773" s="3">
        <v>6.5013190379363834</v>
      </c>
      <c r="F1773" s="4" t="str">
        <f>+VLOOKUP(E1773,'[1]Nivel Impacto'!$A$3:$E$16,3)</f>
        <v>Riesgo Regulatorio</v>
      </c>
    </row>
    <row r="1774" spans="1:6" ht="15.75" customHeight="1" x14ac:dyDescent="0.3">
      <c r="A1774" s="3">
        <v>1773</v>
      </c>
      <c r="B1774" s="3">
        <v>97</v>
      </c>
      <c r="C1774" s="3">
        <v>43.821909332285621</v>
      </c>
      <c r="D1774" s="3">
        <v>9</v>
      </c>
      <c r="E1774" s="3">
        <v>4.523720989223655</v>
      </c>
      <c r="F1774" s="4" t="str">
        <f>+VLOOKUP(E1774,'[1]Nivel Impacto'!$A$3:$E$16,3)</f>
        <v>Riesgo de Capacitación Insuficiente</v>
      </c>
    </row>
    <row r="1775" spans="1:6" ht="15.75" customHeight="1" x14ac:dyDescent="0.3">
      <c r="A1775" s="3">
        <v>1774</v>
      </c>
      <c r="B1775" s="3">
        <v>221</v>
      </c>
      <c r="C1775" s="3">
        <v>42.732066440939832</v>
      </c>
      <c r="D1775" s="3">
        <v>20</v>
      </c>
      <c r="E1775" s="3">
        <v>3.900820595786187</v>
      </c>
      <c r="F1775" s="4" t="str">
        <f>+VLOOKUP(E1775,'[1]Nivel Impacto'!$A$3:$E$16,3)</f>
        <v>Riesgo Administrativo Menor</v>
      </c>
    </row>
    <row r="1776" spans="1:6" ht="15.75" customHeight="1" x14ac:dyDescent="0.3">
      <c r="A1776" s="3">
        <v>1775</v>
      </c>
      <c r="B1776" s="3">
        <v>119</v>
      </c>
      <c r="C1776" s="3">
        <v>45.878551513855406</v>
      </c>
      <c r="D1776" s="3">
        <v>13</v>
      </c>
      <c r="E1776" s="3">
        <v>4.7676550098040744</v>
      </c>
      <c r="F1776" s="4" t="str">
        <f>+VLOOKUP(E1776,'[1]Nivel Impacto'!$A$3:$E$16,3)</f>
        <v>Riesgo de Capacitación Insuficiente</v>
      </c>
    </row>
    <row r="1777" spans="1:6" ht="15.75" customHeight="1" x14ac:dyDescent="0.3">
      <c r="A1777" s="3">
        <v>1776</v>
      </c>
      <c r="B1777" s="3">
        <v>110</v>
      </c>
      <c r="C1777" s="3">
        <v>145.58375715898637</v>
      </c>
      <c r="D1777" s="3">
        <v>10</v>
      </c>
      <c r="E1777" s="3">
        <v>14.183838599125629</v>
      </c>
      <c r="F1777" s="4" t="str">
        <f>+VLOOKUP(E1777,'[1]Nivel Impacto'!$A$3:$E$16,3)</f>
        <v>Riesgo Ambiental</v>
      </c>
    </row>
    <row r="1778" spans="1:6" ht="15.75" customHeight="1" x14ac:dyDescent="0.3">
      <c r="A1778" s="3">
        <v>1777</v>
      </c>
      <c r="B1778" s="3">
        <v>37</v>
      </c>
      <c r="C1778" s="3">
        <v>82.539453773552637</v>
      </c>
      <c r="D1778" s="3">
        <v>4</v>
      </c>
      <c r="E1778" s="3">
        <v>8.8072308055710646</v>
      </c>
      <c r="F1778" s="4" t="str">
        <f>+VLOOKUP(E1778,'[1]Nivel Impacto'!$A$3:$E$16,3)</f>
        <v>Riesgo Financiero Operativo</v>
      </c>
    </row>
    <row r="1779" spans="1:6" ht="15.75" customHeight="1" x14ac:dyDescent="0.3">
      <c r="A1779" s="3">
        <v>1778</v>
      </c>
      <c r="B1779" s="3">
        <v>145</v>
      </c>
      <c r="C1779" s="3">
        <v>33.097323099520949</v>
      </c>
      <c r="D1779" s="3">
        <v>16</v>
      </c>
      <c r="E1779" s="3">
        <v>3.5210941653876713</v>
      </c>
      <c r="F1779" s="4" t="str">
        <f>+VLOOKUP(E1779,'[1]Nivel Impacto'!$A$3:$E$16,3)</f>
        <v>Riesgo Administrativo Menor</v>
      </c>
    </row>
    <row r="1780" spans="1:6" ht="15.75" customHeight="1" x14ac:dyDescent="0.3">
      <c r="A1780" s="3">
        <v>1779</v>
      </c>
      <c r="B1780" s="3">
        <v>325</v>
      </c>
      <c r="C1780" s="3">
        <v>277.88414995697957</v>
      </c>
      <c r="D1780" s="3">
        <v>32</v>
      </c>
      <c r="E1780" s="3">
        <v>27.707132801596408</v>
      </c>
      <c r="F1780" s="4" t="str">
        <f>+VLOOKUP(E1780,'[1]Nivel Impacto'!$A$3:$E$16,3)</f>
        <v>Riesgo Ambiental</v>
      </c>
    </row>
    <row r="1781" spans="1:6" ht="15.75" customHeight="1" x14ac:dyDescent="0.3">
      <c r="A1781" s="3">
        <v>1780</v>
      </c>
      <c r="B1781" s="3">
        <v>239</v>
      </c>
      <c r="C1781" s="3">
        <v>89.762228685979863</v>
      </c>
      <c r="D1781" s="3">
        <v>24</v>
      </c>
      <c r="E1781" s="3">
        <v>9.7175256631703153</v>
      </c>
      <c r="F1781" s="4" t="str">
        <f>+VLOOKUP(E1781,'[1]Nivel Impacto'!$A$3:$E$16,3)</f>
        <v>Riesgo Portuario</v>
      </c>
    </row>
    <row r="1782" spans="1:6" ht="15.75" customHeight="1" x14ac:dyDescent="0.3">
      <c r="A1782" s="3">
        <v>1781</v>
      </c>
      <c r="B1782" s="3">
        <v>180</v>
      </c>
      <c r="C1782" s="3">
        <v>45.979631976334957</v>
      </c>
      <c r="D1782" s="3">
        <v>18</v>
      </c>
      <c r="E1782" s="3">
        <v>4.3333452880250718</v>
      </c>
      <c r="F1782" s="4" t="str">
        <f>+VLOOKUP(E1782,'[1]Nivel Impacto'!$A$3:$E$16,3)</f>
        <v>Riesgo de Capacitación Insuficiente</v>
      </c>
    </row>
    <row r="1783" spans="1:6" ht="15.75" customHeight="1" x14ac:dyDescent="0.3">
      <c r="A1783" s="3">
        <v>1782</v>
      </c>
      <c r="B1783" s="3">
        <v>151</v>
      </c>
      <c r="C1783" s="3">
        <v>37.032350591981974</v>
      </c>
      <c r="D1783" s="3">
        <v>15</v>
      </c>
      <c r="E1783" s="3">
        <v>4.033660356803547</v>
      </c>
      <c r="F1783" s="4" t="str">
        <f>+VLOOKUP(E1783,'[1]Nivel Impacto'!$A$3:$E$16,3)</f>
        <v>Riesgo de Capacitación Insuficiente</v>
      </c>
    </row>
    <row r="1784" spans="1:6" ht="15.75" customHeight="1" x14ac:dyDescent="0.3">
      <c r="A1784" s="3">
        <v>1783</v>
      </c>
      <c r="B1784" s="3">
        <v>177</v>
      </c>
      <c r="C1784" s="3">
        <v>515.19448857887789</v>
      </c>
      <c r="D1784" s="3">
        <v>18</v>
      </c>
      <c r="E1784" s="3">
        <v>52.148779490335961</v>
      </c>
      <c r="F1784" s="4" t="str">
        <f>+VLOOKUP(E1784,'[1]Nivel Impacto'!$A$3:$E$16,3)</f>
        <v>Riesgo Ambiental</v>
      </c>
    </row>
    <row r="1785" spans="1:6" ht="15.75" customHeight="1" x14ac:dyDescent="0.3">
      <c r="A1785" s="3">
        <v>1784</v>
      </c>
      <c r="B1785" s="3">
        <v>124</v>
      </c>
      <c r="C1785" s="3">
        <v>99.985545188971457</v>
      </c>
      <c r="D1785" s="3">
        <v>13</v>
      </c>
      <c r="E1785" s="3">
        <v>10.409203674438952</v>
      </c>
      <c r="F1785" s="4" t="str">
        <f>+VLOOKUP(E1785,'[1]Nivel Impacto'!$A$3:$E$16,3)</f>
        <v>Riesgo Tecnológico</v>
      </c>
    </row>
    <row r="1786" spans="1:6" ht="15.75" customHeight="1" x14ac:dyDescent="0.3">
      <c r="A1786" s="3">
        <v>1785</v>
      </c>
      <c r="B1786" s="3">
        <v>48</v>
      </c>
      <c r="C1786" s="3">
        <v>30.102231937780314</v>
      </c>
      <c r="D1786" s="3">
        <v>5</v>
      </c>
      <c r="E1786" s="3">
        <v>3.3038710843630059</v>
      </c>
      <c r="F1786" s="4" t="str">
        <f>+VLOOKUP(E1786,'[1]Nivel Impacto'!$A$3:$E$16,3)</f>
        <v>Riesgo Administrativo Menor</v>
      </c>
    </row>
    <row r="1787" spans="1:6" ht="15.75" customHeight="1" x14ac:dyDescent="0.3">
      <c r="A1787" s="3">
        <v>1786</v>
      </c>
      <c r="B1787" s="3">
        <v>471</v>
      </c>
      <c r="C1787" s="3">
        <v>468.30662319979979</v>
      </c>
      <c r="D1787" s="3">
        <v>48</v>
      </c>
      <c r="E1787" s="3">
        <v>45.908592482029547</v>
      </c>
      <c r="F1787" s="4" t="str">
        <f>+VLOOKUP(E1787,'[1]Nivel Impacto'!$A$3:$E$16,3)</f>
        <v>Riesgo Ambiental</v>
      </c>
    </row>
    <row r="1788" spans="1:6" ht="15.75" customHeight="1" x14ac:dyDescent="0.3">
      <c r="A1788" s="3">
        <v>1787</v>
      </c>
      <c r="B1788" s="3">
        <v>199</v>
      </c>
      <c r="C1788" s="3">
        <v>86.693027604740351</v>
      </c>
      <c r="D1788" s="3">
        <v>21</v>
      </c>
      <c r="E1788" s="3">
        <v>8.2530233308033676</v>
      </c>
      <c r="F1788" s="4" t="str">
        <f>+VLOOKUP(E1788,'[1]Nivel Impacto'!$A$3:$E$16,3)</f>
        <v>Riesgo Financiero Operativo</v>
      </c>
    </row>
    <row r="1789" spans="1:6" ht="15.75" customHeight="1" x14ac:dyDescent="0.3">
      <c r="A1789" s="3">
        <v>1788</v>
      </c>
      <c r="B1789" s="3">
        <v>290</v>
      </c>
      <c r="C1789" s="3">
        <v>58.924538840583999</v>
      </c>
      <c r="D1789" s="3">
        <v>30</v>
      </c>
      <c r="E1789" s="3">
        <v>5.6409179672809593</v>
      </c>
      <c r="F1789" s="4" t="str">
        <f>+VLOOKUP(E1789,'[1]Nivel Impacto'!$A$3:$E$16,3)</f>
        <v>Riesgo Logístico y de Cadena de Suministro</v>
      </c>
    </row>
    <row r="1790" spans="1:6" ht="15.75" customHeight="1" x14ac:dyDescent="0.3">
      <c r="A1790" s="3">
        <v>1789</v>
      </c>
      <c r="B1790" s="3">
        <v>231</v>
      </c>
      <c r="C1790" s="3">
        <v>66.460291475908122</v>
      </c>
      <c r="D1790" s="3">
        <v>25</v>
      </c>
      <c r="E1790" s="3">
        <v>6.4553601344221567</v>
      </c>
      <c r="F1790" s="4" t="str">
        <f>+VLOOKUP(E1790,'[1]Nivel Impacto'!$A$3:$E$16,3)</f>
        <v>Riesgo Regulatorio</v>
      </c>
    </row>
    <row r="1791" spans="1:6" ht="15.75" customHeight="1" x14ac:dyDescent="0.3">
      <c r="A1791" s="3">
        <v>1790</v>
      </c>
      <c r="B1791" s="3">
        <v>212</v>
      </c>
      <c r="C1791" s="3">
        <v>134.98554540589657</v>
      </c>
      <c r="D1791" s="3">
        <v>21</v>
      </c>
      <c r="E1791" s="3">
        <v>14.064286635534273</v>
      </c>
      <c r="F1791" s="4" t="str">
        <f>+VLOOKUP(E1791,'[1]Nivel Impacto'!$A$3:$E$16,3)</f>
        <v>Riesgo Ambiental</v>
      </c>
    </row>
    <row r="1792" spans="1:6" ht="15.75" customHeight="1" x14ac:dyDescent="0.3">
      <c r="A1792" s="3">
        <v>1791</v>
      </c>
      <c r="B1792" s="3">
        <v>309</v>
      </c>
      <c r="C1792" s="3">
        <v>169.83964342594189</v>
      </c>
      <c r="D1792" s="3">
        <v>34</v>
      </c>
      <c r="E1792" s="3">
        <v>16.370476861970317</v>
      </c>
      <c r="F1792" s="4" t="str">
        <f>+VLOOKUP(E1792,'[1]Nivel Impacto'!$A$3:$E$16,3)</f>
        <v>Riesgo Ambiental</v>
      </c>
    </row>
    <row r="1793" spans="1:6" ht="15.75" customHeight="1" x14ac:dyDescent="0.3">
      <c r="A1793" s="3">
        <v>1792</v>
      </c>
      <c r="B1793" s="3">
        <v>447</v>
      </c>
      <c r="C1793" s="3">
        <v>94.122358604103482</v>
      </c>
      <c r="D1793" s="3">
        <v>41</v>
      </c>
      <c r="E1793" s="3">
        <v>9.1984268799895332</v>
      </c>
      <c r="F1793" s="4" t="str">
        <f>+VLOOKUP(E1793,'[1]Nivel Impacto'!$A$3:$E$16,3)</f>
        <v>Riesgo Portuario</v>
      </c>
    </row>
    <row r="1794" spans="1:6" ht="15.75" customHeight="1" x14ac:dyDescent="0.3">
      <c r="A1794" s="3">
        <v>1793</v>
      </c>
      <c r="B1794" s="3">
        <v>37</v>
      </c>
      <c r="C1794" s="3">
        <v>207.05634755531176</v>
      </c>
      <c r="D1794" s="3">
        <v>4</v>
      </c>
      <c r="E1794" s="3">
        <v>21.270875919774319</v>
      </c>
      <c r="F1794" s="4" t="str">
        <f>+VLOOKUP(E1794,'[1]Nivel Impacto'!$A$3:$E$16,3)</f>
        <v>Riesgo Ambiental</v>
      </c>
    </row>
    <row r="1795" spans="1:6" ht="15.75" customHeight="1" x14ac:dyDescent="0.3">
      <c r="A1795" s="3">
        <v>1794</v>
      </c>
      <c r="B1795" s="3">
        <v>573</v>
      </c>
      <c r="C1795" s="3">
        <v>67.05078376377665</v>
      </c>
      <c r="D1795" s="3">
        <v>56</v>
      </c>
      <c r="E1795" s="3">
        <v>7.34036491050571</v>
      </c>
      <c r="F1795" s="4" t="str">
        <f>+VLOOKUP(E1795,'[1]Nivel Impacto'!$A$3:$E$16,3)</f>
        <v>Riesgo Laboral</v>
      </c>
    </row>
    <row r="1796" spans="1:6" ht="15.75" customHeight="1" x14ac:dyDescent="0.3">
      <c r="A1796" s="3">
        <v>1795</v>
      </c>
      <c r="B1796" s="3">
        <v>135</v>
      </c>
      <c r="C1796" s="3">
        <v>46.167967101089324</v>
      </c>
      <c r="D1796" s="3">
        <v>14</v>
      </c>
      <c r="E1796" s="3">
        <v>4.5036916436315293</v>
      </c>
      <c r="F1796" s="4" t="str">
        <f>+VLOOKUP(E1796,'[1]Nivel Impacto'!$A$3:$E$16,3)</f>
        <v>Riesgo de Capacitación Insuficiente</v>
      </c>
    </row>
    <row r="1797" spans="1:6" ht="15.75" customHeight="1" x14ac:dyDescent="0.3">
      <c r="A1797" s="3">
        <v>1796</v>
      </c>
      <c r="B1797" s="3">
        <v>156</v>
      </c>
      <c r="C1797" s="3">
        <v>20.838045666956582</v>
      </c>
      <c r="D1797" s="3">
        <v>15</v>
      </c>
      <c r="E1797" s="3">
        <v>2.1536580151643099</v>
      </c>
      <c r="F1797" s="4" t="str">
        <f>+VLOOKUP(E1797,'[1]Nivel Impacto'!$A$3:$E$16,3)</f>
        <v>Riesgo de Error en Reportes No Críticos</v>
      </c>
    </row>
    <row r="1798" spans="1:6" ht="15.75" customHeight="1" x14ac:dyDescent="0.3">
      <c r="A1798" s="3">
        <v>1797</v>
      </c>
      <c r="B1798" s="3">
        <v>85</v>
      </c>
      <c r="C1798" s="3">
        <v>47.443944980341385</v>
      </c>
      <c r="D1798" s="3">
        <v>9</v>
      </c>
      <c r="E1798" s="3">
        <v>4.4399664775234884</v>
      </c>
      <c r="F1798" s="4" t="str">
        <f>+VLOOKUP(E1798,'[1]Nivel Impacto'!$A$3:$E$16,3)</f>
        <v>Riesgo de Capacitación Insuficiente</v>
      </c>
    </row>
    <row r="1799" spans="1:6" ht="15.75" customHeight="1" x14ac:dyDescent="0.3">
      <c r="A1799" s="3">
        <v>1798</v>
      </c>
      <c r="B1799" s="3">
        <v>283</v>
      </c>
      <c r="C1799" s="3">
        <v>53.106953546818829</v>
      </c>
      <c r="D1799" s="3">
        <v>28</v>
      </c>
      <c r="E1799" s="3">
        <v>4.8372072280650737</v>
      </c>
      <c r="F1799" s="4" t="str">
        <f>+VLOOKUP(E1799,'[1]Nivel Impacto'!$A$3:$E$16,3)</f>
        <v>Riesgo de Capacitación Insuficiente</v>
      </c>
    </row>
    <row r="1800" spans="1:6" ht="15.75" customHeight="1" x14ac:dyDescent="0.3">
      <c r="A1800" s="3">
        <v>1799</v>
      </c>
      <c r="B1800" s="3">
        <v>456</v>
      </c>
      <c r="C1800" s="3">
        <v>99.069380418460938</v>
      </c>
      <c r="D1800" s="3">
        <v>50</v>
      </c>
      <c r="E1800" s="3">
        <v>9.9792585166928447</v>
      </c>
      <c r="F1800" s="4" t="str">
        <f>+VLOOKUP(E1800,'[1]Nivel Impacto'!$A$3:$E$16,3)</f>
        <v>Riesgo Portuario</v>
      </c>
    </row>
    <row r="1801" spans="1:6" ht="15.75" customHeight="1" x14ac:dyDescent="0.3">
      <c r="A1801" s="3">
        <v>1800</v>
      </c>
      <c r="B1801" s="3">
        <v>270</v>
      </c>
      <c r="C1801" s="3">
        <v>78.335075308980677</v>
      </c>
      <c r="D1801" s="3">
        <v>26</v>
      </c>
      <c r="E1801" s="3">
        <v>7.8380617596384266</v>
      </c>
      <c r="F1801" s="4" t="str">
        <f>+VLOOKUP(E1801,'[1]Nivel Impacto'!$A$3:$E$16,3)</f>
        <v>Riesgo Laboral</v>
      </c>
    </row>
    <row r="1802" spans="1:6" ht="15.75" customHeight="1" x14ac:dyDescent="0.3">
      <c r="A1802" s="3">
        <v>1801</v>
      </c>
      <c r="B1802" s="3">
        <v>310</v>
      </c>
      <c r="C1802" s="3">
        <v>148.03695582859737</v>
      </c>
      <c r="D1802" s="3">
        <v>32</v>
      </c>
      <c r="E1802" s="3">
        <v>15.036456349345066</v>
      </c>
      <c r="F1802" s="4" t="str">
        <f>+VLOOKUP(E1802,'[1]Nivel Impacto'!$A$3:$E$16,3)</f>
        <v>Riesgo Ambiental</v>
      </c>
    </row>
    <row r="1803" spans="1:6" ht="15.75" customHeight="1" x14ac:dyDescent="0.3">
      <c r="A1803" s="3">
        <v>1802</v>
      </c>
      <c r="B1803" s="3">
        <v>53</v>
      </c>
      <c r="C1803" s="3">
        <v>51.543971860166671</v>
      </c>
      <c r="D1803" s="3">
        <v>5</v>
      </c>
      <c r="E1803" s="3">
        <v>5.2448211014532253</v>
      </c>
      <c r="F1803" s="4" t="str">
        <f>+VLOOKUP(E1803,'[1]Nivel Impacto'!$A$3:$E$16,3)</f>
        <v>Riesgo Logístico y de Cadena de Suministro</v>
      </c>
    </row>
    <row r="1804" spans="1:6" ht="15.75" customHeight="1" x14ac:dyDescent="0.3">
      <c r="A1804" s="3">
        <v>1803</v>
      </c>
      <c r="B1804" s="3">
        <v>39</v>
      </c>
      <c r="C1804" s="3">
        <v>96.629635752880674</v>
      </c>
      <c r="D1804" s="3">
        <v>4</v>
      </c>
      <c r="E1804" s="3">
        <v>9.212994808162696</v>
      </c>
      <c r="F1804" s="4" t="str">
        <f>+VLOOKUP(E1804,'[1]Nivel Impacto'!$A$3:$E$16,3)</f>
        <v>Riesgo Portuario</v>
      </c>
    </row>
    <row r="1805" spans="1:6" ht="15.75" customHeight="1" x14ac:dyDescent="0.3">
      <c r="A1805" s="3">
        <v>1804</v>
      </c>
      <c r="B1805" s="3">
        <v>255</v>
      </c>
      <c r="C1805" s="3">
        <v>72.748420652807596</v>
      </c>
      <c r="D1805" s="3">
        <v>25</v>
      </c>
      <c r="E1805" s="3">
        <v>7.4967046996331055</v>
      </c>
      <c r="F1805" s="4" t="str">
        <f>+VLOOKUP(E1805,'[1]Nivel Impacto'!$A$3:$E$16,3)</f>
        <v>Riesgo Laboral</v>
      </c>
    </row>
    <row r="1806" spans="1:6" ht="15.75" customHeight="1" x14ac:dyDescent="0.3">
      <c r="A1806" s="3">
        <v>1805</v>
      </c>
      <c r="B1806" s="3">
        <v>247</v>
      </c>
      <c r="C1806" s="3">
        <v>82.04532806415709</v>
      </c>
      <c r="D1806" s="3">
        <v>23</v>
      </c>
      <c r="E1806" s="3">
        <v>7.847641275342089</v>
      </c>
      <c r="F1806" s="4" t="str">
        <f>+VLOOKUP(E1806,'[1]Nivel Impacto'!$A$3:$E$16,3)</f>
        <v>Riesgo Laboral</v>
      </c>
    </row>
    <row r="1807" spans="1:6" ht="15.75" customHeight="1" x14ac:dyDescent="0.3">
      <c r="A1807" s="3">
        <v>1806</v>
      </c>
      <c r="B1807" s="3">
        <v>55</v>
      </c>
      <c r="C1807" s="3">
        <v>141.78926251288155</v>
      </c>
      <c r="D1807" s="3">
        <v>5</v>
      </c>
      <c r="E1807" s="3">
        <v>13.647241936965841</v>
      </c>
      <c r="F1807" s="4" t="str">
        <f>+VLOOKUP(E1807,'[1]Nivel Impacto'!$A$3:$E$16,3)</f>
        <v>Riesgo de Navegación</v>
      </c>
    </row>
    <row r="1808" spans="1:6" ht="15.75" customHeight="1" x14ac:dyDescent="0.3">
      <c r="A1808" s="3">
        <v>1807</v>
      </c>
      <c r="B1808" s="3">
        <v>470</v>
      </c>
      <c r="C1808" s="3">
        <v>97.508885702549989</v>
      </c>
      <c r="D1808" s="3">
        <v>44</v>
      </c>
      <c r="E1808" s="3">
        <v>9.6618494120437735</v>
      </c>
      <c r="F1808" s="4" t="str">
        <f>+VLOOKUP(E1808,'[1]Nivel Impacto'!$A$3:$E$16,3)</f>
        <v>Riesgo Portuario</v>
      </c>
    </row>
    <row r="1809" spans="1:6" ht="15.75" customHeight="1" x14ac:dyDescent="0.3">
      <c r="A1809" s="3">
        <v>1808</v>
      </c>
      <c r="B1809" s="3">
        <v>351</v>
      </c>
      <c r="C1809" s="3">
        <v>368.60625950104065</v>
      </c>
      <c r="D1809" s="3">
        <v>36</v>
      </c>
      <c r="E1809" s="3">
        <v>39.790699796906559</v>
      </c>
      <c r="F1809" s="4" t="str">
        <f>+VLOOKUP(E1809,'[1]Nivel Impacto'!$A$3:$E$16,3)</f>
        <v>Riesgo Ambiental</v>
      </c>
    </row>
    <row r="1810" spans="1:6" ht="15.75" customHeight="1" x14ac:dyDescent="0.3">
      <c r="A1810" s="3">
        <v>1809</v>
      </c>
      <c r="B1810" s="3">
        <v>139</v>
      </c>
      <c r="C1810" s="3">
        <v>46.207034187392686</v>
      </c>
      <c r="D1810" s="3">
        <v>14</v>
      </c>
      <c r="E1810" s="3">
        <v>4.9421029118709789</v>
      </c>
      <c r="F1810" s="4" t="str">
        <f>+VLOOKUP(E1810,'[1]Nivel Impacto'!$A$3:$E$16,3)</f>
        <v>Riesgo de Capacitación Insuficiente</v>
      </c>
    </row>
    <row r="1811" spans="1:6" ht="15.75" customHeight="1" x14ac:dyDescent="0.3">
      <c r="A1811" s="3">
        <v>1810</v>
      </c>
      <c r="B1811" s="3">
        <v>53</v>
      </c>
      <c r="C1811" s="3">
        <v>60.661401539886818</v>
      </c>
      <c r="D1811" s="3">
        <v>5</v>
      </c>
      <c r="E1811" s="3">
        <v>6.567941940669785</v>
      </c>
      <c r="F1811" s="4" t="str">
        <f>+VLOOKUP(E1811,'[1]Nivel Impacto'!$A$3:$E$16,3)</f>
        <v>Riesgo Regulatorio</v>
      </c>
    </row>
    <row r="1812" spans="1:6" ht="15.75" customHeight="1" x14ac:dyDescent="0.3">
      <c r="A1812" s="3">
        <v>1811</v>
      </c>
      <c r="B1812" s="3">
        <v>46</v>
      </c>
      <c r="C1812" s="3">
        <v>8.0234631336883648</v>
      </c>
      <c r="D1812" s="3">
        <v>5</v>
      </c>
      <c r="E1812" s="3">
        <v>0.78027200120334939</v>
      </c>
      <c r="F1812" s="4" t="e">
        <f>+VLOOKUP(E1812,'[1]Nivel Impacto'!$A$3:$E$16,3)</f>
        <v>#N/A</v>
      </c>
    </row>
    <row r="1813" spans="1:6" ht="15.75" customHeight="1" x14ac:dyDescent="0.3">
      <c r="A1813" s="3">
        <v>1812</v>
      </c>
      <c r="B1813" s="3">
        <v>225</v>
      </c>
      <c r="C1813" s="3">
        <v>33.005136173879634</v>
      </c>
      <c r="D1813" s="3">
        <v>24</v>
      </c>
      <c r="E1813" s="3">
        <v>3.4248990209530157</v>
      </c>
      <c r="F1813" s="4" t="str">
        <f>+VLOOKUP(E1813,'[1]Nivel Impacto'!$A$3:$E$16,3)</f>
        <v>Riesgo Administrativo Menor</v>
      </c>
    </row>
    <row r="1814" spans="1:6" ht="15.75" customHeight="1" x14ac:dyDescent="0.3">
      <c r="A1814" s="3">
        <v>1813</v>
      </c>
      <c r="B1814" s="3">
        <v>384</v>
      </c>
      <c r="C1814" s="3">
        <v>517.37494976794267</v>
      </c>
      <c r="D1814" s="3">
        <v>37</v>
      </c>
      <c r="E1814" s="3">
        <v>46.890811624808777</v>
      </c>
      <c r="F1814" s="4" t="str">
        <f>+VLOOKUP(E1814,'[1]Nivel Impacto'!$A$3:$E$16,3)</f>
        <v>Riesgo Ambiental</v>
      </c>
    </row>
    <row r="1815" spans="1:6" ht="15.75" customHeight="1" x14ac:dyDescent="0.3">
      <c r="A1815" s="3">
        <v>1814</v>
      </c>
      <c r="B1815" s="3">
        <v>209</v>
      </c>
      <c r="C1815" s="3">
        <v>126.25595704043366</v>
      </c>
      <c r="D1815" s="3">
        <v>20</v>
      </c>
      <c r="E1815" s="3">
        <v>13.735069244821043</v>
      </c>
      <c r="F1815" s="4" t="str">
        <f>+VLOOKUP(E1815,'[1]Nivel Impacto'!$A$3:$E$16,3)</f>
        <v>Riesgo de Navegación</v>
      </c>
    </row>
    <row r="1816" spans="1:6" ht="15.75" customHeight="1" x14ac:dyDescent="0.3">
      <c r="A1816" s="3">
        <v>1815</v>
      </c>
      <c r="B1816" s="3">
        <v>428</v>
      </c>
      <c r="C1816" s="3">
        <v>448.31336078451454</v>
      </c>
      <c r="D1816" s="3">
        <v>41</v>
      </c>
      <c r="E1816" s="3">
        <v>43.04368629686585</v>
      </c>
      <c r="F1816" s="4" t="str">
        <f>+VLOOKUP(E1816,'[1]Nivel Impacto'!$A$3:$E$16,3)</f>
        <v>Riesgo Ambiental</v>
      </c>
    </row>
    <row r="1817" spans="1:6" ht="15.75" customHeight="1" x14ac:dyDescent="0.3">
      <c r="A1817" s="3">
        <v>1816</v>
      </c>
      <c r="B1817" s="3">
        <v>128</v>
      </c>
      <c r="C1817" s="3">
        <v>31.734623006274546</v>
      </c>
      <c r="D1817" s="3">
        <v>14</v>
      </c>
      <c r="E1817" s="3">
        <v>3.129490711807378</v>
      </c>
      <c r="F1817" s="4" t="str">
        <f>+VLOOKUP(E1817,'[1]Nivel Impacto'!$A$3:$E$16,3)</f>
        <v>Riesgo Administrativo Menor</v>
      </c>
    </row>
    <row r="1818" spans="1:6" ht="15.75" customHeight="1" x14ac:dyDescent="0.3">
      <c r="A1818" s="3">
        <v>1817</v>
      </c>
      <c r="B1818" s="3">
        <v>466</v>
      </c>
      <c r="C1818" s="3">
        <v>28.208587593990686</v>
      </c>
      <c r="D1818" s="3">
        <v>46</v>
      </c>
      <c r="E1818" s="3">
        <v>2.9060610088757564</v>
      </c>
      <c r="F1818" s="4" t="str">
        <f>+VLOOKUP(E1818,'[1]Nivel Impacto'!$A$3:$E$16,3)</f>
        <v>Riesgo de Error en Reportes No Críticos</v>
      </c>
    </row>
    <row r="1819" spans="1:6" ht="15.75" customHeight="1" x14ac:dyDescent="0.3">
      <c r="A1819" s="3">
        <v>1818</v>
      </c>
      <c r="B1819" s="3">
        <v>266</v>
      </c>
      <c r="C1819" s="3">
        <v>47.183399767934539</v>
      </c>
      <c r="D1819" s="3">
        <v>26</v>
      </c>
      <c r="E1819" s="3">
        <v>4.5359584742464314</v>
      </c>
      <c r="F1819" s="4" t="str">
        <f>+VLOOKUP(E1819,'[1]Nivel Impacto'!$A$3:$E$16,3)</f>
        <v>Riesgo de Capacitación Insuficiente</v>
      </c>
    </row>
    <row r="1820" spans="1:6" ht="15.75" customHeight="1" x14ac:dyDescent="0.3">
      <c r="A1820" s="3">
        <v>1819</v>
      </c>
      <c r="B1820" s="3">
        <v>45</v>
      </c>
      <c r="C1820" s="3">
        <v>959.55383872676259</v>
      </c>
      <c r="D1820" s="3">
        <v>5</v>
      </c>
      <c r="E1820" s="3">
        <v>94.828180007516067</v>
      </c>
      <c r="F1820" s="4" t="str">
        <f>+VLOOKUP(E1820,'[1]Nivel Impacto'!$A$3:$E$16,3)</f>
        <v>Riesgo Ambiental</v>
      </c>
    </row>
    <row r="1821" spans="1:6" ht="15.75" customHeight="1" x14ac:dyDescent="0.3">
      <c r="A1821" s="3">
        <v>1820</v>
      </c>
      <c r="B1821" s="3">
        <v>192</v>
      </c>
      <c r="C1821" s="3">
        <v>449.64889125365107</v>
      </c>
      <c r="D1821" s="3">
        <v>19</v>
      </c>
      <c r="E1821" s="3">
        <v>41.806614718075352</v>
      </c>
      <c r="F1821" s="4" t="str">
        <f>+VLOOKUP(E1821,'[1]Nivel Impacto'!$A$3:$E$16,3)</f>
        <v>Riesgo Ambiental</v>
      </c>
    </row>
    <row r="1822" spans="1:6" ht="15.75" customHeight="1" x14ac:dyDescent="0.3">
      <c r="A1822" s="3">
        <v>1821</v>
      </c>
      <c r="B1822" s="3">
        <v>38</v>
      </c>
      <c r="C1822" s="3">
        <v>37.760654299383475</v>
      </c>
      <c r="D1822" s="3">
        <v>4</v>
      </c>
      <c r="E1822" s="3">
        <v>3.9175283363315061</v>
      </c>
      <c r="F1822" s="4" t="str">
        <f>+VLOOKUP(E1822,'[1]Nivel Impacto'!$A$3:$E$16,3)</f>
        <v>Riesgo Administrativo Menor</v>
      </c>
    </row>
    <row r="1823" spans="1:6" ht="15.75" customHeight="1" x14ac:dyDescent="0.3">
      <c r="A1823" s="3">
        <v>1822</v>
      </c>
      <c r="B1823" s="3">
        <v>90</v>
      </c>
      <c r="C1823" s="3">
        <v>23.772353389242443</v>
      </c>
      <c r="D1823" s="3">
        <v>9</v>
      </c>
      <c r="E1823" s="3">
        <v>2.5184252842859123</v>
      </c>
      <c r="F1823" s="4" t="str">
        <f>+VLOOKUP(E1823,'[1]Nivel Impacto'!$A$3:$E$16,3)</f>
        <v>Riesgo de Error en Reportes No Críticos</v>
      </c>
    </row>
    <row r="1824" spans="1:6" ht="15.75" customHeight="1" x14ac:dyDescent="0.3">
      <c r="A1824" s="3">
        <v>1823</v>
      </c>
      <c r="B1824" s="3">
        <v>321</v>
      </c>
      <c r="C1824" s="3">
        <v>142.73281668115541</v>
      </c>
      <c r="D1824" s="3">
        <v>29</v>
      </c>
      <c r="E1824" s="3">
        <v>14.848050030007682</v>
      </c>
      <c r="F1824" s="4" t="str">
        <f>+VLOOKUP(E1824,'[1]Nivel Impacto'!$A$3:$E$16,3)</f>
        <v>Riesgo Ambiental</v>
      </c>
    </row>
    <row r="1825" spans="1:6" ht="15.75" customHeight="1" x14ac:dyDescent="0.3">
      <c r="A1825" s="3">
        <v>1824</v>
      </c>
      <c r="B1825" s="3">
        <v>260</v>
      </c>
      <c r="C1825" s="3">
        <v>48.663456567457629</v>
      </c>
      <c r="D1825" s="3">
        <v>28</v>
      </c>
      <c r="E1825" s="3">
        <v>4.7435601685899327</v>
      </c>
      <c r="F1825" s="4" t="str">
        <f>+VLOOKUP(E1825,'[1]Nivel Impacto'!$A$3:$E$16,3)</f>
        <v>Riesgo de Capacitación Insuficiente</v>
      </c>
    </row>
    <row r="1826" spans="1:6" ht="15.75" customHeight="1" x14ac:dyDescent="0.3">
      <c r="A1826" s="3">
        <v>1825</v>
      </c>
      <c r="B1826" s="3">
        <v>389</v>
      </c>
      <c r="C1826" s="3">
        <v>32.814557298226944</v>
      </c>
      <c r="D1826" s="3">
        <v>36</v>
      </c>
      <c r="E1826" s="3">
        <v>3.5511138803054116</v>
      </c>
      <c r="F1826" s="4" t="str">
        <f>+VLOOKUP(E1826,'[1]Nivel Impacto'!$A$3:$E$16,3)</f>
        <v>Riesgo Administrativo Menor</v>
      </c>
    </row>
    <row r="1827" spans="1:6" ht="15.75" customHeight="1" x14ac:dyDescent="0.3">
      <c r="A1827" s="3">
        <v>1826</v>
      </c>
      <c r="B1827" s="3">
        <v>156</v>
      </c>
      <c r="C1827" s="3">
        <v>52.550646199226293</v>
      </c>
      <c r="D1827" s="3">
        <v>16</v>
      </c>
      <c r="E1827" s="3">
        <v>4.848130051533853</v>
      </c>
      <c r="F1827" s="4" t="str">
        <f>+VLOOKUP(E1827,'[1]Nivel Impacto'!$A$3:$E$16,3)</f>
        <v>Riesgo de Capacitación Insuficiente</v>
      </c>
    </row>
    <row r="1828" spans="1:6" ht="15.75" customHeight="1" x14ac:dyDescent="0.3">
      <c r="A1828" s="3">
        <v>1827</v>
      </c>
      <c r="B1828" s="3">
        <v>269</v>
      </c>
      <c r="C1828" s="3">
        <v>69.624247257181366</v>
      </c>
      <c r="D1828" s="3">
        <v>27</v>
      </c>
      <c r="E1828" s="3">
        <v>7.5706097913420791</v>
      </c>
      <c r="F1828" s="4" t="str">
        <f>+VLOOKUP(E1828,'[1]Nivel Impacto'!$A$3:$E$16,3)</f>
        <v>Riesgo Laboral</v>
      </c>
    </row>
    <row r="1829" spans="1:6" ht="15.75" customHeight="1" x14ac:dyDescent="0.3">
      <c r="A1829" s="3">
        <v>1828</v>
      </c>
      <c r="B1829" s="3">
        <v>222</v>
      </c>
      <c r="C1829" s="3">
        <v>19.090981850475508</v>
      </c>
      <c r="D1829" s="3">
        <v>21</v>
      </c>
      <c r="E1829" s="3">
        <v>1.9358605338494672</v>
      </c>
      <c r="F1829" s="4" t="str">
        <f>+VLOOKUP(E1829,'[1]Nivel Impacto'!$A$3:$E$16,3)</f>
        <v>Riesgo de Equipamiento Secundario</v>
      </c>
    </row>
    <row r="1830" spans="1:6" ht="15.75" customHeight="1" x14ac:dyDescent="0.3">
      <c r="A1830" s="3">
        <v>1829</v>
      </c>
      <c r="B1830" s="3">
        <v>266</v>
      </c>
      <c r="C1830" s="3">
        <v>20.314275004315654</v>
      </c>
      <c r="D1830" s="3">
        <v>28</v>
      </c>
      <c r="E1830" s="3">
        <v>1.8380550397344109</v>
      </c>
      <c r="F1830" s="4" t="str">
        <f>+VLOOKUP(E1830,'[1]Nivel Impacto'!$A$3:$E$16,3)</f>
        <v>Riesgo de Equipamiento Secundario</v>
      </c>
    </row>
    <row r="1831" spans="1:6" ht="15.75" customHeight="1" x14ac:dyDescent="0.3">
      <c r="A1831" s="3">
        <v>1830</v>
      </c>
      <c r="B1831" s="3">
        <v>292</v>
      </c>
      <c r="C1831" s="3">
        <v>17.666434227390823</v>
      </c>
      <c r="D1831" s="3">
        <v>27</v>
      </c>
      <c r="E1831" s="3">
        <v>1.784466103762069</v>
      </c>
      <c r="F1831" s="4" t="str">
        <f>+VLOOKUP(E1831,'[1]Nivel Impacto'!$A$3:$E$16,3)</f>
        <v>Riesgo de Equipamiento Secundario</v>
      </c>
    </row>
    <row r="1832" spans="1:6" ht="15.75" customHeight="1" x14ac:dyDescent="0.3">
      <c r="A1832" s="3">
        <v>1831</v>
      </c>
      <c r="B1832" s="3">
        <v>366</v>
      </c>
      <c r="C1832" s="3">
        <v>28.180283464918606</v>
      </c>
      <c r="D1832" s="3">
        <v>33</v>
      </c>
      <c r="E1832" s="3">
        <v>2.5971368299258399</v>
      </c>
      <c r="F1832" s="4" t="str">
        <f>+VLOOKUP(E1832,'[1]Nivel Impacto'!$A$3:$E$16,3)</f>
        <v>Riesgo de Error en Reportes No Críticos</v>
      </c>
    </row>
    <row r="1833" spans="1:6" ht="15.75" customHeight="1" x14ac:dyDescent="0.3">
      <c r="A1833" s="3">
        <v>1832</v>
      </c>
      <c r="B1833" s="3">
        <v>206</v>
      </c>
      <c r="C1833" s="3">
        <v>32.18883309894165</v>
      </c>
      <c r="D1833" s="3">
        <v>22</v>
      </c>
      <c r="E1833" s="3">
        <v>2.9823694093590376</v>
      </c>
      <c r="F1833" s="4" t="str">
        <f>+VLOOKUP(E1833,'[1]Nivel Impacto'!$A$3:$E$16,3)</f>
        <v>Riesgo de Error en Reportes No Críticos</v>
      </c>
    </row>
    <row r="1834" spans="1:6" ht="15.75" customHeight="1" x14ac:dyDescent="0.3">
      <c r="A1834" s="3">
        <v>1833</v>
      </c>
      <c r="B1834" s="3">
        <v>366</v>
      </c>
      <c r="C1834" s="3">
        <v>84.291863754780294</v>
      </c>
      <c r="D1834" s="3">
        <v>37</v>
      </c>
      <c r="E1834" s="3">
        <v>8.4776690533263679</v>
      </c>
      <c r="F1834" s="4" t="str">
        <f>+VLOOKUP(E1834,'[1]Nivel Impacto'!$A$3:$E$16,3)</f>
        <v>Riesgo Financiero Operativo</v>
      </c>
    </row>
    <row r="1835" spans="1:6" ht="15.75" customHeight="1" x14ac:dyDescent="0.3">
      <c r="A1835" s="3">
        <v>1834</v>
      </c>
      <c r="B1835" s="3">
        <v>210</v>
      </c>
      <c r="C1835" s="3">
        <v>24.219060551215897</v>
      </c>
      <c r="D1835" s="3">
        <v>20</v>
      </c>
      <c r="E1835" s="3">
        <v>2.2296406381760794</v>
      </c>
      <c r="F1835" s="4" t="str">
        <f>+VLOOKUP(E1835,'[1]Nivel Impacto'!$A$3:$E$16,3)</f>
        <v>Riesgo de Error en Reportes No Críticos</v>
      </c>
    </row>
    <row r="1836" spans="1:6" ht="15.75" customHeight="1" x14ac:dyDescent="0.3">
      <c r="A1836" s="3">
        <v>1835</v>
      </c>
      <c r="B1836" s="3">
        <v>306</v>
      </c>
      <c r="C1836" s="3">
        <v>57.886291510592628</v>
      </c>
      <c r="D1836" s="3">
        <v>30</v>
      </c>
      <c r="E1836" s="3">
        <v>5.3277243910306904</v>
      </c>
      <c r="F1836" s="4" t="str">
        <f>+VLOOKUP(E1836,'[1]Nivel Impacto'!$A$3:$E$16,3)</f>
        <v>Riesgo Logístico y de Cadena de Suministro</v>
      </c>
    </row>
    <row r="1837" spans="1:6" ht="15.75" customHeight="1" x14ac:dyDescent="0.3">
      <c r="A1837" s="3">
        <v>1836</v>
      </c>
      <c r="B1837" s="3">
        <v>246</v>
      </c>
      <c r="C1837" s="3">
        <v>65.207154471697379</v>
      </c>
      <c r="D1837" s="3">
        <v>26</v>
      </c>
      <c r="E1837" s="3">
        <v>6.772507223502795</v>
      </c>
      <c r="F1837" s="4" t="str">
        <f>+VLOOKUP(E1837,'[1]Nivel Impacto'!$A$3:$E$16,3)</f>
        <v>Riesgo Regulatorio</v>
      </c>
    </row>
    <row r="1838" spans="1:6" ht="15.75" customHeight="1" x14ac:dyDescent="0.3">
      <c r="A1838" s="3">
        <v>1837</v>
      </c>
      <c r="B1838" s="3">
        <v>160</v>
      </c>
      <c r="C1838" s="3">
        <v>32.503585967453127</v>
      </c>
      <c r="D1838" s="3">
        <v>15</v>
      </c>
      <c r="E1838" s="3">
        <v>3.4447122534083228</v>
      </c>
      <c r="F1838" s="4" t="str">
        <f>+VLOOKUP(E1838,'[1]Nivel Impacto'!$A$3:$E$16,3)</f>
        <v>Riesgo Administrativo Menor</v>
      </c>
    </row>
    <row r="1839" spans="1:6" ht="15.75" customHeight="1" x14ac:dyDescent="0.3">
      <c r="A1839" s="3">
        <v>1838</v>
      </c>
      <c r="B1839" s="3">
        <v>130</v>
      </c>
      <c r="C1839" s="3">
        <v>57.865159024791268</v>
      </c>
      <c r="D1839" s="3">
        <v>14</v>
      </c>
      <c r="E1839" s="3">
        <v>6.0325427755900938</v>
      </c>
      <c r="F1839" s="4" t="str">
        <f>+VLOOKUP(E1839,'[1]Nivel Impacto'!$A$3:$E$16,3)</f>
        <v>Riesgo Regulatorio</v>
      </c>
    </row>
    <row r="1840" spans="1:6" ht="15.75" customHeight="1" x14ac:dyDescent="0.3">
      <c r="A1840" s="3">
        <v>1839</v>
      </c>
      <c r="B1840" s="3">
        <v>109</v>
      </c>
      <c r="C1840" s="3">
        <v>25.207240139130196</v>
      </c>
      <c r="D1840" s="3">
        <v>10</v>
      </c>
      <c r="E1840" s="3">
        <v>2.6385094983467212</v>
      </c>
      <c r="F1840" s="4" t="str">
        <f>+VLOOKUP(E1840,'[1]Nivel Impacto'!$A$3:$E$16,3)</f>
        <v>Riesgo de Error en Reportes No Críticos</v>
      </c>
    </row>
    <row r="1841" spans="1:6" ht="15.75" customHeight="1" x14ac:dyDescent="0.3">
      <c r="A1841" s="3">
        <v>1840</v>
      </c>
      <c r="B1841" s="3">
        <v>47</v>
      </c>
      <c r="C1841" s="3">
        <v>30.733674617253811</v>
      </c>
      <c r="D1841" s="3">
        <v>5</v>
      </c>
      <c r="E1841" s="3">
        <v>2.8559488513948672</v>
      </c>
      <c r="F1841" s="4" t="str">
        <f>+VLOOKUP(E1841,'[1]Nivel Impacto'!$A$3:$E$16,3)</f>
        <v>Riesgo de Error en Reportes No Críticos</v>
      </c>
    </row>
    <row r="1842" spans="1:6" ht="15.75" customHeight="1" x14ac:dyDescent="0.3">
      <c r="A1842" s="3">
        <v>1841</v>
      </c>
      <c r="B1842" s="3">
        <v>482</v>
      </c>
      <c r="C1842" s="3">
        <v>117.34728092125782</v>
      </c>
      <c r="D1842" s="3">
        <v>52</v>
      </c>
      <c r="E1842" s="3">
        <v>12.255567522682894</v>
      </c>
      <c r="F1842" s="4" t="str">
        <f>+VLOOKUP(E1842,'[1]Nivel Impacto'!$A$3:$E$16,3)</f>
        <v>Riesgo de Imagen Corporativa</v>
      </c>
    </row>
    <row r="1843" spans="1:6" ht="15.75" customHeight="1" x14ac:dyDescent="0.3">
      <c r="A1843" s="3">
        <v>1842</v>
      </c>
      <c r="B1843" s="3">
        <v>97</v>
      </c>
      <c r="C1843" s="3">
        <v>74.491302113211091</v>
      </c>
      <c r="D1843" s="3">
        <v>9</v>
      </c>
      <c r="E1843" s="3">
        <v>7.3215058462610392</v>
      </c>
      <c r="F1843" s="4" t="str">
        <f>+VLOOKUP(E1843,'[1]Nivel Impacto'!$A$3:$E$16,3)</f>
        <v>Riesgo Laboral</v>
      </c>
    </row>
    <row r="1844" spans="1:6" ht="15.75" customHeight="1" x14ac:dyDescent="0.3">
      <c r="A1844" s="3">
        <v>1843</v>
      </c>
      <c r="B1844" s="3">
        <v>199</v>
      </c>
      <c r="C1844" s="3">
        <v>30.86227276805856</v>
      </c>
      <c r="D1844" s="3">
        <v>20</v>
      </c>
      <c r="E1844" s="3">
        <v>2.8764987882996138</v>
      </c>
      <c r="F1844" s="4" t="str">
        <f>+VLOOKUP(E1844,'[1]Nivel Impacto'!$A$3:$E$16,3)</f>
        <v>Riesgo de Error en Reportes No Críticos</v>
      </c>
    </row>
    <row r="1845" spans="1:6" ht="15.75" customHeight="1" x14ac:dyDescent="0.3">
      <c r="A1845" s="3">
        <v>1844</v>
      </c>
      <c r="B1845" s="3">
        <v>41</v>
      </c>
      <c r="C1845" s="3">
        <v>62.388952503774505</v>
      </c>
      <c r="D1845" s="3">
        <v>4</v>
      </c>
      <c r="E1845" s="3">
        <v>6.4332842705726776</v>
      </c>
      <c r="F1845" s="4" t="str">
        <f>+VLOOKUP(E1845,'[1]Nivel Impacto'!$A$3:$E$16,3)</f>
        <v>Riesgo Regulatorio</v>
      </c>
    </row>
    <row r="1846" spans="1:6" ht="15.75" customHeight="1" x14ac:dyDescent="0.3">
      <c r="A1846" s="3">
        <v>1845</v>
      </c>
      <c r="B1846" s="3">
        <v>452</v>
      </c>
      <c r="C1846" s="3">
        <v>34.864917353130579</v>
      </c>
      <c r="D1846" s="3">
        <v>49</v>
      </c>
      <c r="E1846" s="3">
        <v>3.1612593752536777</v>
      </c>
      <c r="F1846" s="4" t="str">
        <f>+VLOOKUP(E1846,'[1]Nivel Impacto'!$A$3:$E$16,3)</f>
        <v>Riesgo Administrativo Menor</v>
      </c>
    </row>
    <row r="1847" spans="1:6" ht="15.75" customHeight="1" x14ac:dyDescent="0.3">
      <c r="A1847" s="3">
        <v>1846</v>
      </c>
      <c r="B1847" s="3">
        <v>245</v>
      </c>
      <c r="C1847" s="3">
        <v>23.119439777330399</v>
      </c>
      <c r="D1847" s="3">
        <v>23</v>
      </c>
      <c r="E1847" s="3">
        <v>2.4811539496184833</v>
      </c>
      <c r="F1847" s="4" t="str">
        <f>+VLOOKUP(E1847,'[1]Nivel Impacto'!$A$3:$E$16,3)</f>
        <v>Riesgo de Error en Reportes No Críticos</v>
      </c>
    </row>
    <row r="1848" spans="1:6" ht="15.75" customHeight="1" x14ac:dyDescent="0.3">
      <c r="A1848" s="3">
        <v>1847</v>
      </c>
      <c r="B1848" s="3">
        <v>199</v>
      </c>
      <c r="C1848" s="3">
        <v>189.19171109476756</v>
      </c>
      <c r="D1848" s="3">
        <v>19</v>
      </c>
      <c r="E1848" s="3">
        <v>18.296764895781898</v>
      </c>
      <c r="F1848" s="4" t="str">
        <f>+VLOOKUP(E1848,'[1]Nivel Impacto'!$A$3:$E$16,3)</f>
        <v>Riesgo Ambiental</v>
      </c>
    </row>
    <row r="1849" spans="1:6" ht="15.75" customHeight="1" x14ac:dyDescent="0.3">
      <c r="A1849" s="3">
        <v>1848</v>
      </c>
      <c r="B1849" s="3">
        <v>227</v>
      </c>
      <c r="C1849" s="3">
        <v>225.1735995363693</v>
      </c>
      <c r="D1849" s="3">
        <v>24</v>
      </c>
      <c r="E1849" s="3">
        <v>22.403790170256247</v>
      </c>
      <c r="F1849" s="4" t="str">
        <f>+VLOOKUP(E1849,'[1]Nivel Impacto'!$A$3:$E$16,3)</f>
        <v>Riesgo Ambiental</v>
      </c>
    </row>
    <row r="1850" spans="1:6" ht="15.75" customHeight="1" x14ac:dyDescent="0.3">
      <c r="A1850" s="3">
        <v>1849</v>
      </c>
      <c r="B1850" s="3">
        <v>162</v>
      </c>
      <c r="C1850" s="3">
        <v>55.556086397664046</v>
      </c>
      <c r="D1850" s="3">
        <v>15</v>
      </c>
      <c r="E1850" s="3">
        <v>5.8201533572914075</v>
      </c>
      <c r="F1850" s="4" t="str">
        <f>+VLOOKUP(E1850,'[1]Nivel Impacto'!$A$3:$E$16,3)</f>
        <v>Riesgo Logístico y de Cadena de Suministro</v>
      </c>
    </row>
    <row r="1851" spans="1:6" ht="15.75" customHeight="1" x14ac:dyDescent="0.3">
      <c r="A1851" s="3">
        <v>1850</v>
      </c>
      <c r="B1851" s="3">
        <v>295</v>
      </c>
      <c r="C1851" s="3">
        <v>19.188413584875448</v>
      </c>
      <c r="D1851" s="3">
        <v>28</v>
      </c>
      <c r="E1851" s="3">
        <v>1.8000309220292303</v>
      </c>
      <c r="F1851" s="4" t="str">
        <f>+VLOOKUP(E1851,'[1]Nivel Impacto'!$A$3:$E$16,3)</f>
        <v>Riesgo de Equipamiento Secundario</v>
      </c>
    </row>
    <row r="1852" spans="1:6" ht="15.75" customHeight="1" x14ac:dyDescent="0.3">
      <c r="A1852" s="3">
        <v>1851</v>
      </c>
      <c r="B1852" s="3">
        <v>191</v>
      </c>
      <c r="C1852" s="3">
        <v>184.90175502460744</v>
      </c>
      <c r="D1852" s="3">
        <v>21</v>
      </c>
      <c r="E1852" s="3">
        <v>19.773485552428077</v>
      </c>
      <c r="F1852" s="4" t="str">
        <f>+VLOOKUP(E1852,'[1]Nivel Impacto'!$A$3:$E$16,3)</f>
        <v>Riesgo Ambiental</v>
      </c>
    </row>
    <row r="1853" spans="1:6" ht="15.75" customHeight="1" x14ac:dyDescent="0.3">
      <c r="A1853" s="3">
        <v>1852</v>
      </c>
      <c r="B1853" s="3">
        <v>98</v>
      </c>
      <c r="C1853" s="3">
        <v>161.00466493848978</v>
      </c>
      <c r="D1853" s="3">
        <v>9</v>
      </c>
      <c r="E1853" s="3">
        <v>15.189303725230058</v>
      </c>
      <c r="F1853" s="4" t="str">
        <f>+VLOOKUP(E1853,'[1]Nivel Impacto'!$A$3:$E$16,3)</f>
        <v>Riesgo Ambiental</v>
      </c>
    </row>
    <row r="1854" spans="1:6" ht="15.75" customHeight="1" x14ac:dyDescent="0.3">
      <c r="A1854" s="3">
        <v>1853</v>
      </c>
      <c r="B1854" s="3">
        <v>240</v>
      </c>
      <c r="C1854" s="3">
        <v>4.1057838787293468</v>
      </c>
      <c r="D1854" s="3">
        <v>24</v>
      </c>
      <c r="E1854" s="3">
        <v>0.42973145716138755</v>
      </c>
      <c r="F1854" s="4" t="e">
        <f>+VLOOKUP(E1854,'[1]Nivel Impacto'!$A$3:$E$16,3)</f>
        <v>#N/A</v>
      </c>
    </row>
    <row r="1855" spans="1:6" ht="15.75" customHeight="1" x14ac:dyDescent="0.3">
      <c r="A1855" s="3">
        <v>1854</v>
      </c>
      <c r="B1855" s="3">
        <v>322</v>
      </c>
      <c r="C1855" s="3">
        <v>194.04547711442419</v>
      </c>
      <c r="D1855" s="3">
        <v>35</v>
      </c>
      <c r="E1855" s="3">
        <v>20.391067654752014</v>
      </c>
      <c r="F1855" s="4" t="str">
        <f>+VLOOKUP(E1855,'[1]Nivel Impacto'!$A$3:$E$16,3)</f>
        <v>Riesgo Ambiental</v>
      </c>
    </row>
    <row r="1856" spans="1:6" ht="15.75" customHeight="1" x14ac:dyDescent="0.3">
      <c r="A1856" s="3">
        <v>1855</v>
      </c>
      <c r="B1856" s="3">
        <v>265</v>
      </c>
      <c r="C1856" s="3">
        <v>32.023674767825277</v>
      </c>
      <c r="D1856" s="3">
        <v>25</v>
      </c>
      <c r="E1856" s="3">
        <v>3.4232255717697697</v>
      </c>
      <c r="F1856" s="4" t="str">
        <f>+VLOOKUP(E1856,'[1]Nivel Impacto'!$A$3:$E$16,3)</f>
        <v>Riesgo Administrativo Menor</v>
      </c>
    </row>
    <row r="1857" spans="1:6" ht="15.75" customHeight="1" x14ac:dyDescent="0.3">
      <c r="A1857" s="3">
        <v>1856</v>
      </c>
      <c r="B1857" s="3">
        <v>487</v>
      </c>
      <c r="C1857" s="3">
        <v>140.3163018085518</v>
      </c>
      <c r="D1857" s="3">
        <v>48</v>
      </c>
      <c r="E1857" s="3">
        <v>13.241789132194835</v>
      </c>
      <c r="F1857" s="4" t="str">
        <f>+VLOOKUP(E1857,'[1]Nivel Impacto'!$A$3:$E$16,3)</f>
        <v>Riesgo de Navegación</v>
      </c>
    </row>
    <row r="1858" spans="1:6" ht="15.75" customHeight="1" x14ac:dyDescent="0.3">
      <c r="A1858" s="3">
        <v>1857</v>
      </c>
      <c r="B1858" s="3">
        <v>507</v>
      </c>
      <c r="C1858" s="3">
        <v>257.54158454755083</v>
      </c>
      <c r="D1858" s="3">
        <v>49</v>
      </c>
      <c r="E1858" s="3">
        <v>27.408955789799435</v>
      </c>
      <c r="F1858" s="4" t="str">
        <f>+VLOOKUP(E1858,'[1]Nivel Impacto'!$A$3:$E$16,3)</f>
        <v>Riesgo Ambiental</v>
      </c>
    </row>
    <row r="1859" spans="1:6" ht="15.75" customHeight="1" x14ac:dyDescent="0.3">
      <c r="A1859" s="3">
        <v>1858</v>
      </c>
      <c r="B1859" s="3">
        <v>44</v>
      </c>
      <c r="C1859" s="3">
        <v>45.101308435331525</v>
      </c>
      <c r="D1859" s="3">
        <v>4</v>
      </c>
      <c r="E1859" s="3">
        <v>4.7287088657487564</v>
      </c>
      <c r="F1859" s="4" t="str">
        <f>+VLOOKUP(E1859,'[1]Nivel Impacto'!$A$3:$E$16,3)</f>
        <v>Riesgo de Capacitación Insuficiente</v>
      </c>
    </row>
    <row r="1860" spans="1:6" ht="15.75" customHeight="1" x14ac:dyDescent="0.3">
      <c r="A1860" s="3">
        <v>1859</v>
      </c>
      <c r="B1860" s="3">
        <v>37</v>
      </c>
      <c r="C1860" s="3">
        <v>50.995055072573962</v>
      </c>
      <c r="D1860" s="3">
        <v>4</v>
      </c>
      <c r="E1860" s="3">
        <v>5.4429171905099603</v>
      </c>
      <c r="F1860" s="4" t="str">
        <f>+VLOOKUP(E1860,'[1]Nivel Impacto'!$A$3:$E$16,3)</f>
        <v>Riesgo Logístico y de Cadena de Suministro</v>
      </c>
    </row>
    <row r="1861" spans="1:6" ht="15.75" customHeight="1" x14ac:dyDescent="0.3">
      <c r="A1861" s="3">
        <v>1860</v>
      </c>
      <c r="B1861" s="3">
        <v>206</v>
      </c>
      <c r="C1861" s="3">
        <v>24.070973473463813</v>
      </c>
      <c r="D1861" s="3">
        <v>20</v>
      </c>
      <c r="E1861" s="3">
        <v>2.3755614840843546</v>
      </c>
      <c r="F1861" s="4" t="str">
        <f>+VLOOKUP(E1861,'[1]Nivel Impacto'!$A$3:$E$16,3)</f>
        <v>Riesgo de Error en Reportes No Críticos</v>
      </c>
    </row>
    <row r="1862" spans="1:6" ht="15.75" customHeight="1" x14ac:dyDescent="0.3">
      <c r="A1862" s="3">
        <v>1861</v>
      </c>
      <c r="B1862" s="3">
        <v>213</v>
      </c>
      <c r="C1862" s="3">
        <v>18.442489649865141</v>
      </c>
      <c r="D1862" s="3">
        <v>20</v>
      </c>
      <c r="E1862" s="3">
        <v>1.981565065354197</v>
      </c>
      <c r="F1862" s="4" t="str">
        <f>+VLOOKUP(E1862,'[1]Nivel Impacto'!$A$3:$E$16,3)</f>
        <v>Riesgo de Equipamiento Secundario</v>
      </c>
    </row>
    <row r="1863" spans="1:6" ht="15.75" customHeight="1" x14ac:dyDescent="0.3">
      <c r="A1863" s="3">
        <v>1862</v>
      </c>
      <c r="B1863" s="3">
        <v>104</v>
      </c>
      <c r="C1863" s="3">
        <v>62.018276975675022</v>
      </c>
      <c r="D1863" s="3">
        <v>10</v>
      </c>
      <c r="E1863" s="3">
        <v>6.0329887266938655</v>
      </c>
      <c r="F1863" s="4" t="str">
        <f>+VLOOKUP(E1863,'[1]Nivel Impacto'!$A$3:$E$16,3)</f>
        <v>Riesgo Regulatorio</v>
      </c>
    </row>
    <row r="1864" spans="1:6" ht="15.75" customHeight="1" x14ac:dyDescent="0.3">
      <c r="A1864" s="3">
        <v>1863</v>
      </c>
      <c r="B1864" s="3">
        <v>276</v>
      </c>
      <c r="C1864" s="3">
        <v>40.634693697669043</v>
      </c>
      <c r="D1864" s="3">
        <v>27</v>
      </c>
      <c r="E1864" s="3">
        <v>3.9890547734321</v>
      </c>
      <c r="F1864" s="4" t="str">
        <f>+VLOOKUP(E1864,'[1]Nivel Impacto'!$A$3:$E$16,3)</f>
        <v>Riesgo Administrativo Menor</v>
      </c>
    </row>
    <row r="1865" spans="1:6" ht="15.75" customHeight="1" x14ac:dyDescent="0.3">
      <c r="A1865" s="3">
        <v>1864</v>
      </c>
      <c r="B1865" s="3">
        <v>451</v>
      </c>
      <c r="C1865" s="3">
        <v>60.857714051799562</v>
      </c>
      <c r="D1865" s="3">
        <v>42</v>
      </c>
      <c r="E1865" s="3">
        <v>6.4357002973546686</v>
      </c>
      <c r="F1865" s="4" t="str">
        <f>+VLOOKUP(E1865,'[1]Nivel Impacto'!$A$3:$E$16,3)</f>
        <v>Riesgo Regulatorio</v>
      </c>
    </row>
    <row r="1866" spans="1:6" ht="15.75" customHeight="1" x14ac:dyDescent="0.3">
      <c r="A1866" s="3">
        <v>1865</v>
      </c>
      <c r="B1866" s="3">
        <v>147</v>
      </c>
      <c r="C1866" s="3">
        <v>20.547519242346549</v>
      </c>
      <c r="D1866" s="3">
        <v>15</v>
      </c>
      <c r="E1866" s="3">
        <v>2.1567344903573789</v>
      </c>
      <c r="F1866" s="4" t="str">
        <f>+VLOOKUP(E1866,'[1]Nivel Impacto'!$A$3:$E$16,3)</f>
        <v>Riesgo de Error en Reportes No Críticos</v>
      </c>
    </row>
    <row r="1867" spans="1:6" ht="15.75" customHeight="1" x14ac:dyDescent="0.3">
      <c r="A1867" s="3">
        <v>1866</v>
      </c>
      <c r="B1867" s="3">
        <v>336</v>
      </c>
      <c r="C1867" s="3">
        <v>16.598306684307261</v>
      </c>
      <c r="D1867" s="3">
        <v>31</v>
      </c>
      <c r="E1867" s="3">
        <v>1.797955946928681</v>
      </c>
      <c r="F1867" s="4" t="str">
        <f>+VLOOKUP(E1867,'[1]Nivel Impacto'!$A$3:$E$16,3)</f>
        <v>Riesgo de Equipamiento Secundario</v>
      </c>
    </row>
    <row r="1868" spans="1:6" ht="15.75" customHeight="1" x14ac:dyDescent="0.3">
      <c r="A1868" s="3">
        <v>1867</v>
      </c>
      <c r="B1868" s="3">
        <v>195</v>
      </c>
      <c r="C1868" s="3">
        <v>21.365578940555974</v>
      </c>
      <c r="D1868" s="3">
        <v>20</v>
      </c>
      <c r="E1868" s="3">
        <v>2.128151609075736</v>
      </c>
      <c r="F1868" s="4" t="str">
        <f>+VLOOKUP(E1868,'[1]Nivel Impacto'!$A$3:$E$16,3)</f>
        <v>Riesgo de Error en Reportes No Críticos</v>
      </c>
    </row>
    <row r="1869" spans="1:6" ht="15.75" customHeight="1" x14ac:dyDescent="0.3">
      <c r="A1869" s="3">
        <v>1868</v>
      </c>
      <c r="B1869" s="3">
        <v>141</v>
      </c>
      <c r="C1869" s="3">
        <v>129.44439736909038</v>
      </c>
      <c r="D1869" s="3">
        <v>15</v>
      </c>
      <c r="E1869" s="3">
        <v>13.802979036304537</v>
      </c>
      <c r="F1869" s="4" t="str">
        <f>+VLOOKUP(E1869,'[1]Nivel Impacto'!$A$3:$E$16,3)</f>
        <v>Riesgo de Navegación</v>
      </c>
    </row>
    <row r="1870" spans="1:6" ht="15.75" customHeight="1" x14ac:dyDescent="0.3">
      <c r="A1870" s="3">
        <v>1869</v>
      </c>
      <c r="B1870" s="3">
        <v>542</v>
      </c>
      <c r="C1870" s="3">
        <v>83.859175699662316</v>
      </c>
      <c r="D1870" s="3">
        <v>50</v>
      </c>
      <c r="E1870" s="3">
        <v>8.7509779747571734</v>
      </c>
      <c r="F1870" s="4" t="str">
        <f>+VLOOKUP(E1870,'[1]Nivel Impacto'!$A$3:$E$16,3)</f>
        <v>Riesgo Financiero Operativo</v>
      </c>
    </row>
    <row r="1871" spans="1:6" ht="15.75" customHeight="1" x14ac:dyDescent="0.3">
      <c r="A1871" s="3">
        <v>1870</v>
      </c>
      <c r="B1871" s="3">
        <v>110</v>
      </c>
      <c r="C1871" s="3">
        <v>32.687899051921988</v>
      </c>
      <c r="D1871" s="3">
        <v>10</v>
      </c>
      <c r="E1871" s="3">
        <v>3.2495620847395115</v>
      </c>
      <c r="F1871" s="4" t="str">
        <f>+VLOOKUP(E1871,'[1]Nivel Impacto'!$A$3:$E$16,3)</f>
        <v>Riesgo Administrativo Menor</v>
      </c>
    </row>
    <row r="1872" spans="1:6" ht="15.75" customHeight="1" x14ac:dyDescent="0.3">
      <c r="A1872" s="3">
        <v>1871</v>
      </c>
      <c r="B1872" s="3">
        <v>46</v>
      </c>
      <c r="C1872" s="3">
        <v>199.04976638617927</v>
      </c>
      <c r="D1872" s="3">
        <v>5</v>
      </c>
      <c r="E1872" s="3">
        <v>21.374105906577803</v>
      </c>
      <c r="F1872" s="4" t="str">
        <f>+VLOOKUP(E1872,'[1]Nivel Impacto'!$A$3:$E$16,3)</f>
        <v>Riesgo Ambiental</v>
      </c>
    </row>
    <row r="1873" spans="1:6" ht="15.75" customHeight="1" x14ac:dyDescent="0.3">
      <c r="A1873" s="3">
        <v>1872</v>
      </c>
      <c r="B1873" s="3">
        <v>212</v>
      </c>
      <c r="C1873" s="3">
        <v>138.84883248948262</v>
      </c>
      <c r="D1873" s="3">
        <v>23</v>
      </c>
      <c r="E1873" s="3">
        <v>12.553002804258082</v>
      </c>
      <c r="F1873" s="4" t="str">
        <f>+VLOOKUP(E1873,'[1]Nivel Impacto'!$A$3:$E$16,3)</f>
        <v>Riesgo de Imagen Corporativa</v>
      </c>
    </row>
    <row r="1874" spans="1:6" ht="15.75" customHeight="1" x14ac:dyDescent="0.3">
      <c r="A1874" s="3">
        <v>1873</v>
      </c>
      <c r="B1874" s="3">
        <v>244</v>
      </c>
      <c r="C1874" s="3">
        <v>85.629842409714072</v>
      </c>
      <c r="D1874" s="3">
        <v>25</v>
      </c>
      <c r="E1874" s="3">
        <v>7.9216621343156657</v>
      </c>
      <c r="F1874" s="4" t="str">
        <f>+VLOOKUP(E1874,'[1]Nivel Impacto'!$A$3:$E$16,3)</f>
        <v>Riesgo Laboral</v>
      </c>
    </row>
    <row r="1875" spans="1:6" ht="15.75" customHeight="1" x14ac:dyDescent="0.3">
      <c r="A1875" s="3">
        <v>1874</v>
      </c>
      <c r="B1875" s="3">
        <v>386</v>
      </c>
      <c r="C1875" s="3">
        <v>86.422319257214852</v>
      </c>
      <c r="D1875" s="3">
        <v>37</v>
      </c>
      <c r="E1875" s="3">
        <v>8.4012833543430823</v>
      </c>
      <c r="F1875" s="4" t="str">
        <f>+VLOOKUP(E1875,'[1]Nivel Impacto'!$A$3:$E$16,3)</f>
        <v>Riesgo Financiero Operativo</v>
      </c>
    </row>
    <row r="1876" spans="1:6" ht="15.75" customHeight="1" x14ac:dyDescent="0.3">
      <c r="A1876" s="3">
        <v>1875</v>
      </c>
      <c r="B1876" s="3">
        <v>264</v>
      </c>
      <c r="C1876" s="3">
        <v>158.21232300343314</v>
      </c>
      <c r="D1876" s="3">
        <v>24</v>
      </c>
      <c r="E1876" s="3">
        <v>17.010075025498924</v>
      </c>
      <c r="F1876" s="4" t="str">
        <f>+VLOOKUP(E1876,'[1]Nivel Impacto'!$A$3:$E$16,3)</f>
        <v>Riesgo Ambiental</v>
      </c>
    </row>
    <row r="1877" spans="1:6" ht="15.75" customHeight="1" x14ac:dyDescent="0.3">
      <c r="A1877" s="3">
        <v>1876</v>
      </c>
      <c r="B1877" s="3">
        <v>314</v>
      </c>
      <c r="C1877" s="3">
        <v>118.05458103607876</v>
      </c>
      <c r="D1877" s="3">
        <v>29</v>
      </c>
      <c r="E1877" s="3">
        <v>10.677303935051501</v>
      </c>
      <c r="F1877" s="4" t="str">
        <f>+VLOOKUP(E1877,'[1]Nivel Impacto'!$A$3:$E$16,3)</f>
        <v>Riesgo Tecnológico</v>
      </c>
    </row>
    <row r="1878" spans="1:6" ht="15.75" customHeight="1" x14ac:dyDescent="0.3">
      <c r="A1878" s="3">
        <v>1877</v>
      </c>
      <c r="B1878" s="3">
        <v>347</v>
      </c>
      <c r="C1878" s="3">
        <v>79.497329839478653</v>
      </c>
      <c r="D1878" s="3">
        <v>37</v>
      </c>
      <c r="E1878" s="3">
        <v>7.221342487926492</v>
      </c>
      <c r="F1878" s="4" t="str">
        <f>+VLOOKUP(E1878,'[1]Nivel Impacto'!$A$3:$E$16,3)</f>
        <v>Riesgo Laboral</v>
      </c>
    </row>
    <row r="1879" spans="1:6" ht="15.75" customHeight="1" x14ac:dyDescent="0.3">
      <c r="A1879" s="3">
        <v>1878</v>
      </c>
      <c r="B1879" s="3">
        <v>272</v>
      </c>
      <c r="C1879" s="3">
        <v>39.046478116649332</v>
      </c>
      <c r="D1879" s="3">
        <v>28</v>
      </c>
      <c r="E1879" s="3">
        <v>3.931371143134335</v>
      </c>
      <c r="F1879" s="4" t="str">
        <f>+VLOOKUP(E1879,'[1]Nivel Impacto'!$A$3:$E$16,3)</f>
        <v>Riesgo Administrativo Menor</v>
      </c>
    </row>
    <row r="1880" spans="1:6" ht="15.75" customHeight="1" x14ac:dyDescent="0.3">
      <c r="A1880" s="3">
        <v>1879</v>
      </c>
      <c r="B1880" s="3">
        <v>83</v>
      </c>
      <c r="C1880" s="3">
        <v>40.458044611710434</v>
      </c>
      <c r="D1880" s="3">
        <v>9</v>
      </c>
      <c r="E1880" s="3">
        <v>3.9155786680973526</v>
      </c>
      <c r="F1880" s="4" t="str">
        <f>+VLOOKUP(E1880,'[1]Nivel Impacto'!$A$3:$E$16,3)</f>
        <v>Riesgo Administrativo Menor</v>
      </c>
    </row>
    <row r="1881" spans="1:6" ht="15.75" customHeight="1" x14ac:dyDescent="0.3">
      <c r="A1881" s="3">
        <v>1880</v>
      </c>
      <c r="B1881" s="3">
        <v>392</v>
      </c>
      <c r="C1881" s="3">
        <v>9.2073324205448301</v>
      </c>
      <c r="D1881" s="3">
        <v>41</v>
      </c>
      <c r="E1881" s="3">
        <v>0.850355394207853</v>
      </c>
      <c r="F1881" s="4" t="e">
        <f>+VLOOKUP(E1881,'[1]Nivel Impacto'!$A$3:$E$16,3)</f>
        <v>#N/A</v>
      </c>
    </row>
    <row r="1882" spans="1:6" ht="15.75" customHeight="1" x14ac:dyDescent="0.3">
      <c r="A1882" s="3">
        <v>1881</v>
      </c>
      <c r="B1882" s="3">
        <v>270</v>
      </c>
      <c r="C1882" s="3">
        <v>45.929570447395612</v>
      </c>
      <c r="D1882" s="3">
        <v>26</v>
      </c>
      <c r="E1882" s="3">
        <v>4.2231051309636101</v>
      </c>
      <c r="F1882" s="4" t="str">
        <f>+VLOOKUP(E1882,'[1]Nivel Impacto'!$A$3:$E$16,3)</f>
        <v>Riesgo de Capacitación Insuficiente</v>
      </c>
    </row>
    <row r="1883" spans="1:6" ht="15.75" customHeight="1" x14ac:dyDescent="0.3">
      <c r="A1883" s="3">
        <v>1882</v>
      </c>
      <c r="B1883" s="3">
        <v>226</v>
      </c>
      <c r="C1883" s="3">
        <v>127.04263558759291</v>
      </c>
      <c r="D1883" s="3">
        <v>23</v>
      </c>
      <c r="E1883" s="3">
        <v>13.148680789707587</v>
      </c>
      <c r="F1883" s="4" t="str">
        <f>+VLOOKUP(E1883,'[1]Nivel Impacto'!$A$3:$E$16,3)</f>
        <v>Riesgo de Navegación</v>
      </c>
    </row>
    <row r="1884" spans="1:6" ht="15.75" customHeight="1" x14ac:dyDescent="0.3">
      <c r="A1884" s="3">
        <v>1883</v>
      </c>
      <c r="B1884" s="3">
        <v>271</v>
      </c>
      <c r="C1884" s="3">
        <v>46.423914453703638</v>
      </c>
      <c r="D1884" s="3">
        <v>27</v>
      </c>
      <c r="E1884" s="3">
        <v>4.8609687550753264</v>
      </c>
      <c r="F1884" s="4" t="str">
        <f>+VLOOKUP(E1884,'[1]Nivel Impacto'!$A$3:$E$16,3)</f>
        <v>Riesgo de Capacitación Insuficiente</v>
      </c>
    </row>
    <row r="1885" spans="1:6" ht="15.75" customHeight="1" x14ac:dyDescent="0.3">
      <c r="A1885" s="3">
        <v>1884</v>
      </c>
      <c r="B1885" s="3">
        <v>409</v>
      </c>
      <c r="C1885" s="3">
        <v>43.78990999449131</v>
      </c>
      <c r="D1885" s="3">
        <v>42</v>
      </c>
      <c r="E1885" s="3">
        <v>4.7527085534399811</v>
      </c>
      <c r="F1885" s="4" t="str">
        <f>+VLOOKUP(E1885,'[1]Nivel Impacto'!$A$3:$E$16,3)</f>
        <v>Riesgo de Capacitación Insuficiente</v>
      </c>
    </row>
    <row r="1886" spans="1:6" ht="15.75" customHeight="1" x14ac:dyDescent="0.3">
      <c r="A1886" s="3">
        <v>1885</v>
      </c>
      <c r="B1886" s="3">
        <v>46</v>
      </c>
      <c r="C1886" s="3">
        <v>67.468832505416714</v>
      </c>
      <c r="D1886" s="3">
        <v>5</v>
      </c>
      <c r="E1886" s="3">
        <v>6.8771133955335415</v>
      </c>
      <c r="F1886" s="4" t="str">
        <f>+VLOOKUP(E1886,'[1]Nivel Impacto'!$A$3:$E$16,3)</f>
        <v>Riesgo Regulatorio</v>
      </c>
    </row>
    <row r="1887" spans="1:6" ht="15.75" customHeight="1" x14ac:dyDescent="0.3">
      <c r="A1887" s="3">
        <v>1886</v>
      </c>
      <c r="B1887" s="3">
        <v>230</v>
      </c>
      <c r="C1887" s="3">
        <v>27.588845825907654</v>
      </c>
      <c r="D1887" s="3">
        <v>21</v>
      </c>
      <c r="E1887" s="3">
        <v>2.9859439238455163</v>
      </c>
      <c r="F1887" s="4" t="str">
        <f>+VLOOKUP(E1887,'[1]Nivel Impacto'!$A$3:$E$16,3)</f>
        <v>Riesgo de Error en Reportes No Críticos</v>
      </c>
    </row>
    <row r="1888" spans="1:6" ht="15.75" customHeight="1" x14ac:dyDescent="0.3">
      <c r="A1888" s="3">
        <v>1887</v>
      </c>
      <c r="B1888" s="3">
        <v>245</v>
      </c>
      <c r="C1888" s="3">
        <v>84.503445805705681</v>
      </c>
      <c r="D1888" s="3">
        <v>27</v>
      </c>
      <c r="E1888" s="3">
        <v>7.857866202502346</v>
      </c>
      <c r="F1888" s="4" t="str">
        <f>+VLOOKUP(E1888,'[1]Nivel Impacto'!$A$3:$E$16,3)</f>
        <v>Riesgo Laboral</v>
      </c>
    </row>
    <row r="1889" spans="1:6" ht="15.75" customHeight="1" x14ac:dyDescent="0.3">
      <c r="A1889" s="3">
        <v>1888</v>
      </c>
      <c r="B1889" s="3">
        <v>442</v>
      </c>
      <c r="C1889" s="3">
        <v>18.484248400627585</v>
      </c>
      <c r="D1889" s="3">
        <v>48</v>
      </c>
      <c r="E1889" s="3">
        <v>1.8374263368075396</v>
      </c>
      <c r="F1889" s="4" t="str">
        <f>+VLOOKUP(E1889,'[1]Nivel Impacto'!$A$3:$E$16,3)</f>
        <v>Riesgo de Equipamiento Secundario</v>
      </c>
    </row>
    <row r="1890" spans="1:6" ht="15.75" customHeight="1" x14ac:dyDescent="0.3">
      <c r="A1890" s="3">
        <v>1889</v>
      </c>
      <c r="B1890" s="3">
        <v>537</v>
      </c>
      <c r="C1890" s="3">
        <v>87.385774375193691</v>
      </c>
      <c r="D1890" s="3">
        <v>59</v>
      </c>
      <c r="E1890" s="3">
        <v>8.4471887376743311</v>
      </c>
      <c r="F1890" s="4" t="str">
        <f>+VLOOKUP(E1890,'[1]Nivel Impacto'!$A$3:$E$16,3)</f>
        <v>Riesgo Financiero Operativo</v>
      </c>
    </row>
    <row r="1891" spans="1:6" ht="15.75" customHeight="1" x14ac:dyDescent="0.3">
      <c r="A1891" s="3">
        <v>1890</v>
      </c>
      <c r="B1891" s="3">
        <v>55</v>
      </c>
      <c r="C1891" s="3">
        <v>49.390176521171483</v>
      </c>
      <c r="D1891" s="3">
        <v>5</v>
      </c>
      <c r="E1891" s="3">
        <v>4.8976788129549806</v>
      </c>
      <c r="F1891" s="4" t="str">
        <f>+VLOOKUP(E1891,'[1]Nivel Impacto'!$A$3:$E$16,3)</f>
        <v>Riesgo de Capacitación Insuficiente</v>
      </c>
    </row>
    <row r="1892" spans="1:6" ht="15.75" customHeight="1" x14ac:dyDescent="0.3">
      <c r="A1892" s="3">
        <v>1891</v>
      </c>
      <c r="B1892" s="3">
        <v>40</v>
      </c>
      <c r="C1892" s="3">
        <v>37.907842282297096</v>
      </c>
      <c r="D1892" s="3">
        <v>4</v>
      </c>
      <c r="E1892" s="3">
        <v>3.9831008717351564</v>
      </c>
      <c r="F1892" s="4" t="str">
        <f>+VLOOKUP(E1892,'[1]Nivel Impacto'!$A$3:$E$16,3)</f>
        <v>Riesgo Administrativo Menor</v>
      </c>
    </row>
    <row r="1893" spans="1:6" ht="15.75" customHeight="1" x14ac:dyDescent="0.3">
      <c r="A1893" s="3">
        <v>1892</v>
      </c>
      <c r="B1893" s="3">
        <v>330</v>
      </c>
      <c r="C1893" s="3">
        <v>66.299772509174119</v>
      </c>
      <c r="D1893" s="3">
        <v>32</v>
      </c>
      <c r="E1893" s="3">
        <v>6.4300015396452617</v>
      </c>
      <c r="F1893" s="4" t="str">
        <f>+VLOOKUP(E1893,'[1]Nivel Impacto'!$A$3:$E$16,3)</f>
        <v>Riesgo Regulatorio</v>
      </c>
    </row>
    <row r="1894" spans="1:6" ht="15.75" customHeight="1" x14ac:dyDescent="0.3">
      <c r="A1894" s="3">
        <v>1893</v>
      </c>
      <c r="B1894" s="3">
        <v>203</v>
      </c>
      <c r="C1894" s="3">
        <v>112.43319421127583</v>
      </c>
      <c r="D1894" s="3">
        <v>20</v>
      </c>
      <c r="E1894" s="3">
        <v>10.432334233888763</v>
      </c>
      <c r="F1894" s="4" t="str">
        <f>+VLOOKUP(E1894,'[1]Nivel Impacto'!$A$3:$E$16,3)</f>
        <v>Riesgo Tecnológico</v>
      </c>
    </row>
    <row r="1895" spans="1:6" ht="15.75" customHeight="1" x14ac:dyDescent="0.3">
      <c r="A1895" s="3">
        <v>1894</v>
      </c>
      <c r="B1895" s="3">
        <v>219</v>
      </c>
      <c r="C1895" s="3">
        <v>38.168887613915231</v>
      </c>
      <c r="D1895" s="3">
        <v>23</v>
      </c>
      <c r="E1895" s="3">
        <v>3.5622562684472516</v>
      </c>
      <c r="F1895" s="4" t="str">
        <f>+VLOOKUP(E1895,'[1]Nivel Impacto'!$A$3:$E$16,3)</f>
        <v>Riesgo Administrativo Menor</v>
      </c>
    </row>
    <row r="1896" spans="1:6" ht="15.75" customHeight="1" x14ac:dyDescent="0.3">
      <c r="A1896" s="3">
        <v>1895</v>
      </c>
      <c r="B1896" s="3">
        <v>52</v>
      </c>
      <c r="C1896" s="3">
        <v>54.412150373948684</v>
      </c>
      <c r="D1896" s="3">
        <v>5</v>
      </c>
      <c r="E1896" s="3">
        <v>5.7084498154371666</v>
      </c>
      <c r="F1896" s="4" t="str">
        <f>+VLOOKUP(E1896,'[1]Nivel Impacto'!$A$3:$E$16,3)</f>
        <v>Riesgo Logístico y de Cadena de Suministro</v>
      </c>
    </row>
    <row r="1897" spans="1:6" ht="15.75" customHeight="1" x14ac:dyDescent="0.3">
      <c r="A1897" s="3">
        <v>1896</v>
      </c>
      <c r="B1897" s="3">
        <v>252</v>
      </c>
      <c r="C1897" s="3">
        <v>82.547233507331256</v>
      </c>
      <c r="D1897" s="3">
        <v>27</v>
      </c>
      <c r="E1897" s="3">
        <v>8.4468597390884632</v>
      </c>
      <c r="F1897" s="4" t="str">
        <f>+VLOOKUP(E1897,'[1]Nivel Impacto'!$A$3:$E$16,3)</f>
        <v>Riesgo Financiero Operativo</v>
      </c>
    </row>
    <row r="1898" spans="1:6" ht="15.75" customHeight="1" x14ac:dyDescent="0.3">
      <c r="A1898" s="3">
        <v>1897</v>
      </c>
      <c r="B1898" s="3">
        <v>254</v>
      </c>
      <c r="C1898" s="3">
        <v>211.62821139842345</v>
      </c>
      <c r="D1898" s="3">
        <v>26</v>
      </c>
      <c r="E1898" s="3">
        <v>22.961578025186711</v>
      </c>
      <c r="F1898" s="4" t="str">
        <f>+VLOOKUP(E1898,'[1]Nivel Impacto'!$A$3:$E$16,3)</f>
        <v>Riesgo Ambiental</v>
      </c>
    </row>
    <row r="1899" spans="1:6" ht="15.75" customHeight="1" x14ac:dyDescent="0.3">
      <c r="A1899" s="3">
        <v>1898</v>
      </c>
      <c r="B1899" s="3">
        <v>42</v>
      </c>
      <c r="C1899" s="3">
        <v>29.717341014822306</v>
      </c>
      <c r="D1899" s="3">
        <v>4</v>
      </c>
      <c r="E1899" s="3">
        <v>3.185473720561963</v>
      </c>
      <c r="F1899" s="4" t="str">
        <f>+VLOOKUP(E1899,'[1]Nivel Impacto'!$A$3:$E$16,3)</f>
        <v>Riesgo Administrativo Menor</v>
      </c>
    </row>
    <row r="1900" spans="1:6" ht="15.75" customHeight="1" x14ac:dyDescent="0.3">
      <c r="A1900" s="3">
        <v>1899</v>
      </c>
      <c r="B1900" s="3">
        <v>96</v>
      </c>
      <c r="C1900" s="3">
        <v>58.66380427944992</v>
      </c>
      <c r="D1900" s="3">
        <v>9</v>
      </c>
      <c r="E1900" s="3">
        <v>5.5776431882733029</v>
      </c>
      <c r="F1900" s="4" t="str">
        <f>+VLOOKUP(E1900,'[1]Nivel Impacto'!$A$3:$E$16,3)</f>
        <v>Riesgo Logístico y de Cadena de Suministro</v>
      </c>
    </row>
    <row r="1901" spans="1:6" ht="15.75" customHeight="1" x14ac:dyDescent="0.3">
      <c r="A1901" s="3">
        <v>1900</v>
      </c>
      <c r="B1901" s="3">
        <v>38</v>
      </c>
      <c r="C1901" s="3">
        <v>70.792377061720927</v>
      </c>
      <c r="D1901" s="3">
        <v>4</v>
      </c>
      <c r="E1901" s="3">
        <v>6.9899933653244908</v>
      </c>
      <c r="F1901" s="4" t="str">
        <f>+VLOOKUP(E1901,'[1]Nivel Impacto'!$A$3:$E$16,3)</f>
        <v>Riesgo Regulatorio</v>
      </c>
    </row>
    <row r="1902" spans="1:6" ht="15.75" customHeight="1" x14ac:dyDescent="0.3">
      <c r="A1902" s="3">
        <v>1901</v>
      </c>
      <c r="B1902" s="3">
        <v>198</v>
      </c>
      <c r="C1902" s="3">
        <v>357.20095834350036</v>
      </c>
      <c r="D1902" s="3">
        <v>20</v>
      </c>
      <c r="E1902" s="3">
        <v>33.050375044948247</v>
      </c>
      <c r="F1902" s="4" t="str">
        <f>+VLOOKUP(E1902,'[1]Nivel Impacto'!$A$3:$E$16,3)</f>
        <v>Riesgo Ambiental</v>
      </c>
    </row>
    <row r="1903" spans="1:6" ht="15.75" customHeight="1" x14ac:dyDescent="0.3">
      <c r="A1903" s="3">
        <v>1902</v>
      </c>
      <c r="B1903" s="3">
        <v>212</v>
      </c>
      <c r="C1903" s="3">
        <v>113.86162643275706</v>
      </c>
      <c r="D1903" s="3">
        <v>23</v>
      </c>
      <c r="E1903" s="3">
        <v>12.148007642296735</v>
      </c>
      <c r="F1903" s="4" t="str">
        <f>+VLOOKUP(E1903,'[1]Nivel Impacto'!$A$3:$E$16,3)</f>
        <v>Riesgo de Imagen Corporativa</v>
      </c>
    </row>
    <row r="1904" spans="1:6" ht="15.75" customHeight="1" x14ac:dyDescent="0.3">
      <c r="A1904" s="3">
        <v>1903</v>
      </c>
      <c r="B1904" s="3">
        <v>311</v>
      </c>
      <c r="C1904" s="3">
        <v>23.183019590808929</v>
      </c>
      <c r="D1904" s="3">
        <v>30</v>
      </c>
      <c r="E1904" s="3">
        <v>2.343693459478366</v>
      </c>
      <c r="F1904" s="4" t="str">
        <f>+VLOOKUP(E1904,'[1]Nivel Impacto'!$A$3:$E$16,3)</f>
        <v>Riesgo de Error en Reportes No Críticos</v>
      </c>
    </row>
    <row r="1905" spans="1:6" ht="15.75" customHeight="1" x14ac:dyDescent="0.3">
      <c r="A1905" s="3">
        <v>1904</v>
      </c>
      <c r="B1905" s="3">
        <v>521</v>
      </c>
      <c r="C1905" s="3">
        <v>33.022415419981314</v>
      </c>
      <c r="D1905" s="3">
        <v>55</v>
      </c>
      <c r="E1905" s="3">
        <v>3.0450908852059428</v>
      </c>
      <c r="F1905" s="4" t="str">
        <f>+VLOOKUP(E1905,'[1]Nivel Impacto'!$A$3:$E$16,3)</f>
        <v>Riesgo Administrativo Menor</v>
      </c>
    </row>
    <row r="1906" spans="1:6" ht="15.75" customHeight="1" x14ac:dyDescent="0.3">
      <c r="A1906" s="3">
        <v>1905</v>
      </c>
      <c r="B1906" s="3">
        <v>41</v>
      </c>
      <c r="C1906" s="3">
        <v>129.90946492756689</v>
      </c>
      <c r="D1906" s="3">
        <v>4</v>
      </c>
      <c r="E1906" s="3">
        <v>12.736410381936443</v>
      </c>
      <c r="F1906" s="4" t="str">
        <f>+VLOOKUP(E1906,'[1]Nivel Impacto'!$A$3:$E$16,3)</f>
        <v>Riesgo de Imagen Corporativa</v>
      </c>
    </row>
    <row r="1907" spans="1:6" ht="15.75" customHeight="1" x14ac:dyDescent="0.3">
      <c r="A1907" s="3">
        <v>1906</v>
      </c>
      <c r="B1907" s="3">
        <v>52</v>
      </c>
      <c r="C1907" s="3">
        <v>176.03624289946305</v>
      </c>
      <c r="D1907" s="3">
        <v>5</v>
      </c>
      <c r="E1907" s="3">
        <v>16.729563079464672</v>
      </c>
      <c r="F1907" s="4" t="str">
        <f>+VLOOKUP(E1907,'[1]Nivel Impacto'!$A$3:$E$16,3)</f>
        <v>Riesgo Ambiental</v>
      </c>
    </row>
    <row r="1908" spans="1:6" ht="15.75" customHeight="1" x14ac:dyDescent="0.3">
      <c r="A1908" s="3">
        <v>1907</v>
      </c>
      <c r="B1908" s="3">
        <v>369</v>
      </c>
      <c r="C1908" s="3">
        <v>77.863541024435818</v>
      </c>
      <c r="D1908" s="3">
        <v>35</v>
      </c>
      <c r="E1908" s="3">
        <v>8.3535423418686978</v>
      </c>
      <c r="F1908" s="4" t="str">
        <f>+VLOOKUP(E1908,'[1]Nivel Impacto'!$A$3:$E$16,3)</f>
        <v>Riesgo Financiero Operativo</v>
      </c>
    </row>
    <row r="1909" spans="1:6" ht="15.75" customHeight="1" x14ac:dyDescent="0.3">
      <c r="A1909" s="3">
        <v>1908</v>
      </c>
      <c r="B1909" s="3">
        <v>47</v>
      </c>
      <c r="C1909" s="3">
        <v>105.47376418193734</v>
      </c>
      <c r="D1909" s="3">
        <v>5</v>
      </c>
      <c r="E1909" s="3">
        <v>11.013003127576139</v>
      </c>
      <c r="F1909" s="4" t="str">
        <f>+VLOOKUP(E1909,'[1]Nivel Impacto'!$A$3:$E$16,3)</f>
        <v>Riesgo de Seguridad</v>
      </c>
    </row>
    <row r="1910" spans="1:6" ht="15.75" customHeight="1" x14ac:dyDescent="0.3">
      <c r="A1910" s="3">
        <v>1909</v>
      </c>
      <c r="B1910" s="3">
        <v>476</v>
      </c>
      <c r="C1910" s="3">
        <v>34.58771693702397</v>
      </c>
      <c r="D1910" s="3">
        <v>46</v>
      </c>
      <c r="E1910" s="3">
        <v>3.5859787679976223</v>
      </c>
      <c r="F1910" s="4" t="str">
        <f>+VLOOKUP(E1910,'[1]Nivel Impacto'!$A$3:$E$16,3)</f>
        <v>Riesgo Administrativo Menor</v>
      </c>
    </row>
    <row r="1911" spans="1:6" ht="15.75" customHeight="1" x14ac:dyDescent="0.3">
      <c r="A1911" s="3">
        <v>1910</v>
      </c>
      <c r="B1911" s="3">
        <v>41</v>
      </c>
      <c r="C1911" s="3">
        <v>57.996778141603173</v>
      </c>
      <c r="D1911" s="3">
        <v>4</v>
      </c>
      <c r="E1911" s="3">
        <v>5.2464426037604506</v>
      </c>
      <c r="F1911" s="4" t="str">
        <f>+VLOOKUP(E1911,'[1]Nivel Impacto'!$A$3:$E$16,3)</f>
        <v>Riesgo Logístico y de Cadena de Suministro</v>
      </c>
    </row>
    <row r="1912" spans="1:6" ht="15.75" customHeight="1" x14ac:dyDescent="0.3">
      <c r="A1912" s="3">
        <v>1911</v>
      </c>
      <c r="B1912" s="3">
        <v>50</v>
      </c>
      <c r="C1912" s="3">
        <v>66.308347756627711</v>
      </c>
      <c r="D1912" s="3">
        <v>5</v>
      </c>
      <c r="E1912" s="3">
        <v>6.9712294753022706</v>
      </c>
      <c r="F1912" s="4" t="str">
        <f>+VLOOKUP(E1912,'[1]Nivel Impacto'!$A$3:$E$16,3)</f>
        <v>Riesgo Regulatorio</v>
      </c>
    </row>
    <row r="1913" spans="1:6" ht="15.75" customHeight="1" x14ac:dyDescent="0.3">
      <c r="A1913" s="3">
        <v>1912</v>
      </c>
      <c r="B1913" s="3">
        <v>212</v>
      </c>
      <c r="C1913" s="3">
        <v>33.747976214742067</v>
      </c>
      <c r="D1913" s="3">
        <v>20</v>
      </c>
      <c r="E1913" s="3">
        <v>3.6045021051474042</v>
      </c>
      <c r="F1913" s="4" t="str">
        <f>+VLOOKUP(E1913,'[1]Nivel Impacto'!$A$3:$E$16,3)</f>
        <v>Riesgo Administrativo Menor</v>
      </c>
    </row>
    <row r="1914" spans="1:6" ht="15.75" customHeight="1" x14ac:dyDescent="0.3">
      <c r="A1914" s="3">
        <v>1913</v>
      </c>
      <c r="B1914" s="3">
        <v>203</v>
      </c>
      <c r="C1914" s="3">
        <v>50.261995178340193</v>
      </c>
      <c r="D1914" s="3">
        <v>20</v>
      </c>
      <c r="E1914" s="3">
        <v>4.6298343127162669</v>
      </c>
      <c r="F1914" s="4" t="str">
        <f>+VLOOKUP(E1914,'[1]Nivel Impacto'!$A$3:$E$16,3)</f>
        <v>Riesgo de Capacitación Insuficiente</v>
      </c>
    </row>
    <row r="1915" spans="1:6" ht="15.75" customHeight="1" x14ac:dyDescent="0.3">
      <c r="A1915" s="3">
        <v>1914</v>
      </c>
      <c r="B1915" s="3">
        <v>251</v>
      </c>
      <c r="C1915" s="3">
        <v>6.2319400568741958</v>
      </c>
      <c r="D1915" s="3">
        <v>27</v>
      </c>
      <c r="E1915" s="3">
        <v>0.63340109202746286</v>
      </c>
      <c r="F1915" s="4" t="e">
        <f>+VLOOKUP(E1915,'[1]Nivel Impacto'!$A$3:$E$16,3)</f>
        <v>#N/A</v>
      </c>
    </row>
    <row r="1916" spans="1:6" ht="15.75" customHeight="1" x14ac:dyDescent="0.3">
      <c r="A1916" s="3">
        <v>1915</v>
      </c>
      <c r="B1916" s="3">
        <v>187</v>
      </c>
      <c r="C1916" s="3">
        <v>191.48716658118619</v>
      </c>
      <c r="D1916" s="3">
        <v>19</v>
      </c>
      <c r="E1916" s="3">
        <v>20.87311541838735</v>
      </c>
      <c r="F1916" s="4" t="str">
        <f>+VLOOKUP(E1916,'[1]Nivel Impacto'!$A$3:$E$16,3)</f>
        <v>Riesgo Ambiental</v>
      </c>
    </row>
    <row r="1917" spans="1:6" ht="15.75" customHeight="1" x14ac:dyDescent="0.3">
      <c r="A1917" s="3">
        <v>1916</v>
      </c>
      <c r="B1917" s="3">
        <v>46</v>
      </c>
      <c r="C1917" s="3">
        <v>319.29309385746723</v>
      </c>
      <c r="D1917" s="3">
        <v>5</v>
      </c>
      <c r="E1917" s="3">
        <v>33.655114429659733</v>
      </c>
      <c r="F1917" s="4" t="str">
        <f>+VLOOKUP(E1917,'[1]Nivel Impacto'!$A$3:$E$16,3)</f>
        <v>Riesgo Ambiental</v>
      </c>
    </row>
    <row r="1918" spans="1:6" ht="15.75" customHeight="1" x14ac:dyDescent="0.3">
      <c r="A1918" s="3">
        <v>1917</v>
      </c>
      <c r="B1918" s="3">
        <v>436</v>
      </c>
      <c r="C1918" s="3">
        <v>31.434167382854756</v>
      </c>
      <c r="D1918" s="3">
        <v>42</v>
      </c>
      <c r="E1918" s="3">
        <v>3.3424329902609422</v>
      </c>
      <c r="F1918" s="4" t="str">
        <f>+VLOOKUP(E1918,'[1]Nivel Impacto'!$A$3:$E$16,3)</f>
        <v>Riesgo Administrativo Menor</v>
      </c>
    </row>
    <row r="1919" spans="1:6" ht="15.75" customHeight="1" x14ac:dyDescent="0.3">
      <c r="A1919" s="3">
        <v>1918</v>
      </c>
      <c r="B1919" s="3">
        <v>43</v>
      </c>
      <c r="C1919" s="3">
        <v>188.72054886763635</v>
      </c>
      <c r="D1919" s="3">
        <v>4</v>
      </c>
      <c r="E1919" s="3">
        <v>17.810889541203519</v>
      </c>
      <c r="F1919" s="4" t="str">
        <f>+VLOOKUP(E1919,'[1]Nivel Impacto'!$A$3:$E$16,3)</f>
        <v>Riesgo Ambiental</v>
      </c>
    </row>
    <row r="1920" spans="1:6" ht="15.75" customHeight="1" x14ac:dyDescent="0.3">
      <c r="A1920" s="3">
        <v>1919</v>
      </c>
      <c r="B1920" s="3">
        <v>302</v>
      </c>
      <c r="C1920" s="3">
        <v>150.74399392093522</v>
      </c>
      <c r="D1920" s="3">
        <v>31</v>
      </c>
      <c r="E1920" s="3">
        <v>13.59237188478966</v>
      </c>
      <c r="F1920" s="4" t="str">
        <f>+VLOOKUP(E1920,'[1]Nivel Impacto'!$A$3:$E$16,3)</f>
        <v>Riesgo de Navegación</v>
      </c>
    </row>
    <row r="1921" spans="1:6" ht="15.75" customHeight="1" x14ac:dyDescent="0.3">
      <c r="A1921" s="3">
        <v>1920</v>
      </c>
      <c r="B1921" s="3">
        <v>504</v>
      </c>
      <c r="C1921" s="3">
        <v>13.050391564115783</v>
      </c>
      <c r="D1921" s="3">
        <v>46</v>
      </c>
      <c r="E1921" s="3">
        <v>1.1846979328703218</v>
      </c>
      <c r="F1921" s="4" t="str">
        <f>+VLOOKUP(E1921,'[1]Nivel Impacto'!$A$3:$E$16,3)</f>
        <v>Riesgo de Equipamiento Secundario</v>
      </c>
    </row>
    <row r="1922" spans="1:6" ht="15.75" customHeight="1" x14ac:dyDescent="0.3">
      <c r="A1922" s="3">
        <v>1921</v>
      </c>
      <c r="B1922" s="3">
        <v>126</v>
      </c>
      <c r="C1922" s="3">
        <v>19.642781413215044</v>
      </c>
      <c r="D1922" s="3">
        <v>13</v>
      </c>
      <c r="E1922" s="3">
        <v>1.797291689050446</v>
      </c>
      <c r="F1922" s="4" t="str">
        <f>+VLOOKUP(E1922,'[1]Nivel Impacto'!$A$3:$E$16,3)</f>
        <v>Riesgo de Equipamiento Secundario</v>
      </c>
    </row>
    <row r="1923" spans="1:6" ht="15.75" customHeight="1" x14ac:dyDescent="0.3">
      <c r="A1923" s="3">
        <v>1922</v>
      </c>
      <c r="B1923" s="3">
        <v>162</v>
      </c>
      <c r="C1923" s="3">
        <v>139.62573729186056</v>
      </c>
      <c r="D1923" s="3">
        <v>16</v>
      </c>
      <c r="E1923" s="3">
        <v>15.261800957406882</v>
      </c>
      <c r="F1923" s="4" t="str">
        <f>+VLOOKUP(E1923,'[1]Nivel Impacto'!$A$3:$E$16,3)</f>
        <v>Riesgo Ambiental</v>
      </c>
    </row>
    <row r="1924" spans="1:6" ht="15.75" customHeight="1" x14ac:dyDescent="0.3">
      <c r="A1924" s="3">
        <v>1923</v>
      </c>
      <c r="B1924" s="3">
        <v>852</v>
      </c>
      <c r="C1924" s="3">
        <v>183.09086250426625</v>
      </c>
      <c r="D1924" s="3">
        <v>85</v>
      </c>
      <c r="E1924" s="3">
        <v>19.400751800500011</v>
      </c>
      <c r="F1924" s="4" t="str">
        <f>+VLOOKUP(E1924,'[1]Nivel Impacto'!$A$3:$E$16,3)</f>
        <v>Riesgo Ambiental</v>
      </c>
    </row>
    <row r="1925" spans="1:6" ht="15.75" customHeight="1" x14ac:dyDescent="0.3">
      <c r="A1925" s="3">
        <v>1924</v>
      </c>
      <c r="B1925" s="3">
        <v>257</v>
      </c>
      <c r="C1925" s="3">
        <v>270.71044563751099</v>
      </c>
      <c r="D1925" s="3">
        <v>26</v>
      </c>
      <c r="E1925" s="3">
        <v>28.608285744679627</v>
      </c>
      <c r="F1925" s="4" t="str">
        <f>+VLOOKUP(E1925,'[1]Nivel Impacto'!$A$3:$E$16,3)</f>
        <v>Riesgo Ambiental</v>
      </c>
    </row>
    <row r="1926" spans="1:6" ht="15.75" customHeight="1" x14ac:dyDescent="0.3">
      <c r="A1926" s="3">
        <v>1925</v>
      </c>
      <c r="B1926" s="3">
        <v>97</v>
      </c>
      <c r="C1926" s="3">
        <v>19.535443991426224</v>
      </c>
      <c r="D1926" s="3">
        <v>9</v>
      </c>
      <c r="E1926" s="3">
        <v>1.8582837885557855</v>
      </c>
      <c r="F1926" s="4" t="str">
        <f>+VLOOKUP(E1926,'[1]Nivel Impacto'!$A$3:$E$16,3)</f>
        <v>Riesgo de Equipamiento Secundario</v>
      </c>
    </row>
    <row r="1927" spans="1:6" ht="15.75" customHeight="1" x14ac:dyDescent="0.3">
      <c r="A1927" s="3">
        <v>1926</v>
      </c>
      <c r="B1927" s="3">
        <v>540</v>
      </c>
      <c r="C1927" s="3">
        <v>203.20628480345465</v>
      </c>
      <c r="D1927" s="3">
        <v>49</v>
      </c>
      <c r="E1927" s="3">
        <v>20.730197446764361</v>
      </c>
      <c r="F1927" s="4" t="str">
        <f>+VLOOKUP(E1927,'[1]Nivel Impacto'!$A$3:$E$16,3)</f>
        <v>Riesgo Ambiental</v>
      </c>
    </row>
    <row r="1928" spans="1:6" ht="15.75" customHeight="1" x14ac:dyDescent="0.3">
      <c r="A1928" s="3">
        <v>1927</v>
      </c>
      <c r="B1928" s="3">
        <v>405</v>
      </c>
      <c r="C1928" s="3">
        <v>166.25304097089796</v>
      </c>
      <c r="D1928" s="3">
        <v>41</v>
      </c>
      <c r="E1928" s="3">
        <v>15.752408905583293</v>
      </c>
      <c r="F1928" s="4" t="str">
        <f>+VLOOKUP(E1928,'[1]Nivel Impacto'!$A$3:$E$16,3)</f>
        <v>Riesgo Ambiental</v>
      </c>
    </row>
    <row r="1929" spans="1:6" ht="15.75" customHeight="1" x14ac:dyDescent="0.3">
      <c r="A1929" s="3">
        <v>1928</v>
      </c>
      <c r="B1929" s="3">
        <v>230</v>
      </c>
      <c r="C1929" s="3">
        <v>44.298916447868237</v>
      </c>
      <c r="D1929" s="3">
        <v>21</v>
      </c>
      <c r="E1929" s="3">
        <v>4.7860482486500606</v>
      </c>
      <c r="F1929" s="4" t="str">
        <f>+VLOOKUP(E1929,'[1]Nivel Impacto'!$A$3:$E$16,3)</f>
        <v>Riesgo de Capacitación Insuficiente</v>
      </c>
    </row>
    <row r="1930" spans="1:6" ht="15.75" customHeight="1" x14ac:dyDescent="0.3">
      <c r="A1930" s="3">
        <v>1929</v>
      </c>
      <c r="B1930" s="3">
        <v>141</v>
      </c>
      <c r="C1930" s="3">
        <v>61.759186973528045</v>
      </c>
      <c r="D1930" s="3">
        <v>13</v>
      </c>
      <c r="E1930" s="3">
        <v>6.2095890341101745</v>
      </c>
      <c r="F1930" s="4" t="str">
        <f>+VLOOKUP(E1930,'[1]Nivel Impacto'!$A$3:$E$16,3)</f>
        <v>Riesgo Regulatorio</v>
      </c>
    </row>
    <row r="1931" spans="1:6" ht="15.75" customHeight="1" x14ac:dyDescent="0.3">
      <c r="A1931" s="3">
        <v>1930</v>
      </c>
      <c r="B1931" s="3">
        <v>95</v>
      </c>
      <c r="C1931" s="3">
        <v>31.809505369348759</v>
      </c>
      <c r="D1931" s="3">
        <v>10</v>
      </c>
      <c r="E1931" s="3">
        <v>2.9103598839753824</v>
      </c>
      <c r="F1931" s="4" t="str">
        <f>+VLOOKUP(E1931,'[1]Nivel Impacto'!$A$3:$E$16,3)</f>
        <v>Riesgo de Error en Reportes No Críticos</v>
      </c>
    </row>
    <row r="1932" spans="1:6" ht="15.75" customHeight="1" x14ac:dyDescent="0.3">
      <c r="A1932" s="3">
        <v>1931</v>
      </c>
      <c r="B1932" s="3">
        <v>217</v>
      </c>
      <c r="C1932" s="3">
        <v>19.361171948355853</v>
      </c>
      <c r="D1932" s="3">
        <v>22</v>
      </c>
      <c r="E1932" s="3">
        <v>1.8696167434375273</v>
      </c>
      <c r="F1932" s="4" t="str">
        <f>+VLOOKUP(E1932,'[1]Nivel Impacto'!$A$3:$E$16,3)</f>
        <v>Riesgo de Equipamiento Secundario</v>
      </c>
    </row>
    <row r="1933" spans="1:6" ht="15.75" customHeight="1" x14ac:dyDescent="0.3">
      <c r="A1933" s="3">
        <v>1932</v>
      </c>
      <c r="B1933" s="3">
        <v>203</v>
      </c>
      <c r="C1933" s="3">
        <v>111.51724562682342</v>
      </c>
      <c r="D1933" s="3">
        <v>20</v>
      </c>
      <c r="E1933" s="3">
        <v>10.627105272156003</v>
      </c>
      <c r="F1933" s="4" t="str">
        <f>+VLOOKUP(E1933,'[1]Nivel Impacto'!$A$3:$E$16,3)</f>
        <v>Riesgo Tecnológico</v>
      </c>
    </row>
    <row r="1934" spans="1:6" ht="15.75" customHeight="1" x14ac:dyDescent="0.3">
      <c r="A1934" s="3">
        <v>1933</v>
      </c>
      <c r="B1934" s="3">
        <v>168</v>
      </c>
      <c r="C1934" s="3">
        <v>124.48099140391741</v>
      </c>
      <c r="D1934" s="3">
        <v>18</v>
      </c>
      <c r="E1934" s="3">
        <v>12.958740831085613</v>
      </c>
      <c r="F1934" s="4" t="str">
        <f>+VLOOKUP(E1934,'[1]Nivel Impacto'!$A$3:$E$16,3)</f>
        <v>Riesgo de Imagen Corporativa</v>
      </c>
    </row>
    <row r="1935" spans="1:6" ht="15.75" customHeight="1" x14ac:dyDescent="0.3">
      <c r="A1935" s="3">
        <v>1934</v>
      </c>
      <c r="B1935" s="3">
        <v>233</v>
      </c>
      <c r="C1935" s="3">
        <v>85.377561975613261</v>
      </c>
      <c r="D1935" s="3">
        <v>24</v>
      </c>
      <c r="E1935" s="3">
        <v>8.3046794891241191</v>
      </c>
      <c r="F1935" s="4" t="str">
        <f>+VLOOKUP(E1935,'[1]Nivel Impacto'!$A$3:$E$16,3)</f>
        <v>Riesgo Financiero Operativo</v>
      </c>
    </row>
    <row r="1936" spans="1:6" ht="15.75" customHeight="1" x14ac:dyDescent="0.3">
      <c r="A1936" s="3">
        <v>1935</v>
      </c>
      <c r="B1936" s="3">
        <v>152</v>
      </c>
      <c r="C1936" s="3">
        <v>74.450472156007194</v>
      </c>
      <c r="D1936" s="3">
        <v>14</v>
      </c>
      <c r="E1936" s="3">
        <v>7.8192760485311652</v>
      </c>
      <c r="F1936" s="4" t="str">
        <f>+VLOOKUP(E1936,'[1]Nivel Impacto'!$A$3:$E$16,3)</f>
        <v>Riesgo Laboral</v>
      </c>
    </row>
    <row r="1937" spans="1:6" ht="15.75" customHeight="1" x14ac:dyDescent="0.3">
      <c r="A1937" s="3">
        <v>1936</v>
      </c>
      <c r="B1937" s="3">
        <v>92</v>
      </c>
      <c r="C1937" s="3">
        <v>48.755935162812818</v>
      </c>
      <c r="D1937" s="3">
        <v>10</v>
      </c>
      <c r="E1937" s="3">
        <v>4.7594485858872275</v>
      </c>
      <c r="F1937" s="4" t="str">
        <f>+VLOOKUP(E1937,'[1]Nivel Impacto'!$A$3:$E$16,3)</f>
        <v>Riesgo de Capacitación Insuficiente</v>
      </c>
    </row>
    <row r="1938" spans="1:6" ht="15.75" customHeight="1" x14ac:dyDescent="0.3">
      <c r="A1938" s="3">
        <v>1937</v>
      </c>
      <c r="B1938" s="3">
        <v>85</v>
      </c>
      <c r="C1938" s="3">
        <v>21.90124149604414</v>
      </c>
      <c r="D1938" s="3">
        <v>9</v>
      </c>
      <c r="E1938" s="3">
        <v>2.1593720497250715</v>
      </c>
      <c r="F1938" s="4" t="str">
        <f>+VLOOKUP(E1938,'[1]Nivel Impacto'!$A$3:$E$16,3)</f>
        <v>Riesgo de Error en Reportes No Críticos</v>
      </c>
    </row>
    <row r="1939" spans="1:6" ht="15.75" customHeight="1" x14ac:dyDescent="0.3">
      <c r="A1939" s="3">
        <v>1938</v>
      </c>
      <c r="B1939" s="3">
        <v>426</v>
      </c>
      <c r="C1939" s="3">
        <v>61.876873214669203</v>
      </c>
      <c r="D1939" s="3">
        <v>44</v>
      </c>
      <c r="E1939" s="3">
        <v>5.9452651505658194</v>
      </c>
      <c r="F1939" s="4" t="str">
        <f>+VLOOKUP(E1939,'[1]Nivel Impacto'!$A$3:$E$16,3)</f>
        <v>Riesgo Logístico y de Cadena de Suministro</v>
      </c>
    </row>
    <row r="1940" spans="1:6" ht="15.75" customHeight="1" x14ac:dyDescent="0.3">
      <c r="A1940" s="3">
        <v>1939</v>
      </c>
      <c r="B1940" s="3">
        <v>98</v>
      </c>
      <c r="C1940" s="3">
        <v>88.860600958863785</v>
      </c>
      <c r="D1940" s="3">
        <v>10</v>
      </c>
      <c r="E1940" s="3">
        <v>9.6159921102197252</v>
      </c>
      <c r="F1940" s="4" t="str">
        <f>+VLOOKUP(E1940,'[1]Nivel Impacto'!$A$3:$E$16,3)</f>
        <v>Riesgo Portuario</v>
      </c>
    </row>
    <row r="1941" spans="1:6" ht="15.75" customHeight="1" x14ac:dyDescent="0.3">
      <c r="A1941" s="3">
        <v>1940</v>
      </c>
      <c r="B1941" s="3">
        <v>275</v>
      </c>
      <c r="C1941" s="3">
        <v>47.468841634821437</v>
      </c>
      <c r="D1941" s="3">
        <v>25</v>
      </c>
      <c r="E1941" s="3">
        <v>4.8473136511070889</v>
      </c>
      <c r="F1941" s="4" t="str">
        <f>+VLOOKUP(E1941,'[1]Nivel Impacto'!$A$3:$E$16,3)</f>
        <v>Riesgo de Capacitación Insuficiente</v>
      </c>
    </row>
    <row r="1942" spans="1:6" ht="15.75" customHeight="1" x14ac:dyDescent="0.3">
      <c r="A1942" s="3">
        <v>1941</v>
      </c>
      <c r="B1942" s="3">
        <v>641</v>
      </c>
      <c r="C1942" s="3">
        <v>39.57295315719886</v>
      </c>
      <c r="D1942" s="3">
        <v>59</v>
      </c>
      <c r="E1942" s="3">
        <v>4.2973909815700253</v>
      </c>
      <c r="F1942" s="4" t="str">
        <f>+VLOOKUP(E1942,'[1]Nivel Impacto'!$A$3:$E$16,3)</f>
        <v>Riesgo de Capacitación Insuficiente</v>
      </c>
    </row>
    <row r="1943" spans="1:6" ht="15.75" customHeight="1" x14ac:dyDescent="0.3">
      <c r="A1943" s="3">
        <v>1942</v>
      </c>
      <c r="B1943" s="3">
        <v>51</v>
      </c>
      <c r="C1943" s="3">
        <v>18.146827712754465</v>
      </c>
      <c r="D1943" s="3">
        <v>5</v>
      </c>
      <c r="E1943" s="3">
        <v>1.7707206332018575</v>
      </c>
      <c r="F1943" s="4" t="str">
        <f>+VLOOKUP(E1943,'[1]Nivel Impacto'!$A$3:$E$16,3)</f>
        <v>Riesgo de Equipamiento Secundario</v>
      </c>
    </row>
    <row r="1944" spans="1:6" ht="15.75" customHeight="1" x14ac:dyDescent="0.3">
      <c r="A1944" s="3">
        <v>1943</v>
      </c>
      <c r="B1944" s="3">
        <v>306</v>
      </c>
      <c r="C1944" s="3">
        <v>17.793927177929298</v>
      </c>
      <c r="D1944" s="3">
        <v>31</v>
      </c>
      <c r="E1944" s="3">
        <v>1.807328037897957</v>
      </c>
      <c r="F1944" s="4" t="str">
        <f>+VLOOKUP(E1944,'[1]Nivel Impacto'!$A$3:$E$16,3)</f>
        <v>Riesgo de Equipamiento Secundario</v>
      </c>
    </row>
    <row r="1945" spans="1:6" ht="15.75" customHeight="1" x14ac:dyDescent="0.3">
      <c r="A1945" s="3">
        <v>1944</v>
      </c>
      <c r="B1945" s="3">
        <v>106</v>
      </c>
      <c r="C1945" s="3">
        <v>159.62460502153272</v>
      </c>
      <c r="D1945" s="3">
        <v>10</v>
      </c>
      <c r="E1945" s="3">
        <v>14.731503610235617</v>
      </c>
      <c r="F1945" s="4" t="str">
        <f>+VLOOKUP(E1945,'[1]Nivel Impacto'!$A$3:$E$16,3)</f>
        <v>Riesgo Ambiental</v>
      </c>
    </row>
    <row r="1946" spans="1:6" ht="15.75" customHeight="1" x14ac:dyDescent="0.3">
      <c r="A1946" s="3">
        <v>1945</v>
      </c>
      <c r="B1946" s="3">
        <v>132</v>
      </c>
      <c r="C1946" s="3">
        <v>20.913472950115519</v>
      </c>
      <c r="D1946" s="3">
        <v>14</v>
      </c>
      <c r="E1946" s="3">
        <v>2.1151318630600082</v>
      </c>
      <c r="F1946" s="4" t="str">
        <f>+VLOOKUP(E1946,'[1]Nivel Impacto'!$A$3:$E$16,3)</f>
        <v>Riesgo de Error en Reportes No Críticos</v>
      </c>
    </row>
    <row r="1947" spans="1:6" ht="15.75" customHeight="1" x14ac:dyDescent="0.3">
      <c r="A1947" s="3">
        <v>1946</v>
      </c>
      <c r="B1947" s="3">
        <v>521</v>
      </c>
      <c r="C1947" s="3">
        <v>239.36653453635324</v>
      </c>
      <c r="D1947" s="3">
        <v>48</v>
      </c>
      <c r="E1947" s="3">
        <v>23.764709461017311</v>
      </c>
      <c r="F1947" s="4" t="str">
        <f>+VLOOKUP(E1947,'[1]Nivel Impacto'!$A$3:$E$16,3)</f>
        <v>Riesgo Ambiental</v>
      </c>
    </row>
    <row r="1948" spans="1:6" ht="15.75" customHeight="1" x14ac:dyDescent="0.3">
      <c r="A1948" s="3">
        <v>1947</v>
      </c>
      <c r="B1948" s="3">
        <v>397</v>
      </c>
      <c r="C1948" s="3">
        <v>81.860476485799339</v>
      </c>
      <c r="D1948" s="3">
        <v>36</v>
      </c>
      <c r="E1948" s="3">
        <v>8.1020741217505527</v>
      </c>
      <c r="F1948" s="4" t="str">
        <f>+VLOOKUP(E1948,'[1]Nivel Impacto'!$A$3:$E$16,3)</f>
        <v>Riesgo Financiero Operativo</v>
      </c>
    </row>
    <row r="1949" spans="1:6" ht="15.75" customHeight="1" x14ac:dyDescent="0.3">
      <c r="A1949" s="3">
        <v>1948</v>
      </c>
      <c r="B1949" s="3">
        <v>45</v>
      </c>
      <c r="C1949" s="3">
        <v>277.10207204567718</v>
      </c>
      <c r="D1949" s="3">
        <v>5</v>
      </c>
      <c r="E1949" s="3">
        <v>27.414118273699586</v>
      </c>
      <c r="F1949" s="4" t="str">
        <f>+VLOOKUP(E1949,'[1]Nivel Impacto'!$A$3:$E$16,3)</f>
        <v>Riesgo Ambiental</v>
      </c>
    </row>
    <row r="1950" spans="1:6" ht="15.75" customHeight="1" x14ac:dyDescent="0.3">
      <c r="A1950" s="3">
        <v>1949</v>
      </c>
      <c r="B1950" s="3">
        <v>333</v>
      </c>
      <c r="C1950" s="3">
        <v>6.5949707367265376</v>
      </c>
      <c r="D1950" s="3">
        <v>33</v>
      </c>
      <c r="E1950" s="3">
        <v>0.70738804301315861</v>
      </c>
      <c r="F1950" s="4" t="e">
        <f>+VLOOKUP(E1950,'[1]Nivel Impacto'!$A$3:$E$16,3)</f>
        <v>#N/A</v>
      </c>
    </row>
    <row r="1951" spans="1:6" ht="15.75" customHeight="1" x14ac:dyDescent="0.3">
      <c r="A1951" s="3">
        <v>1950</v>
      </c>
      <c r="B1951" s="3">
        <v>368</v>
      </c>
      <c r="C1951" s="3">
        <v>58.015255971184317</v>
      </c>
      <c r="D1951" s="3">
        <v>37</v>
      </c>
      <c r="E1951" s="3">
        <v>6.0802614824881065</v>
      </c>
      <c r="F1951" s="4" t="str">
        <f>+VLOOKUP(E1951,'[1]Nivel Impacto'!$A$3:$E$16,3)</f>
        <v>Riesgo Regulatorio</v>
      </c>
    </row>
    <row r="1952" spans="1:6" ht="15.75" customHeight="1" x14ac:dyDescent="0.3">
      <c r="A1952" s="3">
        <v>1951</v>
      </c>
      <c r="B1952" s="3">
        <v>685</v>
      </c>
      <c r="C1952" s="3">
        <v>23.922643560645728</v>
      </c>
      <c r="D1952" s="3">
        <v>63</v>
      </c>
      <c r="E1952" s="3">
        <v>2.3412063455588017</v>
      </c>
      <c r="F1952" s="4" t="str">
        <f>+VLOOKUP(E1952,'[1]Nivel Impacto'!$A$3:$E$16,3)</f>
        <v>Riesgo de Error en Reportes No Críticos</v>
      </c>
    </row>
    <row r="1953" spans="1:6" ht="15.75" customHeight="1" x14ac:dyDescent="0.3">
      <c r="A1953" s="3">
        <v>1952</v>
      </c>
      <c r="B1953" s="3">
        <v>237</v>
      </c>
      <c r="C1953" s="3">
        <v>149.36736536002934</v>
      </c>
      <c r="D1953" s="3">
        <v>23</v>
      </c>
      <c r="E1953" s="3">
        <v>16.146708313350956</v>
      </c>
      <c r="F1953" s="4" t="str">
        <f>+VLOOKUP(E1953,'[1]Nivel Impacto'!$A$3:$E$16,3)</f>
        <v>Riesgo Ambiental</v>
      </c>
    </row>
    <row r="1954" spans="1:6" ht="15.75" customHeight="1" x14ac:dyDescent="0.3">
      <c r="A1954" s="3">
        <v>1953</v>
      </c>
      <c r="B1954" s="3">
        <v>177</v>
      </c>
      <c r="C1954" s="3">
        <v>299.4984768175043</v>
      </c>
      <c r="D1954" s="3">
        <v>18</v>
      </c>
      <c r="E1954" s="3">
        <v>31.252992221245886</v>
      </c>
      <c r="F1954" s="4" t="str">
        <f>+VLOOKUP(E1954,'[1]Nivel Impacto'!$A$3:$E$16,3)</f>
        <v>Riesgo Ambiental</v>
      </c>
    </row>
    <row r="1955" spans="1:6" ht="15.75" customHeight="1" x14ac:dyDescent="0.3">
      <c r="A1955" s="3">
        <v>1954</v>
      </c>
      <c r="B1955" s="3">
        <v>36</v>
      </c>
      <c r="C1955" s="3">
        <v>114.30365242388397</v>
      </c>
      <c r="D1955" s="3">
        <v>4</v>
      </c>
      <c r="E1955" s="3">
        <v>12.361872369682931</v>
      </c>
      <c r="F1955" s="4" t="str">
        <f>+VLOOKUP(E1955,'[1]Nivel Impacto'!$A$3:$E$16,3)</f>
        <v>Riesgo de Imagen Corporativa</v>
      </c>
    </row>
    <row r="1956" spans="1:6" ht="15.75" customHeight="1" x14ac:dyDescent="0.3">
      <c r="A1956" s="3">
        <v>1955</v>
      </c>
      <c r="B1956" s="3">
        <v>133</v>
      </c>
      <c r="C1956" s="3">
        <v>52.003656485354185</v>
      </c>
      <c r="D1956" s="3">
        <v>13</v>
      </c>
      <c r="E1956" s="3">
        <v>5.0293716106812987</v>
      </c>
      <c r="F1956" s="4" t="str">
        <f>+VLOOKUP(E1956,'[1]Nivel Impacto'!$A$3:$E$16,3)</f>
        <v>Riesgo Logístico y de Cadena de Suministro</v>
      </c>
    </row>
    <row r="1957" spans="1:6" ht="15.75" customHeight="1" x14ac:dyDescent="0.3">
      <c r="A1957" s="3">
        <v>1956</v>
      </c>
      <c r="B1957" s="3">
        <v>526</v>
      </c>
      <c r="C1957" s="3">
        <v>24.301179108935493</v>
      </c>
      <c r="D1957" s="3">
        <v>50</v>
      </c>
      <c r="E1957" s="3">
        <v>2.5353823440315399</v>
      </c>
      <c r="F1957" s="4" t="str">
        <f>+VLOOKUP(E1957,'[1]Nivel Impacto'!$A$3:$E$16,3)</f>
        <v>Riesgo de Error en Reportes No Críticos</v>
      </c>
    </row>
    <row r="1958" spans="1:6" ht="15.75" customHeight="1" x14ac:dyDescent="0.3">
      <c r="A1958" s="3">
        <v>1957</v>
      </c>
      <c r="B1958" s="3">
        <v>148</v>
      </c>
      <c r="C1958" s="3">
        <v>7.2177436436790039</v>
      </c>
      <c r="D1958" s="3">
        <v>14</v>
      </c>
      <c r="E1958" s="3">
        <v>0.77510771151287639</v>
      </c>
      <c r="F1958" s="4" t="e">
        <f>+VLOOKUP(E1958,'[1]Nivel Impacto'!$A$3:$E$16,3)</f>
        <v>#N/A</v>
      </c>
    </row>
    <row r="1959" spans="1:6" ht="15.75" customHeight="1" x14ac:dyDescent="0.3">
      <c r="A1959" s="3">
        <v>1958</v>
      </c>
      <c r="B1959" s="3">
        <v>54</v>
      </c>
      <c r="C1959" s="3">
        <v>472.09632510485727</v>
      </c>
      <c r="D1959" s="3">
        <v>5</v>
      </c>
      <c r="E1959" s="3">
        <v>45.769743771427386</v>
      </c>
      <c r="F1959" s="4" t="str">
        <f>+VLOOKUP(E1959,'[1]Nivel Impacto'!$A$3:$E$16,3)</f>
        <v>Riesgo Ambiental</v>
      </c>
    </row>
    <row r="1960" spans="1:6" ht="15.75" customHeight="1" x14ac:dyDescent="0.3">
      <c r="A1960" s="3">
        <v>1959</v>
      </c>
      <c r="B1960" s="3">
        <v>89</v>
      </c>
      <c r="C1960" s="3">
        <v>230.25926952047547</v>
      </c>
      <c r="D1960" s="3">
        <v>9</v>
      </c>
      <c r="E1960" s="3">
        <v>21.168919840272615</v>
      </c>
      <c r="F1960" s="4" t="str">
        <f>+VLOOKUP(E1960,'[1]Nivel Impacto'!$A$3:$E$16,3)</f>
        <v>Riesgo Ambiental</v>
      </c>
    </row>
    <row r="1961" spans="1:6" ht="15.75" customHeight="1" x14ac:dyDescent="0.3">
      <c r="A1961" s="3">
        <v>1960</v>
      </c>
      <c r="B1961" s="3">
        <v>315</v>
      </c>
      <c r="C1961" s="3">
        <v>46.221072310308614</v>
      </c>
      <c r="D1961" s="3">
        <v>31</v>
      </c>
      <c r="E1961" s="3">
        <v>4.6827249901902004</v>
      </c>
      <c r="F1961" s="4" t="str">
        <f>+VLOOKUP(E1961,'[1]Nivel Impacto'!$A$3:$E$16,3)</f>
        <v>Riesgo de Capacitación Insuficiente</v>
      </c>
    </row>
    <row r="1962" spans="1:6" ht="15.75" customHeight="1" x14ac:dyDescent="0.3">
      <c r="A1962" s="3">
        <v>1961</v>
      </c>
      <c r="B1962" s="3">
        <v>184</v>
      </c>
      <c r="C1962" s="3">
        <v>74.151407633862064</v>
      </c>
      <c r="D1962" s="3">
        <v>19</v>
      </c>
      <c r="E1962" s="3">
        <v>7.2424321031316268</v>
      </c>
      <c r="F1962" s="4" t="str">
        <f>+VLOOKUP(E1962,'[1]Nivel Impacto'!$A$3:$E$16,3)</f>
        <v>Riesgo Laboral</v>
      </c>
    </row>
    <row r="1963" spans="1:6" ht="15.75" customHeight="1" x14ac:dyDescent="0.3">
      <c r="A1963" s="3">
        <v>1962</v>
      </c>
      <c r="B1963" s="3">
        <v>333</v>
      </c>
      <c r="C1963" s="3">
        <v>26.454890876564203</v>
      </c>
      <c r="D1963" s="3">
        <v>32</v>
      </c>
      <c r="E1963" s="3">
        <v>2.4232790813870526</v>
      </c>
      <c r="F1963" s="4" t="str">
        <f>+VLOOKUP(E1963,'[1]Nivel Impacto'!$A$3:$E$16,3)</f>
        <v>Riesgo de Error en Reportes No Críticos</v>
      </c>
    </row>
    <row r="1964" spans="1:6" ht="15.75" customHeight="1" x14ac:dyDescent="0.3">
      <c r="A1964" s="3">
        <v>1963</v>
      </c>
      <c r="B1964" s="3">
        <v>269</v>
      </c>
      <c r="C1964" s="3">
        <v>25.088257904894245</v>
      </c>
      <c r="D1964" s="3">
        <v>27</v>
      </c>
      <c r="E1964" s="3">
        <v>2.7291793815524104</v>
      </c>
      <c r="F1964" s="4" t="str">
        <f>+VLOOKUP(E1964,'[1]Nivel Impacto'!$A$3:$E$16,3)</f>
        <v>Riesgo de Error en Reportes No Críticos</v>
      </c>
    </row>
    <row r="1965" spans="1:6" ht="15.75" customHeight="1" x14ac:dyDescent="0.3">
      <c r="A1965" s="3">
        <v>1964</v>
      </c>
      <c r="B1965" s="3">
        <v>242</v>
      </c>
      <c r="C1965" s="3">
        <v>89.722941435567876</v>
      </c>
      <c r="D1965" s="3">
        <v>24</v>
      </c>
      <c r="E1965" s="3">
        <v>9.0394664867754937</v>
      </c>
      <c r="F1965" s="4" t="str">
        <f>+VLOOKUP(E1965,'[1]Nivel Impacto'!$A$3:$E$16,3)</f>
        <v>Riesgo Portuario</v>
      </c>
    </row>
    <row r="1966" spans="1:6" ht="15.75" customHeight="1" x14ac:dyDescent="0.3">
      <c r="A1966" s="3">
        <v>1965</v>
      </c>
      <c r="B1966" s="3">
        <v>452</v>
      </c>
      <c r="C1966" s="3">
        <v>266.02665797376432</v>
      </c>
      <c r="D1966" s="3">
        <v>43</v>
      </c>
      <c r="E1966" s="3">
        <v>24.278865151500067</v>
      </c>
      <c r="F1966" s="4" t="str">
        <f>+VLOOKUP(E1966,'[1]Nivel Impacto'!$A$3:$E$16,3)</f>
        <v>Riesgo Ambiental</v>
      </c>
    </row>
    <row r="1967" spans="1:6" ht="15.75" customHeight="1" x14ac:dyDescent="0.3">
      <c r="A1967" s="3">
        <v>1966</v>
      </c>
      <c r="B1967" s="3">
        <v>412</v>
      </c>
      <c r="C1967" s="3">
        <v>90.431094060936871</v>
      </c>
      <c r="D1967" s="3">
        <v>40</v>
      </c>
      <c r="E1967" s="3">
        <v>8.7178795421722786</v>
      </c>
      <c r="F1967" s="4" t="str">
        <f>+VLOOKUP(E1967,'[1]Nivel Impacto'!$A$3:$E$16,3)</f>
        <v>Riesgo Financiero Operativo</v>
      </c>
    </row>
    <row r="1968" spans="1:6" ht="15.75" customHeight="1" x14ac:dyDescent="0.3">
      <c r="A1968" s="3">
        <v>1967</v>
      </c>
      <c r="B1968" s="3">
        <v>91</v>
      </c>
      <c r="C1968" s="3">
        <v>335.29780201972278</v>
      </c>
      <c r="D1968" s="3">
        <v>9</v>
      </c>
      <c r="E1968" s="3">
        <v>35.255859850871829</v>
      </c>
      <c r="F1968" s="4" t="str">
        <f>+VLOOKUP(E1968,'[1]Nivel Impacto'!$A$3:$E$16,3)</f>
        <v>Riesgo Ambiental</v>
      </c>
    </row>
    <row r="1969" spans="1:6" ht="15.75" customHeight="1" x14ac:dyDescent="0.3">
      <c r="A1969" s="3">
        <v>1968</v>
      </c>
      <c r="B1969" s="3">
        <v>344</v>
      </c>
      <c r="C1969" s="3">
        <v>92.810627697535864</v>
      </c>
      <c r="D1969" s="3">
        <v>36</v>
      </c>
      <c r="E1969" s="3">
        <v>9.6621096449882025</v>
      </c>
      <c r="F1969" s="4" t="str">
        <f>+VLOOKUP(E1969,'[1]Nivel Impacto'!$A$3:$E$16,3)</f>
        <v>Riesgo Portuario</v>
      </c>
    </row>
    <row r="1970" spans="1:6" ht="15.75" customHeight="1" x14ac:dyDescent="0.3">
      <c r="A1970" s="3">
        <v>1969</v>
      </c>
      <c r="B1970" s="3">
        <v>87</v>
      </c>
      <c r="C1970" s="3">
        <v>21.302527844300187</v>
      </c>
      <c r="D1970" s="3">
        <v>9</v>
      </c>
      <c r="E1970" s="3">
        <v>2.2918589918542192</v>
      </c>
      <c r="F1970" s="4" t="str">
        <f>+VLOOKUP(E1970,'[1]Nivel Impacto'!$A$3:$E$16,3)</f>
        <v>Riesgo de Error en Reportes No Críticos</v>
      </c>
    </row>
    <row r="1971" spans="1:6" ht="15.75" customHeight="1" x14ac:dyDescent="0.3">
      <c r="A1971" s="3">
        <v>1970</v>
      </c>
      <c r="B1971" s="3">
        <v>52</v>
      </c>
      <c r="C1971" s="3">
        <v>23.105779517669927</v>
      </c>
      <c r="D1971" s="3">
        <v>5</v>
      </c>
      <c r="E1971" s="3">
        <v>2.501907517977155</v>
      </c>
      <c r="F1971" s="4" t="str">
        <f>+VLOOKUP(E1971,'[1]Nivel Impacto'!$A$3:$E$16,3)</f>
        <v>Riesgo de Error en Reportes No Críticos</v>
      </c>
    </row>
    <row r="1972" spans="1:6" ht="15.75" customHeight="1" x14ac:dyDescent="0.3">
      <c r="A1972" s="3">
        <v>1971</v>
      </c>
      <c r="B1972" s="3">
        <v>39</v>
      </c>
      <c r="C1972" s="3">
        <v>111.58655676402562</v>
      </c>
      <c r="D1972" s="3">
        <v>4</v>
      </c>
      <c r="E1972" s="3">
        <v>11.614220543856334</v>
      </c>
      <c r="F1972" s="4" t="str">
        <f>+VLOOKUP(E1972,'[1]Nivel Impacto'!$A$3:$E$16,3)</f>
        <v>Riesgo de Seguridad</v>
      </c>
    </row>
    <row r="1973" spans="1:6" ht="15.75" customHeight="1" x14ac:dyDescent="0.3">
      <c r="A1973" s="3">
        <v>1972</v>
      </c>
      <c r="B1973" s="3">
        <v>206</v>
      </c>
      <c r="C1973" s="3">
        <v>15.30284405827326</v>
      </c>
      <c r="D1973" s="3">
        <v>21</v>
      </c>
      <c r="E1973" s="3">
        <v>1.6419224973659157</v>
      </c>
      <c r="F1973" s="4" t="str">
        <f>+VLOOKUP(E1973,'[1]Nivel Impacto'!$A$3:$E$16,3)</f>
        <v>Riesgo de Equipamiento Secundario</v>
      </c>
    </row>
    <row r="1974" spans="1:6" ht="15.75" customHeight="1" x14ac:dyDescent="0.3">
      <c r="A1974" s="3">
        <v>1973</v>
      </c>
      <c r="B1974" s="3">
        <v>193</v>
      </c>
      <c r="C1974" s="3">
        <v>92.145773964898893</v>
      </c>
      <c r="D1974" s="3">
        <v>20</v>
      </c>
      <c r="E1974" s="3">
        <v>8.5540504618213706</v>
      </c>
      <c r="F1974" s="4" t="str">
        <f>+VLOOKUP(E1974,'[1]Nivel Impacto'!$A$3:$E$16,3)</f>
        <v>Riesgo Financiero Operativo</v>
      </c>
    </row>
    <row r="1975" spans="1:6" ht="15.75" customHeight="1" x14ac:dyDescent="0.3">
      <c r="A1975" s="3">
        <v>1974</v>
      </c>
      <c r="B1975" s="3">
        <v>491</v>
      </c>
      <c r="C1975" s="3">
        <v>29.28632706919425</v>
      </c>
      <c r="D1975" s="3">
        <v>46</v>
      </c>
      <c r="E1975" s="3">
        <v>2.8754395197330891</v>
      </c>
      <c r="F1975" s="4" t="str">
        <f>+VLOOKUP(E1975,'[1]Nivel Impacto'!$A$3:$E$16,3)</f>
        <v>Riesgo de Error en Reportes No Críticos</v>
      </c>
    </row>
    <row r="1976" spans="1:6" ht="15.75" customHeight="1" x14ac:dyDescent="0.3">
      <c r="A1976" s="3">
        <v>1975</v>
      </c>
      <c r="B1976" s="3">
        <v>220</v>
      </c>
      <c r="C1976" s="3">
        <v>382.13353787870426</v>
      </c>
      <c r="D1976" s="3">
        <v>21</v>
      </c>
      <c r="E1976" s="3">
        <v>39.682677107566214</v>
      </c>
      <c r="F1976" s="4" t="str">
        <f>+VLOOKUP(E1976,'[1]Nivel Impacto'!$A$3:$E$16,3)</f>
        <v>Riesgo Ambiental</v>
      </c>
    </row>
    <row r="1977" spans="1:6" ht="15.75" customHeight="1" x14ac:dyDescent="0.3">
      <c r="A1977" s="3">
        <v>1976</v>
      </c>
      <c r="B1977" s="3">
        <v>121</v>
      </c>
      <c r="C1977" s="3">
        <v>61.100139503365199</v>
      </c>
      <c r="D1977" s="3">
        <v>13</v>
      </c>
      <c r="E1977" s="3">
        <v>6.5193545171022489</v>
      </c>
      <c r="F1977" s="4" t="str">
        <f>+VLOOKUP(E1977,'[1]Nivel Impacto'!$A$3:$E$16,3)</f>
        <v>Riesgo Regulatorio</v>
      </c>
    </row>
    <row r="1978" spans="1:6" ht="15.75" customHeight="1" x14ac:dyDescent="0.3">
      <c r="A1978" s="3">
        <v>1977</v>
      </c>
      <c r="B1978" s="3">
        <v>356</v>
      </c>
      <c r="C1978" s="3">
        <v>86.49843518100441</v>
      </c>
      <c r="D1978" s="3">
        <v>38</v>
      </c>
      <c r="E1978" s="3">
        <v>8.6374356007861834</v>
      </c>
      <c r="F1978" s="4" t="str">
        <f>+VLOOKUP(E1978,'[1]Nivel Impacto'!$A$3:$E$16,3)</f>
        <v>Riesgo Financiero Operativo</v>
      </c>
    </row>
    <row r="1979" spans="1:6" ht="15.75" customHeight="1" x14ac:dyDescent="0.3">
      <c r="A1979" s="3">
        <v>1978</v>
      </c>
      <c r="B1979" s="3">
        <v>46</v>
      </c>
      <c r="C1979" s="3">
        <v>10.492331763767286</v>
      </c>
      <c r="D1979" s="3">
        <v>5</v>
      </c>
      <c r="E1979" s="3">
        <v>0.98665172324533468</v>
      </c>
      <c r="F1979" s="4" t="e">
        <f>+VLOOKUP(E1979,'[1]Nivel Impacto'!$A$3:$E$16,3)</f>
        <v>#N/A</v>
      </c>
    </row>
    <row r="1980" spans="1:6" ht="15.75" customHeight="1" x14ac:dyDescent="0.3">
      <c r="A1980" s="3">
        <v>1979</v>
      </c>
      <c r="B1980" s="3">
        <v>119</v>
      </c>
      <c r="C1980" s="3">
        <v>30.519138745098751</v>
      </c>
      <c r="D1980" s="3">
        <v>13</v>
      </c>
      <c r="E1980" s="3">
        <v>2.90696363041907</v>
      </c>
      <c r="F1980" s="4" t="str">
        <f>+VLOOKUP(E1980,'[1]Nivel Impacto'!$A$3:$E$16,3)</f>
        <v>Riesgo de Error en Reportes No Críticos</v>
      </c>
    </row>
    <row r="1981" spans="1:6" ht="15.75" customHeight="1" x14ac:dyDescent="0.3">
      <c r="A1981" s="3">
        <v>1980</v>
      </c>
      <c r="B1981" s="3">
        <v>365</v>
      </c>
      <c r="C1981" s="3">
        <v>25.928638052324441</v>
      </c>
      <c r="D1981" s="3">
        <v>33</v>
      </c>
      <c r="E1981" s="3">
        <v>2.7339722034676504</v>
      </c>
      <c r="F1981" s="4" t="str">
        <f>+VLOOKUP(E1981,'[1]Nivel Impacto'!$A$3:$E$16,3)</f>
        <v>Riesgo de Error en Reportes No Críticos</v>
      </c>
    </row>
    <row r="1982" spans="1:6" ht="15.75" customHeight="1" x14ac:dyDescent="0.3">
      <c r="A1982" s="3">
        <v>1981</v>
      </c>
      <c r="B1982" s="3">
        <v>95</v>
      </c>
      <c r="C1982" s="3">
        <v>131.27214506459364</v>
      </c>
      <c r="D1982" s="3">
        <v>9</v>
      </c>
      <c r="E1982" s="3">
        <v>13.516112164577192</v>
      </c>
      <c r="F1982" s="4" t="str">
        <f>+VLOOKUP(E1982,'[1]Nivel Impacto'!$A$3:$E$16,3)</f>
        <v>Riesgo de Navegación</v>
      </c>
    </row>
    <row r="1983" spans="1:6" ht="15.75" customHeight="1" x14ac:dyDescent="0.3">
      <c r="A1983" s="3">
        <v>1982</v>
      </c>
      <c r="B1983" s="3">
        <v>41</v>
      </c>
      <c r="C1983" s="3">
        <v>209.74195464640198</v>
      </c>
      <c r="D1983" s="3">
        <v>4</v>
      </c>
      <c r="E1983" s="3">
        <v>22.857989892187515</v>
      </c>
      <c r="F1983" s="4" t="str">
        <f>+VLOOKUP(E1983,'[1]Nivel Impacto'!$A$3:$E$16,3)</f>
        <v>Riesgo Ambiental</v>
      </c>
    </row>
    <row r="1984" spans="1:6" ht="15.75" customHeight="1" x14ac:dyDescent="0.3">
      <c r="A1984" s="3">
        <v>1983</v>
      </c>
      <c r="B1984" s="3">
        <v>38</v>
      </c>
      <c r="C1984" s="3">
        <v>47.284376510467688</v>
      </c>
      <c r="D1984" s="3">
        <v>4</v>
      </c>
      <c r="E1984" s="3">
        <v>5.1545442199475975</v>
      </c>
      <c r="F1984" s="4" t="str">
        <f>+VLOOKUP(E1984,'[1]Nivel Impacto'!$A$3:$E$16,3)</f>
        <v>Riesgo Logístico y de Cadena de Suministro</v>
      </c>
    </row>
    <row r="1985" spans="1:6" ht="15.75" customHeight="1" x14ac:dyDescent="0.3">
      <c r="A1985" s="3">
        <v>1984</v>
      </c>
      <c r="B1985" s="3">
        <v>55</v>
      </c>
      <c r="C1985" s="3">
        <v>85.532509227252177</v>
      </c>
      <c r="D1985" s="3">
        <v>5</v>
      </c>
      <c r="E1985" s="3">
        <v>9.0286965963280341</v>
      </c>
      <c r="F1985" s="4" t="str">
        <f>+VLOOKUP(E1985,'[1]Nivel Impacto'!$A$3:$E$16,3)</f>
        <v>Riesgo Portuario</v>
      </c>
    </row>
    <row r="1986" spans="1:6" ht="15.75" customHeight="1" x14ac:dyDescent="0.3">
      <c r="A1986" s="3">
        <v>1985</v>
      </c>
      <c r="B1986" s="3">
        <v>533</v>
      </c>
      <c r="C1986" s="3">
        <v>51.305729835968528</v>
      </c>
      <c r="D1986" s="3">
        <v>50</v>
      </c>
      <c r="E1986" s="3">
        <v>5.1781802225406999</v>
      </c>
      <c r="F1986" s="4" t="str">
        <f>+VLOOKUP(E1986,'[1]Nivel Impacto'!$A$3:$E$16,3)</f>
        <v>Riesgo Logístico y de Cadena de Suministro</v>
      </c>
    </row>
    <row r="1987" spans="1:6" ht="15.75" customHeight="1" x14ac:dyDescent="0.3">
      <c r="A1987" s="3">
        <v>1986</v>
      </c>
      <c r="B1987" s="3">
        <v>469</v>
      </c>
      <c r="C1987" s="3">
        <v>60.0583257824387</v>
      </c>
      <c r="D1987" s="3">
        <v>51</v>
      </c>
      <c r="E1987" s="3">
        <v>5.6247422093535349</v>
      </c>
      <c r="F1987" s="4" t="str">
        <f>+VLOOKUP(E1987,'[1]Nivel Impacto'!$A$3:$E$16,3)</f>
        <v>Riesgo Logístico y de Cadena de Suministro</v>
      </c>
    </row>
    <row r="1988" spans="1:6" ht="15.75" customHeight="1" x14ac:dyDescent="0.3">
      <c r="A1988" s="3">
        <v>1987</v>
      </c>
      <c r="B1988" s="3">
        <v>270</v>
      </c>
      <c r="C1988" s="3">
        <v>36.69733674354439</v>
      </c>
      <c r="D1988" s="3">
        <v>26</v>
      </c>
      <c r="E1988" s="3">
        <v>3.7237093629822313</v>
      </c>
      <c r="F1988" s="4" t="str">
        <f>+VLOOKUP(E1988,'[1]Nivel Impacto'!$A$3:$E$16,3)</f>
        <v>Riesgo Administrativo Menor</v>
      </c>
    </row>
    <row r="1989" spans="1:6" ht="15.75" customHeight="1" x14ac:dyDescent="0.3">
      <c r="A1989" s="3">
        <v>1988</v>
      </c>
      <c r="B1989" s="3">
        <v>177</v>
      </c>
      <c r="C1989" s="3">
        <v>22.539263011012736</v>
      </c>
      <c r="D1989" s="3">
        <v>18</v>
      </c>
      <c r="E1989" s="3">
        <v>2.148906308398228</v>
      </c>
      <c r="F1989" s="4" t="str">
        <f>+VLOOKUP(E1989,'[1]Nivel Impacto'!$A$3:$E$16,3)</f>
        <v>Riesgo de Error en Reportes No Críticos</v>
      </c>
    </row>
    <row r="1990" spans="1:6" ht="15.75" customHeight="1" x14ac:dyDescent="0.3">
      <c r="A1990" s="3">
        <v>1989</v>
      </c>
      <c r="B1990" s="3">
        <v>164</v>
      </c>
      <c r="C1990" s="3">
        <v>98.434338050707993</v>
      </c>
      <c r="D1990" s="3">
        <v>16</v>
      </c>
      <c r="E1990" s="3">
        <v>9.5652255223587428</v>
      </c>
      <c r="F1990" s="4" t="str">
        <f>+VLOOKUP(E1990,'[1]Nivel Impacto'!$A$3:$E$16,3)</f>
        <v>Riesgo Portuario</v>
      </c>
    </row>
    <row r="1991" spans="1:6" ht="15.75" customHeight="1" x14ac:dyDescent="0.3">
      <c r="A1991" s="3">
        <v>1990</v>
      </c>
      <c r="B1991" s="3">
        <v>40</v>
      </c>
      <c r="C1991" s="3">
        <v>113.97458097791778</v>
      </c>
      <c r="D1991" s="3">
        <v>4</v>
      </c>
      <c r="E1991" s="3">
        <v>10.700932577674479</v>
      </c>
      <c r="F1991" s="4" t="str">
        <f>+VLOOKUP(E1991,'[1]Nivel Impacto'!$A$3:$E$16,3)</f>
        <v>Riesgo Tecnológico</v>
      </c>
    </row>
    <row r="1992" spans="1:6" ht="15.75" customHeight="1" x14ac:dyDescent="0.3">
      <c r="A1992" s="3">
        <v>1991</v>
      </c>
      <c r="B1992" s="3">
        <v>390</v>
      </c>
      <c r="C1992" s="3">
        <v>132.17363925061386</v>
      </c>
      <c r="D1992" s="3">
        <v>36</v>
      </c>
      <c r="E1992" s="3">
        <v>13.360851072160951</v>
      </c>
      <c r="F1992" s="4" t="str">
        <f>+VLOOKUP(E1992,'[1]Nivel Impacto'!$A$3:$E$16,3)</f>
        <v>Riesgo de Navegación</v>
      </c>
    </row>
    <row r="1993" spans="1:6" ht="15.75" customHeight="1" x14ac:dyDescent="0.3">
      <c r="A1993" s="3">
        <v>1992</v>
      </c>
      <c r="B1993" s="3">
        <v>398</v>
      </c>
      <c r="C1993" s="3">
        <v>82.834879332519691</v>
      </c>
      <c r="D1993" s="3">
        <v>43</v>
      </c>
      <c r="E1993" s="3">
        <v>8.7224719476792565</v>
      </c>
      <c r="F1993" s="4" t="str">
        <f>+VLOOKUP(E1993,'[1]Nivel Impacto'!$A$3:$E$16,3)</f>
        <v>Riesgo Financiero Operativo</v>
      </c>
    </row>
    <row r="1994" spans="1:6" ht="15.75" customHeight="1" x14ac:dyDescent="0.3">
      <c r="A1994" s="3">
        <v>1993</v>
      </c>
      <c r="B1994" s="3">
        <v>396</v>
      </c>
      <c r="C1994" s="3">
        <v>166.17590105294164</v>
      </c>
      <c r="D1994" s="3">
        <v>39</v>
      </c>
      <c r="E1994" s="3">
        <v>15.521291232572562</v>
      </c>
      <c r="F1994" s="4" t="str">
        <f>+VLOOKUP(E1994,'[1]Nivel Impacto'!$A$3:$E$16,3)</f>
        <v>Riesgo Ambiental</v>
      </c>
    </row>
    <row r="1995" spans="1:6" ht="15.75" customHeight="1" x14ac:dyDescent="0.3">
      <c r="A1995" s="3">
        <v>1994</v>
      </c>
      <c r="B1995" s="3">
        <v>205</v>
      </c>
      <c r="C1995" s="3">
        <v>33.241547548741856</v>
      </c>
      <c r="D1995" s="3">
        <v>20</v>
      </c>
      <c r="E1995" s="3">
        <v>3.5569948258440172</v>
      </c>
      <c r="F1995" s="4" t="str">
        <f>+VLOOKUP(E1995,'[1]Nivel Impacto'!$A$3:$E$16,3)</f>
        <v>Riesgo Administrativo Menor</v>
      </c>
    </row>
    <row r="1996" spans="1:6" ht="15.75" customHeight="1" x14ac:dyDescent="0.3">
      <c r="A1996" s="3">
        <v>1995</v>
      </c>
      <c r="B1996" s="3">
        <v>50</v>
      </c>
      <c r="C1996" s="3">
        <v>43.255455421659633</v>
      </c>
      <c r="D1996" s="3">
        <v>5</v>
      </c>
      <c r="E1996" s="3">
        <v>4.5915818090703837</v>
      </c>
      <c r="F1996" s="4" t="str">
        <f>+VLOOKUP(E1996,'[1]Nivel Impacto'!$A$3:$E$16,3)</f>
        <v>Riesgo de Capacitación Insuficiente</v>
      </c>
    </row>
    <row r="1997" spans="1:6" ht="15.75" customHeight="1" x14ac:dyDescent="0.3">
      <c r="A1997" s="3">
        <v>1996</v>
      </c>
      <c r="B1997" s="3">
        <v>238</v>
      </c>
      <c r="C1997" s="3">
        <v>54.678544575300222</v>
      </c>
      <c r="D1997" s="3">
        <v>25</v>
      </c>
      <c r="E1997" s="3">
        <v>5.8286350003409417</v>
      </c>
      <c r="F1997" s="4" t="str">
        <f>+VLOOKUP(E1997,'[1]Nivel Impacto'!$A$3:$E$16,3)</f>
        <v>Riesgo Logístico y de Cadena de Suministro</v>
      </c>
    </row>
    <row r="1998" spans="1:6" ht="15.75" customHeight="1" x14ac:dyDescent="0.3">
      <c r="A1998" s="3">
        <v>1997</v>
      </c>
      <c r="B1998" s="3">
        <v>260</v>
      </c>
      <c r="C1998" s="3">
        <v>58.103434147324322</v>
      </c>
      <c r="D1998" s="3">
        <v>28</v>
      </c>
      <c r="E1998" s="3">
        <v>5.8871713446665996</v>
      </c>
      <c r="F1998" s="4" t="str">
        <f>+VLOOKUP(E1998,'[1]Nivel Impacto'!$A$3:$E$16,3)</f>
        <v>Riesgo Logístico y de Cadena de Suministro</v>
      </c>
    </row>
    <row r="1999" spans="1:6" ht="15.75" customHeight="1" x14ac:dyDescent="0.3">
      <c r="A1999" s="3">
        <v>1998</v>
      </c>
      <c r="B1999" s="3">
        <v>42</v>
      </c>
      <c r="C1999" s="3">
        <v>62.328797377812663</v>
      </c>
      <c r="D1999" s="3">
        <v>4</v>
      </c>
      <c r="E1999" s="3">
        <v>6.2090907425089377</v>
      </c>
      <c r="F1999" s="4" t="str">
        <f>+VLOOKUP(E1999,'[1]Nivel Impacto'!$A$3:$E$16,3)</f>
        <v>Riesgo Regulatorio</v>
      </c>
    </row>
    <row r="2000" spans="1:6" ht="15.75" customHeight="1" x14ac:dyDescent="0.3">
      <c r="A2000" s="3">
        <v>1999</v>
      </c>
      <c r="B2000" s="3">
        <v>153</v>
      </c>
      <c r="C2000" s="3">
        <v>17.745746545168661</v>
      </c>
      <c r="D2000" s="3">
        <v>16</v>
      </c>
      <c r="E2000" s="3">
        <v>1.8064413242829391</v>
      </c>
      <c r="F2000" s="4" t="str">
        <f>+VLOOKUP(E2000,'[1]Nivel Impacto'!$A$3:$E$16,3)</f>
        <v>Riesgo de Equipamiento Secundario</v>
      </c>
    </row>
    <row r="2001" spans="1:6" ht="15.75" customHeight="1" x14ac:dyDescent="0.3">
      <c r="A2001" s="3">
        <v>2000</v>
      </c>
      <c r="B2001" s="3">
        <v>43</v>
      </c>
      <c r="C2001" s="3">
        <v>33.758005026115548</v>
      </c>
      <c r="D2001" s="3">
        <v>4</v>
      </c>
      <c r="E2001" s="3">
        <v>3.2670054323601976</v>
      </c>
      <c r="F2001" s="4" t="str">
        <f>+VLOOKUP(E2001,'[1]Nivel Impacto'!$A$3:$E$16,3)</f>
        <v>Riesgo Administrativo Menor</v>
      </c>
    </row>
    <row r="2002" spans="1:6" ht="15.75" customHeight="1" x14ac:dyDescent="0.3">
      <c r="A2002" s="3">
        <v>2001</v>
      </c>
      <c r="B2002" s="3">
        <v>191</v>
      </c>
      <c r="C2002" s="3">
        <v>52.130233550333067</v>
      </c>
      <c r="D2002" s="3">
        <v>20</v>
      </c>
      <c r="E2002" s="3">
        <v>5.5597000498535749</v>
      </c>
      <c r="F2002" s="4" t="str">
        <f>+VLOOKUP(E2002,'[1]Nivel Impacto'!$A$3:$E$16,3)</f>
        <v>Riesgo Logístico y de Cadena de Suministro</v>
      </c>
    </row>
    <row r="2003" spans="1:6" ht="15.75" customHeight="1" x14ac:dyDescent="0.3">
      <c r="A2003" s="3">
        <v>2002</v>
      </c>
      <c r="B2003" s="3">
        <v>416</v>
      </c>
      <c r="C2003" s="3">
        <v>18.89689216893251</v>
      </c>
      <c r="D2003" s="3">
        <v>41</v>
      </c>
      <c r="E2003" s="3">
        <v>2.049343547661798</v>
      </c>
      <c r="F2003" s="4" t="str">
        <f>+VLOOKUP(E2003,'[1]Nivel Impacto'!$A$3:$E$16,3)</f>
        <v>Riesgo de Error en Reportes No Críticos</v>
      </c>
    </row>
    <row r="2004" spans="1:6" ht="15.75" customHeight="1" x14ac:dyDescent="0.3">
      <c r="A2004" s="3">
        <v>2003</v>
      </c>
      <c r="B2004" s="3">
        <v>279</v>
      </c>
      <c r="C2004" s="3">
        <v>16.523123264077576</v>
      </c>
      <c r="D2004" s="3">
        <v>27</v>
      </c>
      <c r="E2004" s="3">
        <v>1.5414118270475543</v>
      </c>
      <c r="F2004" s="4" t="str">
        <f>+VLOOKUP(E2004,'[1]Nivel Impacto'!$A$3:$E$16,3)</f>
        <v>Riesgo de Equipamiento Secundario</v>
      </c>
    </row>
    <row r="2005" spans="1:6" ht="15.75" customHeight="1" x14ac:dyDescent="0.3">
      <c r="A2005" s="3">
        <v>2004</v>
      </c>
      <c r="B2005" s="3">
        <v>420</v>
      </c>
      <c r="C2005" s="3">
        <v>58.730225174743843</v>
      </c>
      <c r="D2005" s="3">
        <v>42</v>
      </c>
      <c r="E2005" s="3">
        <v>6.1317827660469142</v>
      </c>
      <c r="F2005" s="4" t="str">
        <f>+VLOOKUP(E2005,'[1]Nivel Impacto'!$A$3:$E$16,3)</f>
        <v>Riesgo Regulatorio</v>
      </c>
    </row>
    <row r="2006" spans="1:6" ht="15.75" customHeight="1" x14ac:dyDescent="0.3">
      <c r="A2006" s="3">
        <v>2005</v>
      </c>
      <c r="B2006" s="3">
        <v>478</v>
      </c>
      <c r="C2006" s="3">
        <v>82.748818317920396</v>
      </c>
      <c r="D2006" s="3">
        <v>45</v>
      </c>
      <c r="E2006" s="3">
        <v>9.0650762559449607</v>
      </c>
      <c r="F2006" s="4" t="str">
        <f>+VLOOKUP(E2006,'[1]Nivel Impacto'!$A$3:$E$16,3)</f>
        <v>Riesgo Portuario</v>
      </c>
    </row>
    <row r="2007" spans="1:6" ht="15.75" customHeight="1" x14ac:dyDescent="0.3">
      <c r="A2007" s="3">
        <v>2006</v>
      </c>
      <c r="B2007" s="3">
        <v>132</v>
      </c>
      <c r="C2007" s="3">
        <v>131.93713281323321</v>
      </c>
      <c r="D2007" s="3">
        <v>14</v>
      </c>
      <c r="E2007" s="3">
        <v>12.820932515714619</v>
      </c>
      <c r="F2007" s="4" t="str">
        <f>+VLOOKUP(E2007,'[1]Nivel Impacto'!$A$3:$E$16,3)</f>
        <v>Riesgo de Imagen Corporativa</v>
      </c>
    </row>
    <row r="2008" spans="1:6" ht="15.75" customHeight="1" x14ac:dyDescent="0.3">
      <c r="A2008" s="3">
        <v>2007</v>
      </c>
      <c r="B2008" s="3">
        <v>269</v>
      </c>
      <c r="C2008" s="3">
        <v>15.950591447023278</v>
      </c>
      <c r="D2008" s="3">
        <v>27</v>
      </c>
      <c r="E2008" s="3">
        <v>1.5547328014065707</v>
      </c>
      <c r="F2008" s="4" t="str">
        <f>+VLOOKUP(E2008,'[1]Nivel Impacto'!$A$3:$E$16,3)</f>
        <v>Riesgo de Equipamiento Secundario</v>
      </c>
    </row>
    <row r="2009" spans="1:6" ht="15.75" customHeight="1" x14ac:dyDescent="0.3">
      <c r="A2009" s="3">
        <v>2008</v>
      </c>
      <c r="B2009" s="3">
        <v>519</v>
      </c>
      <c r="C2009" s="3">
        <v>48.356963044776762</v>
      </c>
      <c r="D2009" s="3">
        <v>48</v>
      </c>
      <c r="E2009" s="3">
        <v>4.8240310973456593</v>
      </c>
      <c r="F2009" s="4" t="str">
        <f>+VLOOKUP(E2009,'[1]Nivel Impacto'!$A$3:$E$16,3)</f>
        <v>Riesgo de Capacitación Insuficiente</v>
      </c>
    </row>
    <row r="2010" spans="1:6" ht="15.75" customHeight="1" x14ac:dyDescent="0.3">
      <c r="A2010" s="3">
        <v>2009</v>
      </c>
      <c r="B2010" s="3">
        <v>315</v>
      </c>
      <c r="C2010" s="3">
        <v>52.527144878552505</v>
      </c>
      <c r="D2010" s="3">
        <v>34</v>
      </c>
      <c r="E2010" s="3">
        <v>5.366644127776147</v>
      </c>
      <c r="F2010" s="4" t="str">
        <f>+VLOOKUP(E2010,'[1]Nivel Impacto'!$A$3:$E$16,3)</f>
        <v>Riesgo Logístico y de Cadena de Suministro</v>
      </c>
    </row>
    <row r="2011" spans="1:6" ht="15.75" customHeight="1" x14ac:dyDescent="0.3">
      <c r="A2011" s="3">
        <v>2010</v>
      </c>
      <c r="B2011" s="3">
        <v>51</v>
      </c>
      <c r="C2011" s="3">
        <v>19.398855544549427</v>
      </c>
      <c r="D2011" s="3">
        <v>5</v>
      </c>
      <c r="E2011" s="3">
        <v>2.1083197192132621</v>
      </c>
      <c r="F2011" s="4" t="str">
        <f>+VLOOKUP(E2011,'[1]Nivel Impacto'!$A$3:$E$16,3)</f>
        <v>Riesgo de Error en Reportes No Críticos</v>
      </c>
    </row>
    <row r="2012" spans="1:6" ht="15.75" customHeight="1" x14ac:dyDescent="0.3">
      <c r="A2012" s="3">
        <v>2011</v>
      </c>
      <c r="B2012" s="3">
        <v>489</v>
      </c>
      <c r="C2012" s="3">
        <v>82.063515933404886</v>
      </c>
      <c r="D2012" s="3">
        <v>46</v>
      </c>
      <c r="E2012" s="3">
        <v>8.3131067267313021</v>
      </c>
      <c r="F2012" s="4" t="str">
        <f>+VLOOKUP(E2012,'[1]Nivel Impacto'!$A$3:$E$16,3)</f>
        <v>Riesgo Financiero Operativo</v>
      </c>
    </row>
    <row r="2013" spans="1:6" ht="15.75" customHeight="1" x14ac:dyDescent="0.3">
      <c r="A2013" s="3">
        <v>2012</v>
      </c>
      <c r="B2013" s="3">
        <v>45</v>
      </c>
      <c r="C2013" s="3">
        <v>309.97730782724443</v>
      </c>
      <c r="D2013" s="3">
        <v>5</v>
      </c>
      <c r="E2013" s="3">
        <v>33.491373718578046</v>
      </c>
      <c r="F2013" s="4" t="str">
        <f>+VLOOKUP(E2013,'[1]Nivel Impacto'!$A$3:$E$16,3)</f>
        <v>Riesgo Ambiental</v>
      </c>
    </row>
    <row r="2014" spans="1:6" ht="15.75" customHeight="1" x14ac:dyDescent="0.3">
      <c r="A2014" s="3">
        <v>2013</v>
      </c>
      <c r="B2014" s="3">
        <v>163</v>
      </c>
      <c r="C2014" s="3">
        <v>62.246060036954383</v>
      </c>
      <c r="D2014" s="3">
        <v>15</v>
      </c>
      <c r="E2014" s="3">
        <v>6.3925299509339295</v>
      </c>
      <c r="F2014" s="4" t="str">
        <f>+VLOOKUP(E2014,'[1]Nivel Impacto'!$A$3:$E$16,3)</f>
        <v>Riesgo Regulatorio</v>
      </c>
    </row>
    <row r="2015" spans="1:6" ht="15.75" customHeight="1" x14ac:dyDescent="0.3">
      <c r="A2015" s="3">
        <v>2014</v>
      </c>
      <c r="B2015" s="3">
        <v>284</v>
      </c>
      <c r="C2015" s="3">
        <v>180.07437511531992</v>
      </c>
      <c r="D2015" s="3">
        <v>30</v>
      </c>
      <c r="E2015" s="3">
        <v>17.522465232442556</v>
      </c>
      <c r="F2015" s="4" t="str">
        <f>+VLOOKUP(E2015,'[1]Nivel Impacto'!$A$3:$E$16,3)</f>
        <v>Riesgo Ambiental</v>
      </c>
    </row>
    <row r="2016" spans="1:6" ht="15.75" customHeight="1" x14ac:dyDescent="0.3">
      <c r="A2016" s="3">
        <v>2015</v>
      </c>
      <c r="B2016" s="3">
        <v>377</v>
      </c>
      <c r="C2016" s="3">
        <v>229.40650169062553</v>
      </c>
      <c r="D2016" s="3">
        <v>38</v>
      </c>
      <c r="E2016" s="3">
        <v>24.84126197567069</v>
      </c>
      <c r="F2016" s="4" t="str">
        <f>+VLOOKUP(E2016,'[1]Nivel Impacto'!$A$3:$E$16,3)</f>
        <v>Riesgo Ambiental</v>
      </c>
    </row>
    <row r="2017" spans="1:6" ht="15.75" customHeight="1" x14ac:dyDescent="0.3">
      <c r="A2017" s="3">
        <v>2016</v>
      </c>
      <c r="B2017" s="3">
        <v>100</v>
      </c>
      <c r="C2017" s="3">
        <v>41.469572551860153</v>
      </c>
      <c r="D2017" s="3">
        <v>10</v>
      </c>
      <c r="E2017" s="3">
        <v>4.1241203258355865</v>
      </c>
      <c r="F2017" s="4" t="str">
        <f>+VLOOKUP(E2017,'[1]Nivel Impacto'!$A$3:$E$16,3)</f>
        <v>Riesgo de Capacitación Insuficiente</v>
      </c>
    </row>
    <row r="2018" spans="1:6" ht="15.75" customHeight="1" x14ac:dyDescent="0.3">
      <c r="A2018" s="3">
        <v>2017</v>
      </c>
      <c r="B2018" s="3">
        <v>299</v>
      </c>
      <c r="C2018" s="3">
        <v>499.11276833199975</v>
      </c>
      <c r="D2018" s="3">
        <v>31</v>
      </c>
      <c r="E2018" s="3">
        <v>50.421083108293523</v>
      </c>
      <c r="F2018" s="4" t="str">
        <f>+VLOOKUP(E2018,'[1]Nivel Impacto'!$A$3:$E$16,3)</f>
        <v>Riesgo Ambiental</v>
      </c>
    </row>
    <row r="2019" spans="1:6" ht="15.75" customHeight="1" x14ac:dyDescent="0.3">
      <c r="A2019" s="3">
        <v>2018</v>
      </c>
      <c r="B2019" s="3">
        <v>217</v>
      </c>
      <c r="C2019" s="3">
        <v>29.262376484660376</v>
      </c>
      <c r="D2019" s="3">
        <v>21</v>
      </c>
      <c r="E2019" s="3">
        <v>2.6930581398356153</v>
      </c>
      <c r="F2019" s="4" t="str">
        <f>+VLOOKUP(E2019,'[1]Nivel Impacto'!$A$3:$E$16,3)</f>
        <v>Riesgo de Error en Reportes No Críticos</v>
      </c>
    </row>
    <row r="2020" spans="1:6" ht="15.75" customHeight="1" x14ac:dyDescent="0.3">
      <c r="A2020" s="3">
        <v>2019</v>
      </c>
      <c r="B2020" s="3">
        <v>433</v>
      </c>
      <c r="C2020" s="3">
        <v>71.075773147800192</v>
      </c>
      <c r="D2020" s="3">
        <v>45</v>
      </c>
      <c r="E2020" s="3">
        <v>6.7038913741764272</v>
      </c>
      <c r="F2020" s="4" t="str">
        <f>+VLOOKUP(E2020,'[1]Nivel Impacto'!$A$3:$E$16,3)</f>
        <v>Riesgo Regulatorio</v>
      </c>
    </row>
    <row r="2021" spans="1:6" ht="15.75" customHeight="1" x14ac:dyDescent="0.3">
      <c r="A2021" s="3">
        <v>2020</v>
      </c>
      <c r="B2021" s="3">
        <v>386</v>
      </c>
      <c r="C2021" s="3">
        <v>20.429366983250915</v>
      </c>
      <c r="D2021" s="3">
        <v>35</v>
      </c>
      <c r="E2021" s="3">
        <v>2.0886702866795179</v>
      </c>
      <c r="F2021" s="4" t="str">
        <f>+VLOOKUP(E2021,'[1]Nivel Impacto'!$A$3:$E$16,3)</f>
        <v>Riesgo de Error en Reportes No Críticos</v>
      </c>
    </row>
    <row r="2022" spans="1:6" ht="15.75" customHeight="1" x14ac:dyDescent="0.3">
      <c r="A2022" s="3">
        <v>2021</v>
      </c>
      <c r="B2022" s="3">
        <v>432</v>
      </c>
      <c r="C2022" s="3">
        <v>32.786283228141244</v>
      </c>
      <c r="D2022" s="3">
        <v>46</v>
      </c>
      <c r="E2022" s="3">
        <v>3.2609575448867139</v>
      </c>
      <c r="F2022" s="4" t="str">
        <f>+VLOOKUP(E2022,'[1]Nivel Impacto'!$A$3:$E$16,3)</f>
        <v>Riesgo Administrativo Menor</v>
      </c>
    </row>
    <row r="2023" spans="1:6" ht="15.75" customHeight="1" x14ac:dyDescent="0.3">
      <c r="A2023" s="3">
        <v>2022</v>
      </c>
      <c r="B2023" s="3">
        <v>52</v>
      </c>
      <c r="C2023" s="3">
        <v>52.220775148865002</v>
      </c>
      <c r="D2023" s="3">
        <v>5</v>
      </c>
      <c r="E2023" s="3">
        <v>5.4644760939666313</v>
      </c>
      <c r="F2023" s="4" t="str">
        <f>+VLOOKUP(E2023,'[1]Nivel Impacto'!$A$3:$E$16,3)</f>
        <v>Riesgo Logístico y de Cadena de Suministro</v>
      </c>
    </row>
    <row r="2024" spans="1:6" ht="15.75" customHeight="1" x14ac:dyDescent="0.3">
      <c r="A2024" s="3">
        <v>2023</v>
      </c>
      <c r="B2024" s="3">
        <v>90</v>
      </c>
      <c r="C2024" s="3">
        <v>106.46017378308642</v>
      </c>
      <c r="D2024" s="3">
        <v>9</v>
      </c>
      <c r="E2024" s="3">
        <v>11.031397158223102</v>
      </c>
      <c r="F2024" s="4" t="str">
        <f>+VLOOKUP(E2024,'[1]Nivel Impacto'!$A$3:$E$16,3)</f>
        <v>Riesgo de Seguridad</v>
      </c>
    </row>
    <row r="2025" spans="1:6" ht="15.75" customHeight="1" x14ac:dyDescent="0.3">
      <c r="A2025" s="3">
        <v>2024</v>
      </c>
      <c r="B2025" s="3">
        <v>47</v>
      </c>
      <c r="C2025" s="3">
        <v>334.26672551814301</v>
      </c>
      <c r="D2025" s="3">
        <v>5</v>
      </c>
      <c r="E2025" s="3">
        <v>31.041184948336888</v>
      </c>
      <c r="F2025" s="4" t="str">
        <f>+VLOOKUP(E2025,'[1]Nivel Impacto'!$A$3:$E$16,3)</f>
        <v>Riesgo Ambiental</v>
      </c>
    </row>
    <row r="2026" spans="1:6" ht="15.75" customHeight="1" x14ac:dyDescent="0.3">
      <c r="A2026" s="3">
        <v>2025</v>
      </c>
      <c r="B2026" s="3">
        <v>189</v>
      </c>
      <c r="C2026" s="3">
        <v>31.31025875452249</v>
      </c>
      <c r="D2026" s="3">
        <v>20</v>
      </c>
      <c r="E2026" s="3">
        <v>3.2860949212354669</v>
      </c>
      <c r="F2026" s="4" t="str">
        <f>+VLOOKUP(E2026,'[1]Nivel Impacto'!$A$3:$E$16,3)</f>
        <v>Riesgo Administrativo Menor</v>
      </c>
    </row>
    <row r="2027" spans="1:6" ht="15.75" customHeight="1" x14ac:dyDescent="0.3">
      <c r="A2027" s="3">
        <v>2026</v>
      </c>
      <c r="B2027" s="3">
        <v>325</v>
      </c>
      <c r="C2027" s="3">
        <v>304.63177111566813</v>
      </c>
      <c r="D2027" s="3">
        <v>30</v>
      </c>
      <c r="E2027" s="3">
        <v>30.068353918862464</v>
      </c>
      <c r="F2027" s="4" t="str">
        <f>+VLOOKUP(E2027,'[1]Nivel Impacto'!$A$3:$E$16,3)</f>
        <v>Riesgo Ambiental</v>
      </c>
    </row>
    <row r="2028" spans="1:6" ht="15.75" customHeight="1" x14ac:dyDescent="0.3">
      <c r="A2028" s="3">
        <v>2027</v>
      </c>
      <c r="B2028" s="3">
        <v>139</v>
      </c>
      <c r="C2028" s="3">
        <v>38.881133140563783</v>
      </c>
      <c r="D2028" s="3">
        <v>13</v>
      </c>
      <c r="E2028" s="3">
        <v>3.7530791681789837</v>
      </c>
      <c r="F2028" s="4" t="str">
        <f>+VLOOKUP(E2028,'[1]Nivel Impacto'!$A$3:$E$16,3)</f>
        <v>Riesgo Administrativo Menor</v>
      </c>
    </row>
    <row r="2029" spans="1:6" ht="15.75" customHeight="1" x14ac:dyDescent="0.3">
      <c r="A2029" s="3">
        <v>2028</v>
      </c>
      <c r="B2029" s="3">
        <v>283</v>
      </c>
      <c r="C2029" s="3">
        <v>32.281520874233486</v>
      </c>
      <c r="D2029" s="3">
        <v>26</v>
      </c>
      <c r="E2029" s="3">
        <v>3.2938707134794587</v>
      </c>
      <c r="F2029" s="4" t="str">
        <f>+VLOOKUP(E2029,'[1]Nivel Impacto'!$A$3:$E$16,3)</f>
        <v>Riesgo Administrativo Menor</v>
      </c>
    </row>
    <row r="2030" spans="1:6" ht="15.75" customHeight="1" x14ac:dyDescent="0.3">
      <c r="A2030" s="3">
        <v>2029</v>
      </c>
      <c r="B2030" s="3">
        <v>366</v>
      </c>
      <c r="C2030" s="3">
        <v>118.45700498129614</v>
      </c>
      <c r="D2030" s="3">
        <v>40</v>
      </c>
      <c r="E2030" s="3">
        <v>12.389750534600823</v>
      </c>
      <c r="F2030" s="4" t="str">
        <f>+VLOOKUP(E2030,'[1]Nivel Impacto'!$A$3:$E$16,3)</f>
        <v>Riesgo de Imagen Corporativa</v>
      </c>
    </row>
    <row r="2031" spans="1:6" ht="15.75" customHeight="1" x14ac:dyDescent="0.3">
      <c r="A2031" s="3">
        <v>2030</v>
      </c>
      <c r="B2031" s="3">
        <v>387</v>
      </c>
      <c r="C2031" s="3">
        <v>245.82503977427814</v>
      </c>
      <c r="D2031" s="3">
        <v>36</v>
      </c>
      <c r="E2031" s="3">
        <v>27.005569540349661</v>
      </c>
      <c r="F2031" s="4" t="str">
        <f>+VLOOKUP(E2031,'[1]Nivel Impacto'!$A$3:$E$16,3)</f>
        <v>Riesgo Ambiental</v>
      </c>
    </row>
    <row r="2032" spans="1:6" ht="15.75" customHeight="1" x14ac:dyDescent="0.3">
      <c r="A2032" s="3">
        <v>2031</v>
      </c>
      <c r="B2032" s="3">
        <v>82</v>
      </c>
      <c r="C2032" s="3">
        <v>77.648421778379642</v>
      </c>
      <c r="D2032" s="3">
        <v>9</v>
      </c>
      <c r="E2032" s="3">
        <v>7.6363897504756135</v>
      </c>
      <c r="F2032" s="4" t="str">
        <f>+VLOOKUP(E2032,'[1]Nivel Impacto'!$A$3:$E$16,3)</f>
        <v>Riesgo Laboral</v>
      </c>
    </row>
    <row r="2033" spans="1:6" ht="15.75" customHeight="1" x14ac:dyDescent="0.3">
      <c r="A2033" s="3">
        <v>2032</v>
      </c>
      <c r="B2033" s="3">
        <v>43</v>
      </c>
      <c r="C2033" s="3">
        <v>15.141521065493244</v>
      </c>
      <c r="D2033" s="3">
        <v>4</v>
      </c>
      <c r="E2033" s="3">
        <v>1.65781440152724</v>
      </c>
      <c r="F2033" s="4" t="str">
        <f>+VLOOKUP(E2033,'[1]Nivel Impacto'!$A$3:$E$16,3)</f>
        <v>Riesgo de Equipamiento Secundario</v>
      </c>
    </row>
    <row r="2034" spans="1:6" ht="15.75" customHeight="1" x14ac:dyDescent="0.3">
      <c r="A2034" s="3">
        <v>2033</v>
      </c>
      <c r="B2034" s="3">
        <v>210</v>
      </c>
      <c r="C2034" s="3">
        <v>76.097585682869791</v>
      </c>
      <c r="D2034" s="3">
        <v>22</v>
      </c>
      <c r="E2034" s="3">
        <v>7.3011321459289755</v>
      </c>
      <c r="F2034" s="4" t="str">
        <f>+VLOOKUP(E2034,'[1]Nivel Impacto'!$A$3:$E$16,3)</f>
        <v>Riesgo Laboral</v>
      </c>
    </row>
    <row r="2035" spans="1:6" ht="15.75" customHeight="1" x14ac:dyDescent="0.3">
      <c r="A2035" s="3">
        <v>2034</v>
      </c>
      <c r="B2035" s="3">
        <v>419</v>
      </c>
      <c r="C2035" s="3">
        <v>263.3936482909931</v>
      </c>
      <c r="D2035" s="3">
        <v>39</v>
      </c>
      <c r="E2035" s="3">
        <v>28.376350390561974</v>
      </c>
      <c r="F2035" s="4" t="str">
        <f>+VLOOKUP(E2035,'[1]Nivel Impacto'!$A$3:$E$16,3)</f>
        <v>Riesgo Ambiental</v>
      </c>
    </row>
    <row r="2036" spans="1:6" ht="15.75" customHeight="1" x14ac:dyDescent="0.3">
      <c r="A2036" s="3">
        <v>2035</v>
      </c>
      <c r="B2036" s="3">
        <v>291</v>
      </c>
      <c r="C2036" s="3">
        <v>80.917636700696164</v>
      </c>
      <c r="D2036" s="3">
        <v>29</v>
      </c>
      <c r="E2036" s="3">
        <v>7.7338718157849407</v>
      </c>
      <c r="F2036" s="4" t="str">
        <f>+VLOOKUP(E2036,'[1]Nivel Impacto'!$A$3:$E$16,3)</f>
        <v>Riesgo Laboral</v>
      </c>
    </row>
    <row r="2037" spans="1:6" ht="15.75" customHeight="1" x14ac:dyDescent="0.3">
      <c r="A2037" s="3">
        <v>2036</v>
      </c>
      <c r="B2037" s="3">
        <v>245</v>
      </c>
      <c r="C2037" s="3">
        <v>206.13521054417421</v>
      </c>
      <c r="D2037" s="3">
        <v>26</v>
      </c>
      <c r="E2037" s="3">
        <v>22.0138844415292</v>
      </c>
      <c r="F2037" s="4" t="str">
        <f>+VLOOKUP(E2037,'[1]Nivel Impacto'!$A$3:$E$16,3)</f>
        <v>Riesgo Ambiental</v>
      </c>
    </row>
    <row r="2038" spans="1:6" ht="15.75" customHeight="1" x14ac:dyDescent="0.3">
      <c r="A2038" s="3">
        <v>2037</v>
      </c>
      <c r="B2038" s="3">
        <v>177</v>
      </c>
      <c r="C2038" s="3">
        <v>81.603792394660289</v>
      </c>
      <c r="D2038" s="3">
        <v>19</v>
      </c>
      <c r="E2038" s="3">
        <v>7.565488013343967</v>
      </c>
      <c r="F2038" s="4" t="str">
        <f>+VLOOKUP(E2038,'[1]Nivel Impacto'!$A$3:$E$16,3)</f>
        <v>Riesgo Laboral</v>
      </c>
    </row>
    <row r="2039" spans="1:6" ht="15.75" customHeight="1" x14ac:dyDescent="0.3">
      <c r="A2039" s="3">
        <v>2038</v>
      </c>
      <c r="B2039" s="3">
        <v>175</v>
      </c>
      <c r="C2039" s="3">
        <v>18.620831270089717</v>
      </c>
      <c r="D2039" s="3">
        <v>18</v>
      </c>
      <c r="E2039" s="3">
        <v>1.8400439344709567</v>
      </c>
      <c r="F2039" s="4" t="str">
        <f>+VLOOKUP(E2039,'[1]Nivel Impacto'!$A$3:$E$16,3)</f>
        <v>Riesgo de Equipamiento Secundario</v>
      </c>
    </row>
    <row r="2040" spans="1:6" ht="15.75" customHeight="1" x14ac:dyDescent="0.3">
      <c r="A2040" s="3">
        <v>2039</v>
      </c>
      <c r="B2040" s="3">
        <v>510</v>
      </c>
      <c r="C2040" s="3">
        <v>142.89130964030792</v>
      </c>
      <c r="D2040" s="3">
        <v>46</v>
      </c>
      <c r="E2040" s="3">
        <v>13.07728576262053</v>
      </c>
      <c r="F2040" s="4" t="str">
        <f>+VLOOKUP(E2040,'[1]Nivel Impacto'!$A$3:$E$16,3)</f>
        <v>Riesgo de Navegación</v>
      </c>
    </row>
    <row r="2041" spans="1:6" ht="15.75" customHeight="1" x14ac:dyDescent="0.3">
      <c r="A2041" s="3">
        <v>2040</v>
      </c>
      <c r="B2041" s="3">
        <v>91</v>
      </c>
      <c r="C2041" s="3">
        <v>53.214081545744804</v>
      </c>
      <c r="D2041" s="3">
        <v>10</v>
      </c>
      <c r="E2041" s="3">
        <v>5.3784509263356863</v>
      </c>
      <c r="F2041" s="4" t="str">
        <f>+VLOOKUP(E2041,'[1]Nivel Impacto'!$A$3:$E$16,3)</f>
        <v>Riesgo Logístico y de Cadena de Suministro</v>
      </c>
    </row>
    <row r="2042" spans="1:6" ht="15.75" customHeight="1" x14ac:dyDescent="0.3">
      <c r="A2042" s="3">
        <v>2041</v>
      </c>
      <c r="B2042" s="3">
        <v>438</v>
      </c>
      <c r="C2042" s="3">
        <v>10.987290410867942</v>
      </c>
      <c r="D2042" s="3">
        <v>42</v>
      </c>
      <c r="E2042" s="3">
        <v>1.1666716474430918</v>
      </c>
      <c r="F2042" s="4" t="str">
        <f>+VLOOKUP(E2042,'[1]Nivel Impacto'!$A$3:$E$16,3)</f>
        <v>Riesgo de Equipamiento Secundario</v>
      </c>
    </row>
    <row r="2043" spans="1:6" ht="15.75" customHeight="1" x14ac:dyDescent="0.3">
      <c r="A2043" s="3">
        <v>2042</v>
      </c>
      <c r="B2043" s="3">
        <v>284</v>
      </c>
      <c r="C2043" s="3">
        <v>223.73451468779393</v>
      </c>
      <c r="D2043" s="3">
        <v>31</v>
      </c>
      <c r="E2043" s="3">
        <v>24.317203214474912</v>
      </c>
      <c r="F2043" s="4" t="str">
        <f>+VLOOKUP(E2043,'[1]Nivel Impacto'!$A$3:$E$16,3)</f>
        <v>Riesgo Ambiental</v>
      </c>
    </row>
    <row r="2044" spans="1:6" ht="15.75" customHeight="1" x14ac:dyDescent="0.3">
      <c r="A2044" s="3">
        <v>2043</v>
      </c>
      <c r="B2044" s="3">
        <v>272</v>
      </c>
      <c r="C2044" s="3">
        <v>94.972252168785985</v>
      </c>
      <c r="D2044" s="3">
        <v>27</v>
      </c>
      <c r="E2044" s="3">
        <v>9.7967311942138195</v>
      </c>
      <c r="F2044" s="4" t="str">
        <f>+VLOOKUP(E2044,'[1]Nivel Impacto'!$A$3:$E$16,3)</f>
        <v>Riesgo Portuario</v>
      </c>
    </row>
    <row r="2045" spans="1:6" ht="15.75" customHeight="1" x14ac:dyDescent="0.3">
      <c r="A2045" s="3">
        <v>2044</v>
      </c>
      <c r="B2045" s="3">
        <v>444</v>
      </c>
      <c r="C2045" s="3">
        <v>93.635439767539282</v>
      </c>
      <c r="D2045" s="3">
        <v>44</v>
      </c>
      <c r="E2045" s="3">
        <v>8.5685663348075103</v>
      </c>
      <c r="F2045" s="4" t="str">
        <f>+VLOOKUP(E2045,'[1]Nivel Impacto'!$A$3:$E$16,3)</f>
        <v>Riesgo Financiero Operativo</v>
      </c>
    </row>
    <row r="2046" spans="1:6" ht="15.75" customHeight="1" x14ac:dyDescent="0.3">
      <c r="A2046" s="3">
        <v>2045</v>
      </c>
      <c r="B2046" s="3">
        <v>353</v>
      </c>
      <c r="C2046" s="3">
        <v>126.74537056110785</v>
      </c>
      <c r="D2046" s="3">
        <v>36</v>
      </c>
      <c r="E2046" s="3">
        <v>11.672641455384344</v>
      </c>
      <c r="F2046" s="4" t="str">
        <f>+VLOOKUP(E2046,'[1]Nivel Impacto'!$A$3:$E$16,3)</f>
        <v>Riesgo de Seguridad</v>
      </c>
    </row>
    <row r="2047" spans="1:6" ht="15.75" customHeight="1" x14ac:dyDescent="0.3">
      <c r="A2047" s="3">
        <v>2046</v>
      </c>
      <c r="B2047" s="3">
        <v>149</v>
      </c>
      <c r="C2047" s="3">
        <v>315.33853887337278</v>
      </c>
      <c r="D2047" s="3">
        <v>14</v>
      </c>
      <c r="E2047" s="3">
        <v>30.461389546866759</v>
      </c>
      <c r="F2047" s="4" t="str">
        <f>+VLOOKUP(E2047,'[1]Nivel Impacto'!$A$3:$E$16,3)</f>
        <v>Riesgo Ambiental</v>
      </c>
    </row>
    <row r="2048" spans="1:6" ht="15.75" customHeight="1" x14ac:dyDescent="0.3">
      <c r="A2048" s="3">
        <v>2047</v>
      </c>
      <c r="B2048" s="3">
        <v>293</v>
      </c>
      <c r="C2048" s="3">
        <v>235.37213042020952</v>
      </c>
      <c r="D2048" s="3">
        <v>32</v>
      </c>
      <c r="E2048" s="3">
        <v>22.868507612866832</v>
      </c>
      <c r="F2048" s="4" t="str">
        <f>+VLOOKUP(E2048,'[1]Nivel Impacto'!$A$3:$E$16,3)</f>
        <v>Riesgo Ambiental</v>
      </c>
    </row>
    <row r="2049" spans="1:6" ht="15.75" customHeight="1" x14ac:dyDescent="0.3">
      <c r="A2049" s="3">
        <v>2048</v>
      </c>
      <c r="B2049" s="3">
        <v>143</v>
      </c>
      <c r="C2049" s="3">
        <v>70.638161773649003</v>
      </c>
      <c r="D2049" s="3">
        <v>15</v>
      </c>
      <c r="E2049" s="3">
        <v>6.7245102956047864</v>
      </c>
      <c r="F2049" s="4" t="str">
        <f>+VLOOKUP(E2049,'[1]Nivel Impacto'!$A$3:$E$16,3)</f>
        <v>Riesgo Regulatorio</v>
      </c>
    </row>
    <row r="2050" spans="1:6" ht="15.75" customHeight="1" x14ac:dyDescent="0.3">
      <c r="A2050" s="3">
        <v>2049</v>
      </c>
      <c r="B2050" s="3">
        <v>107</v>
      </c>
      <c r="C2050" s="3">
        <v>36.619647140723522</v>
      </c>
      <c r="D2050" s="3">
        <v>10</v>
      </c>
      <c r="E2050" s="3">
        <v>3.3534789779526184</v>
      </c>
      <c r="F2050" s="4" t="str">
        <f>+VLOOKUP(E2050,'[1]Nivel Impacto'!$A$3:$E$16,3)</f>
        <v>Riesgo Administrativo Menor</v>
      </c>
    </row>
    <row r="2051" spans="1:6" ht="15.75" customHeight="1" x14ac:dyDescent="0.3">
      <c r="A2051" s="3">
        <v>2050</v>
      </c>
      <c r="B2051" s="3">
        <v>477</v>
      </c>
      <c r="C2051" s="3">
        <v>21.883119433416287</v>
      </c>
      <c r="D2051" s="3">
        <v>50</v>
      </c>
      <c r="E2051" s="3">
        <v>2.0221338100033996</v>
      </c>
      <c r="F2051" s="4" t="str">
        <f>+VLOOKUP(E2051,'[1]Nivel Impacto'!$A$3:$E$16,3)</f>
        <v>Riesgo de Error en Reportes No Críticos</v>
      </c>
    </row>
    <row r="2052" spans="1:6" ht="15.75" customHeight="1" x14ac:dyDescent="0.3">
      <c r="A2052" s="3">
        <v>2051</v>
      </c>
      <c r="B2052" s="3">
        <v>396</v>
      </c>
      <c r="C2052" s="3">
        <v>119.1115225448975</v>
      </c>
      <c r="D2052" s="3">
        <v>40</v>
      </c>
      <c r="E2052" s="3">
        <v>12.251205720772129</v>
      </c>
      <c r="F2052" s="4" t="str">
        <f>+VLOOKUP(E2052,'[1]Nivel Impacto'!$A$3:$E$16,3)</f>
        <v>Riesgo de Imagen Corporativa</v>
      </c>
    </row>
    <row r="2053" spans="1:6" ht="15.75" customHeight="1" x14ac:dyDescent="0.3">
      <c r="A2053" s="3">
        <v>2052</v>
      </c>
      <c r="B2053" s="3">
        <v>148</v>
      </c>
      <c r="C2053" s="3">
        <v>185.23517882187073</v>
      </c>
      <c r="D2053" s="3">
        <v>14</v>
      </c>
      <c r="E2053" s="3">
        <v>20.317420963913033</v>
      </c>
      <c r="F2053" s="4" t="str">
        <f>+VLOOKUP(E2053,'[1]Nivel Impacto'!$A$3:$E$16,3)</f>
        <v>Riesgo Ambiental</v>
      </c>
    </row>
    <row r="2054" spans="1:6" ht="15.75" customHeight="1" x14ac:dyDescent="0.3">
      <c r="A2054" s="3">
        <v>2053</v>
      </c>
      <c r="B2054" s="3">
        <v>246</v>
      </c>
      <c r="C2054" s="3">
        <v>152.0866488392208</v>
      </c>
      <c r="D2054" s="3">
        <v>25</v>
      </c>
      <c r="E2054" s="3">
        <v>16.127869903282711</v>
      </c>
      <c r="F2054" s="4" t="str">
        <f>+VLOOKUP(E2054,'[1]Nivel Impacto'!$A$3:$E$16,3)</f>
        <v>Riesgo Ambiental</v>
      </c>
    </row>
    <row r="2055" spans="1:6" ht="15.75" customHeight="1" x14ac:dyDescent="0.3">
      <c r="A2055" s="3">
        <v>2054</v>
      </c>
      <c r="B2055" s="3">
        <v>37</v>
      </c>
      <c r="C2055" s="3">
        <v>44.665174786438975</v>
      </c>
      <c r="D2055" s="3">
        <v>4</v>
      </c>
      <c r="E2055" s="3">
        <v>4.3781611464128352</v>
      </c>
      <c r="F2055" s="4" t="str">
        <f>+VLOOKUP(E2055,'[1]Nivel Impacto'!$A$3:$E$16,3)</f>
        <v>Riesgo de Capacitación Insuficiente</v>
      </c>
    </row>
    <row r="2056" spans="1:6" ht="15.75" customHeight="1" x14ac:dyDescent="0.3">
      <c r="A2056" s="3">
        <v>2055</v>
      </c>
      <c r="B2056" s="3">
        <v>289</v>
      </c>
      <c r="C2056" s="3">
        <v>30.008674091357179</v>
      </c>
      <c r="D2056" s="3">
        <v>27</v>
      </c>
      <c r="E2056" s="3">
        <v>2.8139837367968576</v>
      </c>
      <c r="F2056" s="4" t="str">
        <f>+VLOOKUP(E2056,'[1]Nivel Impacto'!$A$3:$E$16,3)</f>
        <v>Riesgo de Error en Reportes No Críticos</v>
      </c>
    </row>
    <row r="2057" spans="1:6" ht="15.75" customHeight="1" x14ac:dyDescent="0.3">
      <c r="A2057" s="3">
        <v>2056</v>
      </c>
      <c r="B2057" s="3">
        <v>275</v>
      </c>
      <c r="C2057" s="3">
        <v>64.335856398438835</v>
      </c>
      <c r="D2057" s="3">
        <v>29</v>
      </c>
      <c r="E2057" s="3">
        <v>6.9884532256942133</v>
      </c>
      <c r="F2057" s="4" t="str">
        <f>+VLOOKUP(E2057,'[1]Nivel Impacto'!$A$3:$E$16,3)</f>
        <v>Riesgo Regulatorio</v>
      </c>
    </row>
    <row r="2058" spans="1:6" ht="15.75" customHeight="1" x14ac:dyDescent="0.3">
      <c r="A2058" s="3">
        <v>2057</v>
      </c>
      <c r="B2058" s="3">
        <v>401</v>
      </c>
      <c r="C2058" s="3">
        <v>114.9421800816973</v>
      </c>
      <c r="D2058" s="3">
        <v>41</v>
      </c>
      <c r="E2058" s="3">
        <v>10.954837670490992</v>
      </c>
      <c r="F2058" s="4" t="str">
        <f>+VLOOKUP(E2058,'[1]Nivel Impacto'!$A$3:$E$16,3)</f>
        <v>Riesgo Tecnológico</v>
      </c>
    </row>
    <row r="2059" spans="1:6" ht="15.75" customHeight="1" x14ac:dyDescent="0.3">
      <c r="A2059" s="3">
        <v>2058</v>
      </c>
      <c r="B2059" s="3">
        <v>47</v>
      </c>
      <c r="C2059" s="3">
        <v>144.7142797413901</v>
      </c>
      <c r="D2059" s="3">
        <v>5</v>
      </c>
      <c r="E2059" s="3">
        <v>14.064729830815741</v>
      </c>
      <c r="F2059" s="4" t="str">
        <f>+VLOOKUP(E2059,'[1]Nivel Impacto'!$A$3:$E$16,3)</f>
        <v>Riesgo Ambiental</v>
      </c>
    </row>
    <row r="2060" spans="1:6" ht="15.75" customHeight="1" x14ac:dyDescent="0.3">
      <c r="A2060" s="3">
        <v>2059</v>
      </c>
      <c r="B2060" s="3">
        <v>37</v>
      </c>
      <c r="C2060" s="3">
        <v>408.07074652188845</v>
      </c>
      <c r="D2060" s="3">
        <v>4</v>
      </c>
      <c r="E2060" s="3">
        <v>39.702694547899739</v>
      </c>
      <c r="F2060" s="4" t="str">
        <f>+VLOOKUP(E2060,'[1]Nivel Impacto'!$A$3:$E$16,3)</f>
        <v>Riesgo Ambiental</v>
      </c>
    </row>
    <row r="2061" spans="1:6" ht="15.75" customHeight="1" x14ac:dyDescent="0.3">
      <c r="A2061" s="3">
        <v>2060</v>
      </c>
      <c r="B2061" s="3">
        <v>268</v>
      </c>
      <c r="C2061" s="3">
        <v>167.07727449610752</v>
      </c>
      <c r="D2061" s="3">
        <v>26</v>
      </c>
      <c r="E2061" s="3">
        <v>17.493630237271322</v>
      </c>
      <c r="F2061" s="4" t="str">
        <f>+VLOOKUP(E2061,'[1]Nivel Impacto'!$A$3:$E$16,3)</f>
        <v>Riesgo Ambiental</v>
      </c>
    </row>
    <row r="2062" spans="1:6" ht="15.75" customHeight="1" x14ac:dyDescent="0.3">
      <c r="A2062" s="3">
        <v>2061</v>
      </c>
      <c r="B2062" s="3">
        <v>467</v>
      </c>
      <c r="C2062" s="3">
        <v>21.700210427643928</v>
      </c>
      <c r="D2062" s="3">
        <v>47</v>
      </c>
      <c r="E2062" s="3">
        <v>2.1122236664007881</v>
      </c>
      <c r="F2062" s="4" t="str">
        <f>+VLOOKUP(E2062,'[1]Nivel Impacto'!$A$3:$E$16,3)</f>
        <v>Riesgo de Error en Reportes No Críticos</v>
      </c>
    </row>
    <row r="2063" spans="1:6" ht="15.75" customHeight="1" x14ac:dyDescent="0.3">
      <c r="A2063" s="3">
        <v>2062</v>
      </c>
      <c r="B2063" s="3">
        <v>100</v>
      </c>
      <c r="C2063" s="3">
        <v>19.591168626697208</v>
      </c>
      <c r="D2063" s="3">
        <v>10</v>
      </c>
      <c r="E2063" s="3">
        <v>1.9400380265960999</v>
      </c>
      <c r="F2063" s="4" t="str">
        <f>+VLOOKUP(E2063,'[1]Nivel Impacto'!$A$3:$E$16,3)</f>
        <v>Riesgo de Equipamiento Secundario</v>
      </c>
    </row>
    <row r="2064" spans="1:6" ht="15.75" customHeight="1" x14ac:dyDescent="0.3">
      <c r="A2064" s="3">
        <v>2063</v>
      </c>
      <c r="B2064" s="3">
        <v>372</v>
      </c>
      <c r="C2064" s="3">
        <v>91.258068901680531</v>
      </c>
      <c r="D2064" s="3">
        <v>36</v>
      </c>
      <c r="E2064" s="3">
        <v>9.6713917735636752</v>
      </c>
      <c r="F2064" s="4" t="str">
        <f>+VLOOKUP(E2064,'[1]Nivel Impacto'!$A$3:$E$16,3)</f>
        <v>Riesgo Portuario</v>
      </c>
    </row>
    <row r="2065" spans="1:6" ht="15.75" customHeight="1" x14ac:dyDescent="0.3">
      <c r="A2065" s="3">
        <v>2064</v>
      </c>
      <c r="B2065" s="3">
        <v>329</v>
      </c>
      <c r="C2065" s="3">
        <v>187.85105347693019</v>
      </c>
      <c r="D2065" s="3">
        <v>30</v>
      </c>
      <c r="E2065" s="3">
        <v>17.433675214341605</v>
      </c>
      <c r="F2065" s="4" t="str">
        <f>+VLOOKUP(E2065,'[1]Nivel Impacto'!$A$3:$E$16,3)</f>
        <v>Riesgo Ambiental</v>
      </c>
    </row>
    <row r="2066" spans="1:6" ht="15.75" customHeight="1" x14ac:dyDescent="0.3">
      <c r="A2066" s="3">
        <v>2065</v>
      </c>
      <c r="B2066" s="3">
        <v>134</v>
      </c>
      <c r="C2066" s="3">
        <v>18.197006000871632</v>
      </c>
      <c r="D2066" s="3">
        <v>13</v>
      </c>
      <c r="E2066" s="3">
        <v>1.7561911276770483</v>
      </c>
      <c r="F2066" s="4" t="str">
        <f>+VLOOKUP(E2066,'[1]Nivel Impacto'!$A$3:$E$16,3)</f>
        <v>Riesgo de Equipamiento Secundario</v>
      </c>
    </row>
    <row r="2067" spans="1:6" ht="15.75" customHeight="1" x14ac:dyDescent="0.3">
      <c r="A2067" s="3">
        <v>2066</v>
      </c>
      <c r="B2067" s="3">
        <v>452</v>
      </c>
      <c r="C2067" s="3">
        <v>17.934693162505283</v>
      </c>
      <c r="D2067" s="3">
        <v>41</v>
      </c>
      <c r="E2067" s="3">
        <v>1.6265044871736429</v>
      </c>
      <c r="F2067" s="4" t="str">
        <f>+VLOOKUP(E2067,'[1]Nivel Impacto'!$A$3:$E$16,3)</f>
        <v>Riesgo de Equipamiento Secundario</v>
      </c>
    </row>
    <row r="2068" spans="1:6" ht="15.75" customHeight="1" x14ac:dyDescent="0.3">
      <c r="A2068" s="3">
        <v>2067</v>
      </c>
      <c r="B2068" s="3">
        <v>197</v>
      </c>
      <c r="C2068" s="3">
        <v>18.75028875249804</v>
      </c>
      <c r="D2068" s="3">
        <v>18</v>
      </c>
      <c r="E2068" s="3">
        <v>1.8319616443136075</v>
      </c>
      <c r="F2068" s="4" t="str">
        <f>+VLOOKUP(E2068,'[1]Nivel Impacto'!$A$3:$E$16,3)</f>
        <v>Riesgo de Equipamiento Secundario</v>
      </c>
    </row>
    <row r="2069" spans="1:6" ht="15.75" customHeight="1" x14ac:dyDescent="0.3">
      <c r="A2069" s="3">
        <v>2068</v>
      </c>
      <c r="B2069" s="3">
        <v>243</v>
      </c>
      <c r="C2069" s="3">
        <v>11.483070778442478</v>
      </c>
      <c r="D2069" s="3">
        <v>24</v>
      </c>
      <c r="E2069" s="3">
        <v>1.1351154460452859</v>
      </c>
      <c r="F2069" s="4" t="str">
        <f>+VLOOKUP(E2069,'[1]Nivel Impacto'!$A$3:$E$16,3)</f>
        <v>Riesgo de Equipamiento Secundario</v>
      </c>
    </row>
    <row r="2070" spans="1:6" ht="15.75" customHeight="1" x14ac:dyDescent="0.3">
      <c r="A2070" s="3">
        <v>2069</v>
      </c>
      <c r="B2070" s="3">
        <v>385</v>
      </c>
      <c r="C2070" s="3">
        <v>51.101762165906081</v>
      </c>
      <c r="D2070" s="3">
        <v>37</v>
      </c>
      <c r="E2070" s="3">
        <v>5.5524961958385335</v>
      </c>
      <c r="F2070" s="4" t="str">
        <f>+VLOOKUP(E2070,'[1]Nivel Impacto'!$A$3:$E$16,3)</f>
        <v>Riesgo Logístico y de Cadena de Suministro</v>
      </c>
    </row>
    <row r="2071" spans="1:6" ht="15.75" customHeight="1" x14ac:dyDescent="0.3">
      <c r="A2071" s="3">
        <v>2070</v>
      </c>
      <c r="B2071" s="3">
        <v>350</v>
      </c>
      <c r="C2071" s="3">
        <v>65.004375362330137</v>
      </c>
      <c r="D2071" s="3">
        <v>38</v>
      </c>
      <c r="E2071" s="3">
        <v>6.8280582908578227</v>
      </c>
      <c r="F2071" s="4" t="str">
        <f>+VLOOKUP(E2071,'[1]Nivel Impacto'!$A$3:$E$16,3)</f>
        <v>Riesgo Regulatorio</v>
      </c>
    </row>
    <row r="2072" spans="1:6" ht="15.75" customHeight="1" x14ac:dyDescent="0.3">
      <c r="A2072" s="3">
        <v>2071</v>
      </c>
      <c r="B2072" s="3">
        <v>207</v>
      </c>
      <c r="C2072" s="3">
        <v>33.19163942872521</v>
      </c>
      <c r="D2072" s="3">
        <v>19</v>
      </c>
      <c r="E2072" s="3">
        <v>3.5213944083262838</v>
      </c>
      <c r="F2072" s="4" t="str">
        <f>+VLOOKUP(E2072,'[1]Nivel Impacto'!$A$3:$E$16,3)</f>
        <v>Riesgo Administrativo Menor</v>
      </c>
    </row>
    <row r="2073" spans="1:6" ht="15.75" customHeight="1" x14ac:dyDescent="0.3">
      <c r="A2073" s="3">
        <v>2072</v>
      </c>
      <c r="B2073" s="3">
        <v>531</v>
      </c>
      <c r="C2073" s="3">
        <v>13.23906885051059</v>
      </c>
      <c r="D2073" s="3">
        <v>50</v>
      </c>
      <c r="E2073" s="3">
        <v>1.4559591597606354</v>
      </c>
      <c r="F2073" s="4" t="str">
        <f>+VLOOKUP(E2073,'[1]Nivel Impacto'!$A$3:$E$16,3)</f>
        <v>Riesgo de Equipamiento Secundario</v>
      </c>
    </row>
    <row r="2074" spans="1:6" ht="15.75" customHeight="1" x14ac:dyDescent="0.3">
      <c r="A2074" s="3">
        <v>2073</v>
      </c>
      <c r="B2074" s="3">
        <v>251</v>
      </c>
      <c r="C2074" s="3">
        <v>96.666094546401013</v>
      </c>
      <c r="D2074" s="3">
        <v>24</v>
      </c>
      <c r="E2074" s="3">
        <v>8.915415484832895</v>
      </c>
      <c r="F2074" s="4" t="str">
        <f>+VLOOKUP(E2074,'[1]Nivel Impacto'!$A$3:$E$16,3)</f>
        <v>Riesgo Financiero Operativo</v>
      </c>
    </row>
    <row r="2075" spans="1:6" ht="15.75" customHeight="1" x14ac:dyDescent="0.3">
      <c r="A2075" s="3">
        <v>2074</v>
      </c>
      <c r="B2075" s="3">
        <v>362</v>
      </c>
      <c r="C2075" s="3">
        <v>68.714263750865072</v>
      </c>
      <c r="D2075" s="3">
        <v>37</v>
      </c>
      <c r="E2075" s="3">
        <v>6.583102917742969</v>
      </c>
      <c r="F2075" s="4" t="str">
        <f>+VLOOKUP(E2075,'[1]Nivel Impacto'!$A$3:$E$16,3)</f>
        <v>Riesgo Regulatorio</v>
      </c>
    </row>
    <row r="2076" spans="1:6" ht="15.75" customHeight="1" x14ac:dyDescent="0.3">
      <c r="A2076" s="3">
        <v>2075</v>
      </c>
      <c r="B2076" s="3">
        <v>266</v>
      </c>
      <c r="C2076" s="3">
        <v>20.079289583334635</v>
      </c>
      <c r="D2076" s="3">
        <v>25</v>
      </c>
      <c r="E2076" s="3">
        <v>1.8544637024051427</v>
      </c>
      <c r="F2076" s="4" t="str">
        <f>+VLOOKUP(E2076,'[1]Nivel Impacto'!$A$3:$E$16,3)</f>
        <v>Riesgo de Equipamiento Secundario</v>
      </c>
    </row>
    <row r="2077" spans="1:6" ht="15.75" customHeight="1" x14ac:dyDescent="0.3">
      <c r="A2077" s="3">
        <v>2076</v>
      </c>
      <c r="B2077" s="3">
        <v>248</v>
      </c>
      <c r="C2077" s="3">
        <v>19.454142919853364</v>
      </c>
      <c r="D2077" s="3">
        <v>25</v>
      </c>
      <c r="E2077" s="3">
        <v>1.8398439455813214</v>
      </c>
      <c r="F2077" s="4" t="str">
        <f>+VLOOKUP(E2077,'[1]Nivel Impacto'!$A$3:$E$16,3)</f>
        <v>Riesgo de Equipamiento Secundario</v>
      </c>
    </row>
    <row r="2078" spans="1:6" ht="15.75" customHeight="1" x14ac:dyDescent="0.3">
      <c r="A2078" s="3">
        <v>2077</v>
      </c>
      <c r="B2078" s="3">
        <v>309</v>
      </c>
      <c r="C2078" s="3">
        <v>9.8718527875274411</v>
      </c>
      <c r="D2078" s="3">
        <v>30</v>
      </c>
      <c r="E2078" s="3">
        <v>0.9338168675873787</v>
      </c>
      <c r="F2078" s="4" t="e">
        <f>+VLOOKUP(E2078,'[1]Nivel Impacto'!$A$3:$E$16,3)</f>
        <v>#N/A</v>
      </c>
    </row>
    <row r="2079" spans="1:6" ht="15.75" customHeight="1" x14ac:dyDescent="0.3">
      <c r="A2079" s="3">
        <v>2078</v>
      </c>
      <c r="B2079" s="3">
        <v>316</v>
      </c>
      <c r="C2079" s="3">
        <v>195.13598999580978</v>
      </c>
      <c r="D2079" s="3">
        <v>32</v>
      </c>
      <c r="E2079" s="3">
        <v>20.326627587231791</v>
      </c>
      <c r="F2079" s="4" t="str">
        <f>+VLOOKUP(E2079,'[1]Nivel Impacto'!$A$3:$E$16,3)</f>
        <v>Riesgo Ambiental</v>
      </c>
    </row>
    <row r="2080" spans="1:6" ht="15.75" customHeight="1" x14ac:dyDescent="0.3">
      <c r="A2080" s="3">
        <v>2079</v>
      </c>
      <c r="B2080" s="3">
        <v>190</v>
      </c>
      <c r="C2080" s="3">
        <v>169.19809620871294</v>
      </c>
      <c r="D2080" s="3">
        <v>18</v>
      </c>
      <c r="E2080" s="3">
        <v>18.487112058175711</v>
      </c>
      <c r="F2080" s="4" t="str">
        <f>+VLOOKUP(E2080,'[1]Nivel Impacto'!$A$3:$E$16,3)</f>
        <v>Riesgo Ambiental</v>
      </c>
    </row>
    <row r="2081" spans="1:6" ht="15.75" customHeight="1" x14ac:dyDescent="0.3">
      <c r="A2081" s="3">
        <v>2080</v>
      </c>
      <c r="B2081" s="3">
        <v>168</v>
      </c>
      <c r="C2081" s="3">
        <v>58.079014671336182</v>
      </c>
      <c r="D2081" s="3">
        <v>18</v>
      </c>
      <c r="E2081" s="3">
        <v>5.7910041326311763</v>
      </c>
      <c r="F2081" s="4" t="str">
        <f>+VLOOKUP(E2081,'[1]Nivel Impacto'!$A$3:$E$16,3)</f>
        <v>Riesgo Logístico y de Cadena de Suministro</v>
      </c>
    </row>
    <row r="2082" spans="1:6" ht="15.75" customHeight="1" x14ac:dyDescent="0.3">
      <c r="A2082" s="3">
        <v>2081</v>
      </c>
      <c r="B2082" s="3">
        <v>470</v>
      </c>
      <c r="C2082" s="3">
        <v>112.65176869393423</v>
      </c>
      <c r="D2082" s="3">
        <v>51</v>
      </c>
      <c r="E2082" s="3">
        <v>11.065230057500191</v>
      </c>
      <c r="F2082" s="4" t="str">
        <f>+VLOOKUP(E2082,'[1]Nivel Impacto'!$A$3:$E$16,3)</f>
        <v>Riesgo de Seguridad</v>
      </c>
    </row>
    <row r="2083" spans="1:6" ht="15.75" customHeight="1" x14ac:dyDescent="0.3">
      <c r="A2083" s="3">
        <v>2082</v>
      </c>
      <c r="B2083" s="3">
        <v>361</v>
      </c>
      <c r="C2083" s="3">
        <v>65.200964098187427</v>
      </c>
      <c r="D2083" s="3">
        <v>38</v>
      </c>
      <c r="E2083" s="3">
        <v>6.9894700933477285</v>
      </c>
      <c r="F2083" s="4" t="str">
        <f>+VLOOKUP(E2083,'[1]Nivel Impacto'!$A$3:$E$16,3)</f>
        <v>Riesgo Regulatorio</v>
      </c>
    </row>
    <row r="2084" spans="1:6" ht="15.75" customHeight="1" x14ac:dyDescent="0.3">
      <c r="A2084" s="3">
        <v>2083</v>
      </c>
      <c r="B2084" s="3">
        <v>257</v>
      </c>
      <c r="C2084" s="3">
        <v>60.929551893345945</v>
      </c>
      <c r="D2084" s="3">
        <v>25</v>
      </c>
      <c r="E2084" s="3">
        <v>6.5665607488198985</v>
      </c>
      <c r="F2084" s="4" t="str">
        <f>+VLOOKUP(E2084,'[1]Nivel Impacto'!$A$3:$E$16,3)</f>
        <v>Riesgo Regulatorio</v>
      </c>
    </row>
    <row r="2085" spans="1:6" ht="15.75" customHeight="1" x14ac:dyDescent="0.3">
      <c r="A2085" s="3">
        <v>2084</v>
      </c>
      <c r="B2085" s="3">
        <v>43</v>
      </c>
      <c r="C2085" s="3">
        <v>59.26747677681454</v>
      </c>
      <c r="D2085" s="3">
        <v>4</v>
      </c>
      <c r="E2085" s="3">
        <v>6.1448230438214457</v>
      </c>
      <c r="F2085" s="4" t="str">
        <f>+VLOOKUP(E2085,'[1]Nivel Impacto'!$A$3:$E$16,3)</f>
        <v>Riesgo Regulatorio</v>
      </c>
    </row>
    <row r="2086" spans="1:6" ht="15.75" customHeight="1" x14ac:dyDescent="0.3">
      <c r="A2086" s="3">
        <v>2085</v>
      </c>
      <c r="B2086" s="3">
        <v>39</v>
      </c>
      <c r="C2086" s="3">
        <v>183.77014918848477</v>
      </c>
      <c r="D2086" s="3">
        <v>4</v>
      </c>
      <c r="E2086" s="3">
        <v>19.126526831578484</v>
      </c>
      <c r="F2086" s="4" t="str">
        <f>+VLOOKUP(E2086,'[1]Nivel Impacto'!$A$3:$E$16,3)</f>
        <v>Riesgo Ambiental</v>
      </c>
    </row>
    <row r="2087" spans="1:6" ht="15.75" customHeight="1" x14ac:dyDescent="0.3">
      <c r="A2087" s="3">
        <v>2086</v>
      </c>
      <c r="B2087" s="3">
        <v>54</v>
      </c>
      <c r="C2087" s="3">
        <v>44.062557310731691</v>
      </c>
      <c r="D2087" s="3">
        <v>5</v>
      </c>
      <c r="E2087" s="3">
        <v>4.5543370700983408</v>
      </c>
      <c r="F2087" s="4" t="str">
        <f>+VLOOKUP(E2087,'[1]Nivel Impacto'!$A$3:$E$16,3)</f>
        <v>Riesgo de Capacitación Insuficiente</v>
      </c>
    </row>
    <row r="2088" spans="1:6" ht="15.75" customHeight="1" x14ac:dyDescent="0.3">
      <c r="A2088" s="3">
        <v>2087</v>
      </c>
      <c r="B2088" s="3">
        <v>345</v>
      </c>
      <c r="C2088" s="3">
        <v>37.734811044881347</v>
      </c>
      <c r="D2088" s="3">
        <v>37</v>
      </c>
      <c r="E2088" s="3">
        <v>4.0002594806255729</v>
      </c>
      <c r="F2088" s="4" t="str">
        <f>+VLOOKUP(E2088,'[1]Nivel Impacto'!$A$3:$E$16,3)</f>
        <v>Riesgo de Capacitación Insuficiente</v>
      </c>
    </row>
    <row r="2089" spans="1:6" ht="15.75" customHeight="1" x14ac:dyDescent="0.3">
      <c r="A2089" s="3">
        <v>2088</v>
      </c>
      <c r="B2089" s="3">
        <v>269</v>
      </c>
      <c r="C2089" s="3">
        <v>78.813305648862496</v>
      </c>
      <c r="D2089" s="3">
        <v>26</v>
      </c>
      <c r="E2089" s="3">
        <v>8.4608713475140398</v>
      </c>
      <c r="F2089" s="4" t="str">
        <f>+VLOOKUP(E2089,'[1]Nivel Impacto'!$A$3:$E$16,3)</f>
        <v>Riesgo Financiero Operativo</v>
      </c>
    </row>
    <row r="2090" spans="1:6" ht="15.75" customHeight="1" x14ac:dyDescent="0.3">
      <c r="A2090" s="3">
        <v>2089</v>
      </c>
      <c r="B2090" s="3">
        <v>498</v>
      </c>
      <c r="C2090" s="3">
        <v>39.103560370879514</v>
      </c>
      <c r="D2090" s="3">
        <v>48</v>
      </c>
      <c r="E2090" s="3">
        <v>4.1320711484741111</v>
      </c>
      <c r="F2090" s="4" t="str">
        <f>+VLOOKUP(E2090,'[1]Nivel Impacto'!$A$3:$E$16,3)</f>
        <v>Riesgo de Capacitación Insuficiente</v>
      </c>
    </row>
    <row r="2091" spans="1:6" ht="15.75" customHeight="1" x14ac:dyDescent="0.3">
      <c r="A2091" s="3">
        <v>2090</v>
      </c>
      <c r="B2091" s="3">
        <v>411</v>
      </c>
      <c r="C2091" s="3">
        <v>64.939564291426151</v>
      </c>
      <c r="D2091" s="3">
        <v>39</v>
      </c>
      <c r="E2091" s="3">
        <v>6.6460287323348322</v>
      </c>
      <c r="F2091" s="4" t="str">
        <f>+VLOOKUP(E2091,'[1]Nivel Impacto'!$A$3:$E$16,3)</f>
        <v>Riesgo Regulatorio</v>
      </c>
    </row>
    <row r="2092" spans="1:6" ht="15.75" customHeight="1" x14ac:dyDescent="0.3">
      <c r="A2092" s="3">
        <v>2091</v>
      </c>
      <c r="B2092" s="3">
        <v>123</v>
      </c>
      <c r="C2092" s="3">
        <v>137.40789842409259</v>
      </c>
      <c r="D2092" s="3">
        <v>13</v>
      </c>
      <c r="E2092" s="3">
        <v>13.576672965364418</v>
      </c>
      <c r="F2092" s="4" t="str">
        <f>+VLOOKUP(E2092,'[1]Nivel Impacto'!$A$3:$E$16,3)</f>
        <v>Riesgo de Navegación</v>
      </c>
    </row>
    <row r="2093" spans="1:6" ht="15.75" customHeight="1" x14ac:dyDescent="0.3">
      <c r="A2093" s="3">
        <v>2092</v>
      </c>
      <c r="B2093" s="3">
        <v>486</v>
      </c>
      <c r="C2093" s="3">
        <v>74.907682445907724</v>
      </c>
      <c r="D2093" s="3">
        <v>48</v>
      </c>
      <c r="E2093" s="3">
        <v>6.9097356689506899</v>
      </c>
      <c r="F2093" s="4" t="str">
        <f>+VLOOKUP(E2093,'[1]Nivel Impacto'!$A$3:$E$16,3)</f>
        <v>Riesgo Regulatorio</v>
      </c>
    </row>
    <row r="2094" spans="1:6" ht="15.75" customHeight="1" x14ac:dyDescent="0.3">
      <c r="A2094" s="3">
        <v>2093</v>
      </c>
      <c r="B2094" s="3">
        <v>265</v>
      </c>
      <c r="C2094" s="3">
        <v>92.321112931839522</v>
      </c>
      <c r="D2094" s="3">
        <v>25</v>
      </c>
      <c r="E2094" s="3">
        <v>8.4642053494379645</v>
      </c>
      <c r="F2094" s="4" t="str">
        <f>+VLOOKUP(E2094,'[1]Nivel Impacto'!$A$3:$E$16,3)</f>
        <v>Riesgo Financiero Operativo</v>
      </c>
    </row>
    <row r="2095" spans="1:6" ht="15.75" customHeight="1" x14ac:dyDescent="0.3">
      <c r="A2095" s="3">
        <v>2094</v>
      </c>
      <c r="B2095" s="3">
        <v>280</v>
      </c>
      <c r="C2095" s="3">
        <v>163.1732323137642</v>
      </c>
      <c r="D2095" s="3">
        <v>29</v>
      </c>
      <c r="E2095" s="3">
        <v>17.941761894695965</v>
      </c>
      <c r="F2095" s="4" t="str">
        <f>+VLOOKUP(E2095,'[1]Nivel Impacto'!$A$3:$E$16,3)</f>
        <v>Riesgo Ambiental</v>
      </c>
    </row>
    <row r="2096" spans="1:6" ht="15.75" customHeight="1" x14ac:dyDescent="0.3">
      <c r="A2096" s="3">
        <v>2095</v>
      </c>
      <c r="B2096" s="3">
        <v>451</v>
      </c>
      <c r="C2096" s="3">
        <v>200.49351525683744</v>
      </c>
      <c r="D2096" s="3">
        <v>41</v>
      </c>
      <c r="E2096" s="3">
        <v>18.470639172223922</v>
      </c>
      <c r="F2096" s="4" t="str">
        <f>+VLOOKUP(E2096,'[1]Nivel Impacto'!$A$3:$E$16,3)</f>
        <v>Riesgo Ambiental</v>
      </c>
    </row>
    <row r="2097" spans="1:6" ht="15.75" customHeight="1" x14ac:dyDescent="0.3">
      <c r="A2097" s="3">
        <v>2096</v>
      </c>
      <c r="B2097" s="3">
        <v>98</v>
      </c>
      <c r="C2097" s="3">
        <v>6.5929464442306323</v>
      </c>
      <c r="D2097" s="3">
        <v>10</v>
      </c>
      <c r="E2097" s="3">
        <v>0.65804632739909308</v>
      </c>
      <c r="F2097" s="4" t="e">
        <f>+VLOOKUP(E2097,'[1]Nivel Impacto'!$A$3:$E$16,3)</f>
        <v>#N/A</v>
      </c>
    </row>
    <row r="2098" spans="1:6" ht="15.75" customHeight="1" x14ac:dyDescent="0.3">
      <c r="A2098" s="3">
        <v>2097</v>
      </c>
      <c r="B2098" s="3">
        <v>49</v>
      </c>
      <c r="C2098" s="3">
        <v>61.120961052558577</v>
      </c>
      <c r="D2098" s="3">
        <v>5</v>
      </c>
      <c r="E2098" s="3">
        <v>6.6606740724585247</v>
      </c>
      <c r="F2098" s="4" t="str">
        <f>+VLOOKUP(E2098,'[1]Nivel Impacto'!$A$3:$E$16,3)</f>
        <v>Riesgo Regulatorio</v>
      </c>
    </row>
    <row r="2099" spans="1:6" ht="15.75" customHeight="1" x14ac:dyDescent="0.3">
      <c r="A2099" s="3">
        <v>2098</v>
      </c>
      <c r="B2099" s="3">
        <v>40</v>
      </c>
      <c r="C2099" s="3">
        <v>61.477973391379685</v>
      </c>
      <c r="D2099" s="3">
        <v>4</v>
      </c>
      <c r="E2099" s="3">
        <v>6.7392244534339927</v>
      </c>
      <c r="F2099" s="4" t="str">
        <f>+VLOOKUP(E2099,'[1]Nivel Impacto'!$A$3:$E$16,3)</f>
        <v>Riesgo Regulatorio</v>
      </c>
    </row>
    <row r="2100" spans="1:6" ht="15.75" customHeight="1" x14ac:dyDescent="0.3">
      <c r="A2100" s="3">
        <v>2099</v>
      </c>
      <c r="B2100" s="3">
        <v>37</v>
      </c>
      <c r="C2100" s="3">
        <v>26.670139643725289</v>
      </c>
      <c r="D2100" s="3">
        <v>4</v>
      </c>
      <c r="E2100" s="3">
        <v>2.842827526763696</v>
      </c>
      <c r="F2100" s="4" t="str">
        <f>+VLOOKUP(E2100,'[1]Nivel Impacto'!$A$3:$E$16,3)</f>
        <v>Riesgo de Error en Reportes No Críticos</v>
      </c>
    </row>
    <row r="2101" spans="1:6" ht="15.75" customHeight="1" x14ac:dyDescent="0.3">
      <c r="A2101" s="3">
        <v>2100</v>
      </c>
      <c r="B2101" s="3">
        <v>343</v>
      </c>
      <c r="C2101" s="3">
        <v>34.335185255471345</v>
      </c>
      <c r="D2101" s="3">
        <v>31</v>
      </c>
      <c r="E2101" s="3">
        <v>3.5228815965297144</v>
      </c>
      <c r="F2101" s="4" t="str">
        <f>+VLOOKUP(E2101,'[1]Nivel Impacto'!$A$3:$E$16,3)</f>
        <v>Riesgo Administrativo Menor</v>
      </c>
    </row>
    <row r="2102" spans="1:6" ht="15.75" customHeight="1" x14ac:dyDescent="0.3">
      <c r="A2102" s="3">
        <v>2101</v>
      </c>
      <c r="B2102" s="3">
        <v>494</v>
      </c>
      <c r="C2102" s="3">
        <v>17.471390421064637</v>
      </c>
      <c r="D2102" s="3">
        <v>49</v>
      </c>
      <c r="E2102" s="3">
        <v>1.6888031350597168</v>
      </c>
      <c r="F2102" s="4" t="str">
        <f>+VLOOKUP(E2102,'[1]Nivel Impacto'!$A$3:$E$16,3)</f>
        <v>Riesgo de Equipamiento Secundario</v>
      </c>
    </row>
    <row r="2103" spans="1:6" ht="15.75" customHeight="1" x14ac:dyDescent="0.3">
      <c r="A2103" s="3">
        <v>2102</v>
      </c>
      <c r="B2103" s="3">
        <v>187</v>
      </c>
      <c r="C2103" s="3">
        <v>13.078451286705446</v>
      </c>
      <c r="D2103" s="3">
        <v>19</v>
      </c>
      <c r="E2103" s="3">
        <v>1.3671981384836831</v>
      </c>
      <c r="F2103" s="4" t="str">
        <f>+VLOOKUP(E2103,'[1]Nivel Impacto'!$A$3:$E$16,3)</f>
        <v>Riesgo de Equipamiento Secundario</v>
      </c>
    </row>
    <row r="2104" spans="1:6" ht="15.75" customHeight="1" x14ac:dyDescent="0.3">
      <c r="A2104" s="3">
        <v>2103</v>
      </c>
      <c r="B2104" s="3">
        <v>189</v>
      </c>
      <c r="C2104" s="3">
        <v>41.62440985200557</v>
      </c>
      <c r="D2104" s="3">
        <v>20</v>
      </c>
      <c r="E2104" s="3">
        <v>4.4899624373811378</v>
      </c>
      <c r="F2104" s="4" t="str">
        <f>+VLOOKUP(E2104,'[1]Nivel Impacto'!$A$3:$E$16,3)</f>
        <v>Riesgo de Capacitación Insuficiente</v>
      </c>
    </row>
    <row r="2105" spans="1:6" ht="15.75" customHeight="1" x14ac:dyDescent="0.3">
      <c r="A2105" s="3">
        <v>2104</v>
      </c>
      <c r="B2105" s="3">
        <v>53</v>
      </c>
      <c r="C2105" s="3">
        <v>28.511989404385698</v>
      </c>
      <c r="D2105" s="3">
        <v>5</v>
      </c>
      <c r="E2105" s="3">
        <v>2.8408124233595684</v>
      </c>
      <c r="F2105" s="4" t="str">
        <f>+VLOOKUP(E2105,'[1]Nivel Impacto'!$A$3:$E$16,3)</f>
        <v>Riesgo de Error en Reportes No Críticos</v>
      </c>
    </row>
    <row r="2106" spans="1:6" ht="15.75" customHeight="1" x14ac:dyDescent="0.3">
      <c r="A2106" s="3">
        <v>2105</v>
      </c>
      <c r="B2106" s="3">
        <v>174</v>
      </c>
      <c r="C2106" s="3">
        <v>60.187101263854728</v>
      </c>
      <c r="D2106" s="3">
        <v>19</v>
      </c>
      <c r="E2106" s="3">
        <v>5.7344517457617838</v>
      </c>
      <c r="F2106" s="4" t="str">
        <f>+VLOOKUP(E2106,'[1]Nivel Impacto'!$A$3:$E$16,3)</f>
        <v>Riesgo Logístico y de Cadena de Suministro</v>
      </c>
    </row>
    <row r="2107" spans="1:6" ht="15.75" customHeight="1" x14ac:dyDescent="0.3">
      <c r="A2107" s="3">
        <v>2106</v>
      </c>
      <c r="B2107" s="3">
        <v>254</v>
      </c>
      <c r="C2107" s="3">
        <v>22.142531173303233</v>
      </c>
      <c r="D2107" s="3">
        <v>25</v>
      </c>
      <c r="E2107" s="3">
        <v>2.1303714948202708</v>
      </c>
      <c r="F2107" s="4" t="str">
        <f>+VLOOKUP(E2107,'[1]Nivel Impacto'!$A$3:$E$16,3)</f>
        <v>Riesgo de Error en Reportes No Críticos</v>
      </c>
    </row>
    <row r="2108" spans="1:6" ht="15.75" customHeight="1" x14ac:dyDescent="0.3">
      <c r="A2108" s="3">
        <v>2107</v>
      </c>
      <c r="B2108" s="3">
        <v>287</v>
      </c>
      <c r="C2108" s="3">
        <v>58.890460837489641</v>
      </c>
      <c r="D2108" s="3">
        <v>28</v>
      </c>
      <c r="E2108" s="3">
        <v>5.8044770924680957</v>
      </c>
      <c r="F2108" s="4" t="str">
        <f>+VLOOKUP(E2108,'[1]Nivel Impacto'!$A$3:$E$16,3)</f>
        <v>Riesgo Logístico y de Cadena de Suministro</v>
      </c>
    </row>
    <row r="2109" spans="1:6" ht="15.75" customHeight="1" x14ac:dyDescent="0.3">
      <c r="A2109" s="3">
        <v>2108</v>
      </c>
      <c r="B2109" s="3">
        <v>342</v>
      </c>
      <c r="C2109" s="3">
        <v>60.771418367641665</v>
      </c>
      <c r="D2109" s="3">
        <v>36</v>
      </c>
      <c r="E2109" s="3">
        <v>6.0344812666439518</v>
      </c>
      <c r="F2109" s="4" t="str">
        <f>+VLOOKUP(E2109,'[1]Nivel Impacto'!$A$3:$E$16,3)</f>
        <v>Riesgo Regulatorio</v>
      </c>
    </row>
    <row r="2110" spans="1:6" ht="15.75" customHeight="1" x14ac:dyDescent="0.3">
      <c r="A2110" s="3">
        <v>2109</v>
      </c>
      <c r="B2110" s="3">
        <v>128</v>
      </c>
      <c r="C2110" s="3">
        <v>11.553579421437384</v>
      </c>
      <c r="D2110" s="3">
        <v>14</v>
      </c>
      <c r="E2110" s="3">
        <v>1.1022243786067663</v>
      </c>
      <c r="F2110" s="4" t="str">
        <f>+VLOOKUP(E2110,'[1]Nivel Impacto'!$A$3:$E$16,3)</f>
        <v>Riesgo de Equipamiento Secundario</v>
      </c>
    </row>
    <row r="2111" spans="1:6" ht="15.75" customHeight="1" x14ac:dyDescent="0.3">
      <c r="A2111" s="3">
        <v>2110</v>
      </c>
      <c r="B2111" s="3">
        <v>48</v>
      </c>
      <c r="C2111" s="3">
        <v>12.807488125660194</v>
      </c>
      <c r="D2111" s="3">
        <v>5</v>
      </c>
      <c r="E2111" s="3">
        <v>1.2642105763715008</v>
      </c>
      <c r="F2111" s="4" t="str">
        <f>+VLOOKUP(E2111,'[1]Nivel Impacto'!$A$3:$E$16,3)</f>
        <v>Riesgo de Equipamiento Secundario</v>
      </c>
    </row>
    <row r="2112" spans="1:6" ht="15.75" customHeight="1" x14ac:dyDescent="0.3">
      <c r="A2112" s="3">
        <v>2111</v>
      </c>
      <c r="B2112" s="3">
        <v>386</v>
      </c>
      <c r="C2112" s="3">
        <v>704.51735358972178</v>
      </c>
      <c r="D2112" s="3">
        <v>39</v>
      </c>
      <c r="E2112" s="3">
        <v>64.77833440725702</v>
      </c>
      <c r="F2112" s="4" t="str">
        <f>+VLOOKUP(E2112,'[1]Nivel Impacto'!$A$3:$E$16,3)</f>
        <v>Riesgo Ambiental</v>
      </c>
    </row>
    <row r="2113" spans="1:6" ht="15.75" customHeight="1" x14ac:dyDescent="0.3">
      <c r="A2113" s="3">
        <v>2112</v>
      </c>
      <c r="B2113" s="3">
        <v>37</v>
      </c>
      <c r="C2113" s="3">
        <v>119.07838397574952</v>
      </c>
      <c r="D2113" s="3">
        <v>4</v>
      </c>
      <c r="E2113" s="3">
        <v>11.629199095422297</v>
      </c>
      <c r="F2113" s="4" t="str">
        <f>+VLOOKUP(E2113,'[1]Nivel Impacto'!$A$3:$E$16,3)</f>
        <v>Riesgo de Seguridad</v>
      </c>
    </row>
    <row r="2114" spans="1:6" ht="15.75" customHeight="1" x14ac:dyDescent="0.3">
      <c r="A2114" s="3">
        <v>2113</v>
      </c>
      <c r="B2114" s="3">
        <v>337</v>
      </c>
      <c r="C2114" s="3">
        <v>16.749491130530856</v>
      </c>
      <c r="D2114" s="3">
        <v>37</v>
      </c>
      <c r="E2114" s="3">
        <v>1.5697642494031907</v>
      </c>
      <c r="F2114" s="4" t="str">
        <f>+VLOOKUP(E2114,'[1]Nivel Impacto'!$A$3:$E$16,3)</f>
        <v>Riesgo de Equipamiento Secundario</v>
      </c>
    </row>
    <row r="2115" spans="1:6" ht="15.75" customHeight="1" x14ac:dyDescent="0.3">
      <c r="A2115" s="3">
        <v>2114</v>
      </c>
      <c r="B2115" s="3">
        <v>317</v>
      </c>
      <c r="C2115" s="3">
        <v>121.95153575886879</v>
      </c>
      <c r="D2115" s="3">
        <v>31</v>
      </c>
      <c r="E2115" s="3">
        <v>11.563024945328014</v>
      </c>
      <c r="F2115" s="4" t="str">
        <f>+VLOOKUP(E2115,'[1]Nivel Impacto'!$A$3:$E$16,3)</f>
        <v>Riesgo de Seguridad</v>
      </c>
    </row>
    <row r="2116" spans="1:6" ht="15.75" customHeight="1" x14ac:dyDescent="0.3">
      <c r="A2116" s="3">
        <v>2115</v>
      </c>
      <c r="B2116" s="3">
        <v>580</v>
      </c>
      <c r="C2116" s="3">
        <v>84.881321836706221</v>
      </c>
      <c r="D2116" s="3">
        <v>61</v>
      </c>
      <c r="E2116" s="3">
        <v>8.9934059746284092</v>
      </c>
      <c r="F2116" s="4" t="str">
        <f>+VLOOKUP(E2116,'[1]Nivel Impacto'!$A$3:$E$16,3)</f>
        <v>Riesgo Financiero Operativo</v>
      </c>
    </row>
    <row r="2117" spans="1:6" ht="15.75" customHeight="1" x14ac:dyDescent="0.3">
      <c r="A2117" s="3">
        <v>2116</v>
      </c>
      <c r="B2117" s="3">
        <v>182</v>
      </c>
      <c r="C2117" s="3">
        <v>26.417576357166169</v>
      </c>
      <c r="D2117" s="3">
        <v>18</v>
      </c>
      <c r="E2117" s="3">
        <v>2.5821342157385323</v>
      </c>
      <c r="F2117" s="4" t="str">
        <f>+VLOOKUP(E2117,'[1]Nivel Impacto'!$A$3:$E$16,3)</f>
        <v>Riesgo de Error en Reportes No Críticos</v>
      </c>
    </row>
    <row r="2118" spans="1:6" ht="15.75" customHeight="1" x14ac:dyDescent="0.3">
      <c r="A2118" s="3">
        <v>2117</v>
      </c>
      <c r="B2118" s="3">
        <v>55</v>
      </c>
      <c r="C2118" s="3">
        <v>25.449858768089111</v>
      </c>
      <c r="D2118" s="3">
        <v>5</v>
      </c>
      <c r="E2118" s="3">
        <v>2.701714796597642</v>
      </c>
      <c r="F2118" s="4" t="str">
        <f>+VLOOKUP(E2118,'[1]Nivel Impacto'!$A$3:$E$16,3)</f>
        <v>Riesgo de Error en Reportes No Críticos</v>
      </c>
    </row>
    <row r="2119" spans="1:6" ht="15.75" customHeight="1" x14ac:dyDescent="0.3">
      <c r="A2119" s="3">
        <v>2118</v>
      </c>
      <c r="B2119" s="3">
        <v>41</v>
      </c>
      <c r="C2119" s="3">
        <v>123.26086279038967</v>
      </c>
      <c r="D2119" s="3">
        <v>4</v>
      </c>
      <c r="E2119" s="3">
        <v>11.556129507209278</v>
      </c>
      <c r="F2119" s="4" t="str">
        <f>+VLOOKUP(E2119,'[1]Nivel Impacto'!$A$3:$E$16,3)</f>
        <v>Riesgo de Seguridad</v>
      </c>
    </row>
    <row r="2120" spans="1:6" ht="15.75" customHeight="1" x14ac:dyDescent="0.3">
      <c r="A2120" s="3">
        <v>2119</v>
      </c>
      <c r="B2120" s="3">
        <v>154</v>
      </c>
      <c r="C2120" s="3">
        <v>23.28793502772049</v>
      </c>
      <c r="D2120" s="3">
        <v>16</v>
      </c>
      <c r="E2120" s="3">
        <v>2.1360149185159436</v>
      </c>
      <c r="F2120" s="4" t="str">
        <f>+VLOOKUP(E2120,'[1]Nivel Impacto'!$A$3:$E$16,3)</f>
        <v>Riesgo de Error en Reportes No Críticos</v>
      </c>
    </row>
    <row r="2121" spans="1:6" ht="15.75" customHeight="1" x14ac:dyDescent="0.3">
      <c r="A2121" s="3">
        <v>2120</v>
      </c>
      <c r="B2121" s="3">
        <v>468</v>
      </c>
      <c r="C2121" s="3">
        <v>153.09149438025315</v>
      </c>
      <c r="D2121" s="3">
        <v>47</v>
      </c>
      <c r="E2121" s="3">
        <v>15.018772440861047</v>
      </c>
      <c r="F2121" s="4" t="str">
        <f>+VLOOKUP(E2121,'[1]Nivel Impacto'!$A$3:$E$16,3)</f>
        <v>Riesgo Ambiental</v>
      </c>
    </row>
    <row r="2122" spans="1:6" ht="15.75" customHeight="1" x14ac:dyDescent="0.3">
      <c r="A2122" s="3">
        <v>2121</v>
      </c>
      <c r="B2122" s="3">
        <v>302</v>
      </c>
      <c r="C2122" s="3">
        <v>336.11260674404002</v>
      </c>
      <c r="D2122" s="3">
        <v>30</v>
      </c>
      <c r="E2122" s="3">
        <v>34.829404641262919</v>
      </c>
      <c r="F2122" s="4" t="str">
        <f>+VLOOKUP(E2122,'[1]Nivel Impacto'!$A$3:$E$16,3)</f>
        <v>Riesgo Ambiental</v>
      </c>
    </row>
    <row r="2123" spans="1:6" ht="15.75" customHeight="1" x14ac:dyDescent="0.3">
      <c r="A2123" s="3">
        <v>2122</v>
      </c>
      <c r="B2123" s="3">
        <v>474</v>
      </c>
      <c r="C2123" s="3">
        <v>44.621414105971205</v>
      </c>
      <c r="D2123" s="3">
        <v>45</v>
      </c>
      <c r="E2123" s="3">
        <v>4.429161550787204</v>
      </c>
      <c r="F2123" s="4" t="str">
        <f>+VLOOKUP(E2123,'[1]Nivel Impacto'!$A$3:$E$16,3)</f>
        <v>Riesgo de Capacitación Insuficiente</v>
      </c>
    </row>
    <row r="2124" spans="1:6" ht="15.75" customHeight="1" x14ac:dyDescent="0.3">
      <c r="A2124" s="3">
        <v>2123</v>
      </c>
      <c r="B2124" s="3">
        <v>375</v>
      </c>
      <c r="C2124" s="3">
        <v>138.38480074615629</v>
      </c>
      <c r="D2124" s="3">
        <v>34</v>
      </c>
      <c r="E2124" s="3">
        <v>14.298849596229282</v>
      </c>
      <c r="F2124" s="4" t="str">
        <f>+VLOOKUP(E2124,'[1]Nivel Impacto'!$A$3:$E$16,3)</f>
        <v>Riesgo Ambiental</v>
      </c>
    </row>
    <row r="2125" spans="1:6" ht="15.75" customHeight="1" x14ac:dyDescent="0.3">
      <c r="A2125" s="3">
        <v>2124</v>
      </c>
      <c r="B2125" s="3">
        <v>479</v>
      </c>
      <c r="C2125" s="3">
        <v>71.303315900644151</v>
      </c>
      <c r="D2125" s="3">
        <v>49</v>
      </c>
      <c r="E2125" s="3">
        <v>6.7418770480849304</v>
      </c>
      <c r="F2125" s="4" t="str">
        <f>+VLOOKUP(E2125,'[1]Nivel Impacto'!$A$3:$E$16,3)</f>
        <v>Riesgo Regulatorio</v>
      </c>
    </row>
    <row r="2126" spans="1:6" ht="15.75" customHeight="1" x14ac:dyDescent="0.3">
      <c r="A2126" s="3">
        <v>2125</v>
      </c>
      <c r="B2126" s="3">
        <v>347</v>
      </c>
      <c r="C2126" s="3">
        <v>40.834060189199732</v>
      </c>
      <c r="D2126" s="3">
        <v>36</v>
      </c>
      <c r="E2126" s="3">
        <v>3.6789022342304438</v>
      </c>
      <c r="F2126" s="4" t="str">
        <f>+VLOOKUP(E2126,'[1]Nivel Impacto'!$A$3:$E$16,3)</f>
        <v>Riesgo Administrativo Menor</v>
      </c>
    </row>
    <row r="2127" spans="1:6" ht="15.75" customHeight="1" x14ac:dyDescent="0.3">
      <c r="A2127" s="3">
        <v>2126</v>
      </c>
      <c r="B2127" s="3">
        <v>50</v>
      </c>
      <c r="C2127" s="3">
        <v>271.18651596955016</v>
      </c>
      <c r="D2127" s="3">
        <v>5</v>
      </c>
      <c r="E2127" s="3">
        <v>25.397977852597705</v>
      </c>
      <c r="F2127" s="4" t="str">
        <f>+VLOOKUP(E2127,'[1]Nivel Impacto'!$A$3:$E$16,3)</f>
        <v>Riesgo Ambiental</v>
      </c>
    </row>
    <row r="2128" spans="1:6" ht="15.75" customHeight="1" x14ac:dyDescent="0.3">
      <c r="A2128" s="3">
        <v>2127</v>
      </c>
      <c r="B2128" s="3">
        <v>213</v>
      </c>
      <c r="C2128" s="3">
        <v>66.436878701032143</v>
      </c>
      <c r="D2128" s="3">
        <v>23</v>
      </c>
      <c r="E2128" s="3">
        <v>6.5598985377683956</v>
      </c>
      <c r="F2128" s="4" t="str">
        <f>+VLOOKUP(E2128,'[1]Nivel Impacto'!$A$3:$E$16,3)</f>
        <v>Riesgo Regulatorio</v>
      </c>
    </row>
    <row r="2129" spans="1:6" ht="15.75" customHeight="1" x14ac:dyDescent="0.3">
      <c r="A2129" s="3">
        <v>2128</v>
      </c>
      <c r="B2129" s="3">
        <v>228</v>
      </c>
      <c r="C2129" s="3">
        <v>148.92422398954028</v>
      </c>
      <c r="D2129" s="3">
        <v>21</v>
      </c>
      <c r="E2129" s="3">
        <v>15.684973347602698</v>
      </c>
      <c r="F2129" s="4" t="str">
        <f>+VLOOKUP(E2129,'[1]Nivel Impacto'!$A$3:$E$16,3)</f>
        <v>Riesgo Ambiental</v>
      </c>
    </row>
    <row r="2130" spans="1:6" ht="15.75" customHeight="1" x14ac:dyDescent="0.3">
      <c r="A2130" s="3">
        <v>2129</v>
      </c>
      <c r="B2130" s="3">
        <v>480</v>
      </c>
      <c r="C2130" s="3">
        <v>59.108018852311609</v>
      </c>
      <c r="D2130" s="3">
        <v>45</v>
      </c>
      <c r="E2130" s="3">
        <v>6.0589493671833825</v>
      </c>
      <c r="F2130" s="4" t="str">
        <f>+VLOOKUP(E2130,'[1]Nivel Impacto'!$A$3:$E$16,3)</f>
        <v>Riesgo Regulatorio</v>
      </c>
    </row>
    <row r="2131" spans="1:6" ht="15.75" customHeight="1" x14ac:dyDescent="0.3">
      <c r="A2131" s="3">
        <v>2130</v>
      </c>
      <c r="B2131" s="3">
        <v>251</v>
      </c>
      <c r="C2131" s="3">
        <v>62.351377716093452</v>
      </c>
      <c r="D2131" s="3">
        <v>26</v>
      </c>
      <c r="E2131" s="3">
        <v>6.0784999338775583</v>
      </c>
      <c r="F2131" s="4" t="str">
        <f>+VLOOKUP(E2131,'[1]Nivel Impacto'!$A$3:$E$16,3)</f>
        <v>Riesgo Regulatorio</v>
      </c>
    </row>
    <row r="2132" spans="1:6" ht="15.75" customHeight="1" x14ac:dyDescent="0.3">
      <c r="A2132" s="3">
        <v>2131</v>
      </c>
      <c r="B2132" s="3">
        <v>253</v>
      </c>
      <c r="C2132" s="3">
        <v>44.880859221507386</v>
      </c>
      <c r="D2132" s="3">
        <v>23</v>
      </c>
      <c r="E2132" s="3">
        <v>4.326641482302489</v>
      </c>
      <c r="F2132" s="4" t="str">
        <f>+VLOOKUP(E2132,'[1]Nivel Impacto'!$A$3:$E$16,3)</f>
        <v>Riesgo de Capacitación Insuficiente</v>
      </c>
    </row>
    <row r="2133" spans="1:6" ht="15.75" customHeight="1" x14ac:dyDescent="0.3">
      <c r="A2133" s="3">
        <v>2132</v>
      </c>
      <c r="B2133" s="3">
        <v>206</v>
      </c>
      <c r="C2133" s="3">
        <v>34.17330690749187</v>
      </c>
      <c r="D2133" s="3">
        <v>20</v>
      </c>
      <c r="E2133" s="3">
        <v>3.5964856621535213</v>
      </c>
      <c r="F2133" s="4" t="str">
        <f>+VLOOKUP(E2133,'[1]Nivel Impacto'!$A$3:$E$16,3)</f>
        <v>Riesgo Administrativo Menor</v>
      </c>
    </row>
    <row r="2134" spans="1:6" ht="15.75" customHeight="1" x14ac:dyDescent="0.3">
      <c r="A2134" s="3">
        <v>2133</v>
      </c>
      <c r="B2134" s="3">
        <v>414</v>
      </c>
      <c r="C2134" s="3">
        <v>21.93081196230408</v>
      </c>
      <c r="D2134" s="3">
        <v>43</v>
      </c>
      <c r="E2134" s="3">
        <v>2.0824152546477674</v>
      </c>
      <c r="F2134" s="4" t="str">
        <f>+VLOOKUP(E2134,'[1]Nivel Impacto'!$A$3:$E$16,3)</f>
        <v>Riesgo de Error en Reportes No Críticos</v>
      </c>
    </row>
    <row r="2135" spans="1:6" ht="15.75" customHeight="1" x14ac:dyDescent="0.3">
      <c r="A2135" s="3">
        <v>2134</v>
      </c>
      <c r="B2135" s="3">
        <v>302</v>
      </c>
      <c r="C2135" s="3">
        <v>7.6497254507923431</v>
      </c>
      <c r="D2135" s="3">
        <v>29</v>
      </c>
      <c r="E2135" s="3">
        <v>0.81444695341142648</v>
      </c>
      <c r="F2135" s="4" t="e">
        <f>+VLOOKUP(E2135,'[1]Nivel Impacto'!$A$3:$E$16,3)</f>
        <v>#N/A</v>
      </c>
    </row>
    <row r="2136" spans="1:6" ht="15.75" customHeight="1" x14ac:dyDescent="0.3">
      <c r="A2136" s="3">
        <v>2135</v>
      </c>
      <c r="B2136" s="3">
        <v>52</v>
      </c>
      <c r="C2136" s="3">
        <v>38.065209261684878</v>
      </c>
      <c r="D2136" s="3">
        <v>5</v>
      </c>
      <c r="E2136" s="3">
        <v>3.8768109842527982</v>
      </c>
      <c r="F2136" s="4" t="str">
        <f>+VLOOKUP(E2136,'[1]Nivel Impacto'!$A$3:$E$16,3)</f>
        <v>Riesgo Administrativo Menor</v>
      </c>
    </row>
    <row r="2137" spans="1:6" ht="15.75" customHeight="1" x14ac:dyDescent="0.3">
      <c r="A2137" s="3">
        <v>2136</v>
      </c>
      <c r="B2137" s="3">
        <v>191</v>
      </c>
      <c r="C2137" s="3">
        <v>57.331774789732208</v>
      </c>
      <c r="D2137" s="3">
        <v>18</v>
      </c>
      <c r="E2137" s="3">
        <v>5.8887445557273654</v>
      </c>
      <c r="F2137" s="4" t="str">
        <f>+VLOOKUP(E2137,'[1]Nivel Impacto'!$A$3:$E$16,3)</f>
        <v>Riesgo Logístico y de Cadena de Suministro</v>
      </c>
    </row>
    <row r="2138" spans="1:6" ht="15.75" customHeight="1" x14ac:dyDescent="0.3">
      <c r="A2138" s="3">
        <v>2137</v>
      </c>
      <c r="B2138" s="3">
        <v>374</v>
      </c>
      <c r="C2138" s="3">
        <v>31.799671333352954</v>
      </c>
      <c r="D2138" s="3">
        <v>40</v>
      </c>
      <c r="E2138" s="3">
        <v>2.9019732080594904</v>
      </c>
      <c r="F2138" s="4" t="str">
        <f>+VLOOKUP(E2138,'[1]Nivel Impacto'!$A$3:$E$16,3)</f>
        <v>Riesgo de Error en Reportes No Críticos</v>
      </c>
    </row>
    <row r="2139" spans="1:6" ht="15.75" customHeight="1" x14ac:dyDescent="0.3">
      <c r="A2139" s="3">
        <v>2138</v>
      </c>
      <c r="B2139" s="3">
        <v>44</v>
      </c>
      <c r="C2139" s="3">
        <v>107.13858138758317</v>
      </c>
      <c r="D2139" s="3">
        <v>4</v>
      </c>
      <c r="E2139" s="3">
        <v>10.758505331367461</v>
      </c>
      <c r="F2139" s="4" t="str">
        <f>+VLOOKUP(E2139,'[1]Nivel Impacto'!$A$3:$E$16,3)</f>
        <v>Riesgo Tecnológico</v>
      </c>
    </row>
    <row r="2140" spans="1:6" ht="15.75" customHeight="1" x14ac:dyDescent="0.3">
      <c r="A2140" s="3">
        <v>2139</v>
      </c>
      <c r="B2140" s="3">
        <v>227</v>
      </c>
      <c r="C2140" s="3">
        <v>153.55108218694349</v>
      </c>
      <c r="D2140" s="3">
        <v>21</v>
      </c>
      <c r="E2140" s="3">
        <v>15.449618633313733</v>
      </c>
      <c r="F2140" s="4" t="str">
        <f>+VLOOKUP(E2140,'[1]Nivel Impacto'!$A$3:$E$16,3)</f>
        <v>Riesgo Ambiental</v>
      </c>
    </row>
    <row r="2141" spans="1:6" ht="15.75" customHeight="1" x14ac:dyDescent="0.3">
      <c r="A2141" s="3">
        <v>2140</v>
      </c>
      <c r="B2141" s="3">
        <v>341</v>
      </c>
      <c r="C2141" s="3">
        <v>14.228992113388516</v>
      </c>
      <c r="D2141" s="3">
        <v>37</v>
      </c>
      <c r="E2141" s="3">
        <v>1.3377196927372155</v>
      </c>
      <c r="F2141" s="4" t="str">
        <f>+VLOOKUP(E2141,'[1]Nivel Impacto'!$A$3:$E$16,3)</f>
        <v>Riesgo de Equipamiento Secundario</v>
      </c>
    </row>
    <row r="2142" spans="1:6" ht="15.75" customHeight="1" x14ac:dyDescent="0.3">
      <c r="A2142" s="3">
        <v>2141</v>
      </c>
      <c r="B2142" s="3">
        <v>441</v>
      </c>
      <c r="C2142" s="3">
        <v>35.722356870791934</v>
      </c>
      <c r="D2142" s="3">
        <v>41</v>
      </c>
      <c r="E2142" s="3">
        <v>3.6952263046487399</v>
      </c>
      <c r="F2142" s="4" t="str">
        <f>+VLOOKUP(E2142,'[1]Nivel Impacto'!$A$3:$E$16,3)</f>
        <v>Riesgo Administrativo Menor</v>
      </c>
    </row>
    <row r="2143" spans="1:6" ht="15.75" customHeight="1" x14ac:dyDescent="0.3">
      <c r="A2143" s="3">
        <v>2142</v>
      </c>
      <c r="B2143" s="3">
        <v>91</v>
      </c>
      <c r="C2143" s="3">
        <v>398.69326670435061</v>
      </c>
      <c r="D2143" s="3">
        <v>10</v>
      </c>
      <c r="E2143" s="3">
        <v>43.155762308176108</v>
      </c>
      <c r="F2143" s="4" t="str">
        <f>+VLOOKUP(E2143,'[1]Nivel Impacto'!$A$3:$E$16,3)</f>
        <v>Riesgo Ambiental</v>
      </c>
    </row>
    <row r="2144" spans="1:6" ht="15.75" customHeight="1" x14ac:dyDescent="0.3">
      <c r="A2144" s="3">
        <v>2143</v>
      </c>
      <c r="B2144" s="3">
        <v>129</v>
      </c>
      <c r="C2144" s="3">
        <v>32.803653428800395</v>
      </c>
      <c r="D2144" s="3">
        <v>14</v>
      </c>
      <c r="E2144" s="3">
        <v>3.2016180055178904</v>
      </c>
      <c r="F2144" s="4" t="str">
        <f>+VLOOKUP(E2144,'[1]Nivel Impacto'!$A$3:$E$16,3)</f>
        <v>Riesgo Administrativo Menor</v>
      </c>
    </row>
    <row r="2145" spans="1:6" ht="15.75" customHeight="1" x14ac:dyDescent="0.3">
      <c r="A2145" s="3">
        <v>2144</v>
      </c>
      <c r="B2145" s="3">
        <v>94</v>
      </c>
      <c r="C2145" s="3">
        <v>38.657647457231874</v>
      </c>
      <c r="D2145" s="3">
        <v>10</v>
      </c>
      <c r="E2145" s="3">
        <v>3.8969386118378884</v>
      </c>
      <c r="F2145" s="4" t="str">
        <f>+VLOOKUP(E2145,'[1]Nivel Impacto'!$A$3:$E$16,3)</f>
        <v>Riesgo Administrativo Menor</v>
      </c>
    </row>
    <row r="2146" spans="1:6" ht="15.75" customHeight="1" x14ac:dyDescent="0.3">
      <c r="A2146" s="3">
        <v>2145</v>
      </c>
      <c r="B2146" s="3">
        <v>374</v>
      </c>
      <c r="C2146" s="3">
        <v>72.572563794161496</v>
      </c>
      <c r="D2146" s="3">
        <v>36</v>
      </c>
      <c r="E2146" s="3">
        <v>6.8905894186684771</v>
      </c>
      <c r="F2146" s="4" t="str">
        <f>+VLOOKUP(E2146,'[1]Nivel Impacto'!$A$3:$E$16,3)</f>
        <v>Riesgo Regulatorio</v>
      </c>
    </row>
    <row r="2147" spans="1:6" ht="15.75" customHeight="1" x14ac:dyDescent="0.3">
      <c r="A2147" s="3">
        <v>2146</v>
      </c>
      <c r="B2147" s="3">
        <v>47</v>
      </c>
      <c r="C2147" s="3">
        <v>17.90400608673913</v>
      </c>
      <c r="D2147" s="3">
        <v>5</v>
      </c>
      <c r="E2147" s="3">
        <v>1.8354528579855147</v>
      </c>
      <c r="F2147" s="4" t="str">
        <f>+VLOOKUP(E2147,'[1]Nivel Impacto'!$A$3:$E$16,3)</f>
        <v>Riesgo de Equipamiento Secundario</v>
      </c>
    </row>
    <row r="2148" spans="1:6" ht="15.75" customHeight="1" x14ac:dyDescent="0.3">
      <c r="A2148" s="3">
        <v>2147</v>
      </c>
      <c r="B2148" s="3">
        <v>502</v>
      </c>
      <c r="C2148" s="3">
        <v>22.987629144422577</v>
      </c>
      <c r="D2148" s="3">
        <v>52</v>
      </c>
      <c r="E2148" s="3">
        <v>2.510058246838649</v>
      </c>
      <c r="F2148" s="4" t="str">
        <f>+VLOOKUP(E2148,'[1]Nivel Impacto'!$A$3:$E$16,3)</f>
        <v>Riesgo de Error en Reportes No Críticos</v>
      </c>
    </row>
    <row r="2149" spans="1:6" ht="15.75" customHeight="1" x14ac:dyDescent="0.3">
      <c r="A2149" s="3">
        <v>2148</v>
      </c>
      <c r="B2149" s="3">
        <v>260</v>
      </c>
      <c r="C2149" s="3">
        <v>65.474095939370045</v>
      </c>
      <c r="D2149" s="3">
        <v>27</v>
      </c>
      <c r="E2149" s="3">
        <v>6.1713194948141306</v>
      </c>
      <c r="F2149" s="4" t="str">
        <f>+VLOOKUP(E2149,'[1]Nivel Impacto'!$A$3:$E$16,3)</f>
        <v>Riesgo Regulatorio</v>
      </c>
    </row>
    <row r="2150" spans="1:6" ht="15.75" customHeight="1" x14ac:dyDescent="0.3">
      <c r="A2150" s="3">
        <v>2149</v>
      </c>
      <c r="B2150" s="3">
        <v>321</v>
      </c>
      <c r="C2150" s="3">
        <v>36.856297362177891</v>
      </c>
      <c r="D2150" s="3">
        <v>34</v>
      </c>
      <c r="E2150" s="3">
        <v>3.967247166680234</v>
      </c>
      <c r="F2150" s="4" t="str">
        <f>+VLOOKUP(E2150,'[1]Nivel Impacto'!$A$3:$E$16,3)</f>
        <v>Riesgo Administrativo Menor</v>
      </c>
    </row>
    <row r="2151" spans="1:6" ht="15.75" customHeight="1" x14ac:dyDescent="0.3">
      <c r="A2151" s="3">
        <v>2150</v>
      </c>
      <c r="B2151" s="3">
        <v>406</v>
      </c>
      <c r="C2151" s="3">
        <v>82.959182034643732</v>
      </c>
      <c r="D2151" s="3">
        <v>42</v>
      </c>
      <c r="E2151" s="3">
        <v>9.0901900190904747</v>
      </c>
      <c r="F2151" s="4" t="str">
        <f>+VLOOKUP(E2151,'[1]Nivel Impacto'!$A$3:$E$16,3)</f>
        <v>Riesgo Portuario</v>
      </c>
    </row>
    <row r="2152" spans="1:6" ht="15.75" customHeight="1" x14ac:dyDescent="0.3">
      <c r="A2152" s="3">
        <v>2151</v>
      </c>
      <c r="B2152" s="3">
        <v>574</v>
      </c>
      <c r="C2152" s="3">
        <v>39.068892039151393</v>
      </c>
      <c r="D2152" s="3">
        <v>55</v>
      </c>
      <c r="E2152" s="3">
        <v>4.2122151882122134</v>
      </c>
      <c r="F2152" s="4" t="str">
        <f>+VLOOKUP(E2152,'[1]Nivel Impacto'!$A$3:$E$16,3)</f>
        <v>Riesgo de Capacitación Insuficiente</v>
      </c>
    </row>
    <row r="2153" spans="1:6" ht="15.75" customHeight="1" x14ac:dyDescent="0.3">
      <c r="A2153" s="3">
        <v>2152</v>
      </c>
      <c r="B2153" s="3">
        <v>320</v>
      </c>
      <c r="C2153" s="3">
        <v>59.934123586454106</v>
      </c>
      <c r="D2153" s="3">
        <v>34</v>
      </c>
      <c r="E2153" s="3">
        <v>6.2305956884074138</v>
      </c>
      <c r="F2153" s="4" t="str">
        <f>+VLOOKUP(E2153,'[1]Nivel Impacto'!$A$3:$E$16,3)</f>
        <v>Riesgo Regulatorio</v>
      </c>
    </row>
    <row r="2154" spans="1:6" ht="15.75" customHeight="1" x14ac:dyDescent="0.3">
      <c r="A2154" s="3">
        <v>2153</v>
      </c>
      <c r="B2154" s="3">
        <v>330</v>
      </c>
      <c r="C2154" s="3">
        <v>9.4511230964048263</v>
      </c>
      <c r="D2154" s="3">
        <v>36</v>
      </c>
      <c r="E2154" s="3">
        <v>0.93268045159188095</v>
      </c>
      <c r="F2154" s="4" t="e">
        <f>+VLOOKUP(E2154,'[1]Nivel Impacto'!$A$3:$E$16,3)</f>
        <v>#N/A</v>
      </c>
    </row>
    <row r="2155" spans="1:6" ht="15.75" customHeight="1" x14ac:dyDescent="0.3">
      <c r="A2155" s="3">
        <v>2154</v>
      </c>
      <c r="B2155" s="3">
        <v>37</v>
      </c>
      <c r="C2155" s="3">
        <v>151.15053836286748</v>
      </c>
      <c r="D2155" s="3">
        <v>4</v>
      </c>
      <c r="E2155" s="3">
        <v>16.600370727247366</v>
      </c>
      <c r="F2155" s="4" t="str">
        <f>+VLOOKUP(E2155,'[1]Nivel Impacto'!$A$3:$E$16,3)</f>
        <v>Riesgo Ambiental</v>
      </c>
    </row>
    <row r="2156" spans="1:6" ht="15.75" customHeight="1" x14ac:dyDescent="0.3">
      <c r="A2156" s="3">
        <v>2155</v>
      </c>
      <c r="B2156" s="3">
        <v>47</v>
      </c>
      <c r="C2156" s="3">
        <v>10.115071350354807</v>
      </c>
      <c r="D2156" s="3">
        <v>5</v>
      </c>
      <c r="E2156" s="3">
        <v>0.947624817002653</v>
      </c>
      <c r="F2156" s="4" t="e">
        <f>+VLOOKUP(E2156,'[1]Nivel Impacto'!$A$3:$E$16,3)</f>
        <v>#N/A</v>
      </c>
    </row>
    <row r="2157" spans="1:6" ht="15.75" customHeight="1" x14ac:dyDescent="0.3">
      <c r="A2157" s="3">
        <v>2156</v>
      </c>
      <c r="B2157" s="3">
        <v>162</v>
      </c>
      <c r="C2157" s="3">
        <v>75.597765893866708</v>
      </c>
      <c r="D2157" s="3">
        <v>16</v>
      </c>
      <c r="E2157" s="3">
        <v>7.8742697723535748</v>
      </c>
      <c r="F2157" s="4" t="str">
        <f>+VLOOKUP(E2157,'[1]Nivel Impacto'!$A$3:$E$16,3)</f>
        <v>Riesgo Laboral</v>
      </c>
    </row>
    <row r="2158" spans="1:6" ht="15.75" customHeight="1" x14ac:dyDescent="0.3">
      <c r="A2158" s="3">
        <v>2157</v>
      </c>
      <c r="B2158" s="3">
        <v>51</v>
      </c>
      <c r="C2158" s="3">
        <v>32.841490732264141</v>
      </c>
      <c r="D2158" s="3">
        <v>5</v>
      </c>
      <c r="E2158" s="3">
        <v>3.0384678359669182</v>
      </c>
      <c r="F2158" s="4" t="str">
        <f>+VLOOKUP(E2158,'[1]Nivel Impacto'!$A$3:$E$16,3)</f>
        <v>Riesgo Administrativo Menor</v>
      </c>
    </row>
    <row r="2159" spans="1:6" ht="15.75" customHeight="1" x14ac:dyDescent="0.3">
      <c r="A2159" s="3">
        <v>2158</v>
      </c>
      <c r="B2159" s="3">
        <v>42</v>
      </c>
      <c r="C2159" s="3">
        <v>51.931155368654061</v>
      </c>
      <c r="D2159" s="3">
        <v>4</v>
      </c>
      <c r="E2159" s="3">
        <v>5.2905339638752764</v>
      </c>
      <c r="F2159" s="4" t="str">
        <f>+VLOOKUP(E2159,'[1]Nivel Impacto'!$A$3:$E$16,3)</f>
        <v>Riesgo Logístico y de Cadena de Suministro</v>
      </c>
    </row>
    <row r="2160" spans="1:6" ht="15.75" customHeight="1" x14ac:dyDescent="0.3">
      <c r="A2160" s="3">
        <v>2159</v>
      </c>
      <c r="B2160" s="3">
        <v>273</v>
      </c>
      <c r="C2160" s="3">
        <v>211.10143316758018</v>
      </c>
      <c r="D2160" s="3">
        <v>27</v>
      </c>
      <c r="E2160" s="3">
        <v>20.556491072763315</v>
      </c>
      <c r="F2160" s="4" t="str">
        <f>+VLOOKUP(E2160,'[1]Nivel Impacto'!$A$3:$E$16,3)</f>
        <v>Riesgo Ambiental</v>
      </c>
    </row>
    <row r="2161" spans="1:6" ht="15.75" customHeight="1" x14ac:dyDescent="0.3">
      <c r="A2161" s="3">
        <v>2160</v>
      </c>
      <c r="B2161" s="3">
        <v>331</v>
      </c>
      <c r="C2161" s="3">
        <v>95.484528912575669</v>
      </c>
      <c r="D2161" s="3">
        <v>34</v>
      </c>
      <c r="E2161" s="3">
        <v>8.7100823770837952</v>
      </c>
      <c r="F2161" s="4" t="str">
        <f>+VLOOKUP(E2161,'[1]Nivel Impacto'!$A$3:$E$16,3)</f>
        <v>Riesgo Financiero Operativo</v>
      </c>
    </row>
    <row r="2162" spans="1:6" ht="15.75" customHeight="1" x14ac:dyDescent="0.3">
      <c r="A2162" s="3">
        <v>2161</v>
      </c>
      <c r="B2162" s="3">
        <v>317</v>
      </c>
      <c r="C2162" s="3">
        <v>49.567035840904303</v>
      </c>
      <c r="D2162" s="3">
        <v>34</v>
      </c>
      <c r="E2162" s="3">
        <v>5.1992088215404557</v>
      </c>
      <c r="F2162" s="4" t="str">
        <f>+VLOOKUP(E2162,'[1]Nivel Impacto'!$A$3:$E$16,3)</f>
        <v>Riesgo Logístico y de Cadena de Suministro</v>
      </c>
    </row>
    <row r="2163" spans="1:6" ht="15.75" customHeight="1" x14ac:dyDescent="0.3">
      <c r="A2163" s="3">
        <v>2162</v>
      </c>
      <c r="B2163" s="3">
        <v>230</v>
      </c>
      <c r="C2163" s="3">
        <v>10.750497481051021</v>
      </c>
      <c r="D2163" s="3">
        <v>24</v>
      </c>
      <c r="E2163" s="3">
        <v>1.018122196219672</v>
      </c>
      <c r="F2163" s="4" t="str">
        <f>+VLOOKUP(E2163,'[1]Nivel Impacto'!$A$3:$E$16,3)</f>
        <v>Riesgo de Equipamiento Secundario</v>
      </c>
    </row>
    <row r="2164" spans="1:6" ht="15.75" customHeight="1" x14ac:dyDescent="0.3">
      <c r="A2164" s="3">
        <v>2163</v>
      </c>
      <c r="B2164" s="3">
        <v>144</v>
      </c>
      <c r="C2164" s="3">
        <v>13.380654409953907</v>
      </c>
      <c r="D2164" s="3">
        <v>13</v>
      </c>
      <c r="E2164" s="3">
        <v>1.4261874978784999</v>
      </c>
      <c r="F2164" s="4" t="str">
        <f>+VLOOKUP(E2164,'[1]Nivel Impacto'!$A$3:$E$16,3)</f>
        <v>Riesgo de Equipamiento Secundario</v>
      </c>
    </row>
    <row r="2165" spans="1:6" ht="15.75" customHeight="1" x14ac:dyDescent="0.3">
      <c r="A2165" s="3">
        <v>2164</v>
      </c>
      <c r="B2165" s="3">
        <v>88</v>
      </c>
      <c r="C2165" s="3">
        <v>29.87010398121264</v>
      </c>
      <c r="D2165" s="3">
        <v>9</v>
      </c>
      <c r="E2165" s="3">
        <v>2.7020956657703046</v>
      </c>
      <c r="F2165" s="4" t="str">
        <f>+VLOOKUP(E2165,'[1]Nivel Impacto'!$A$3:$E$16,3)</f>
        <v>Riesgo de Error en Reportes No Críticos</v>
      </c>
    </row>
    <row r="2166" spans="1:6" ht="15.75" customHeight="1" x14ac:dyDescent="0.3">
      <c r="A2166" s="3">
        <v>2165</v>
      </c>
      <c r="B2166" s="3">
        <v>393</v>
      </c>
      <c r="C2166" s="3">
        <v>133.02394642426933</v>
      </c>
      <c r="D2166" s="3">
        <v>36</v>
      </c>
      <c r="E2166" s="3">
        <v>14.495728318285197</v>
      </c>
      <c r="F2166" s="4" t="str">
        <f>+VLOOKUP(E2166,'[1]Nivel Impacto'!$A$3:$E$16,3)</f>
        <v>Riesgo Ambiental</v>
      </c>
    </row>
    <row r="2167" spans="1:6" ht="15.75" customHeight="1" x14ac:dyDescent="0.3">
      <c r="A2167" s="3">
        <v>2166</v>
      </c>
      <c r="B2167" s="3">
        <v>129</v>
      </c>
      <c r="C2167" s="3">
        <v>16.881247971386873</v>
      </c>
      <c r="D2167" s="3">
        <v>13</v>
      </c>
      <c r="E2167" s="3">
        <v>1.6658247379174884</v>
      </c>
      <c r="F2167" s="4" t="str">
        <f>+VLOOKUP(E2167,'[1]Nivel Impacto'!$A$3:$E$16,3)</f>
        <v>Riesgo de Equipamiento Secundario</v>
      </c>
    </row>
    <row r="2168" spans="1:6" ht="15.75" customHeight="1" x14ac:dyDescent="0.3">
      <c r="A2168" s="3">
        <v>2167</v>
      </c>
      <c r="B2168" s="3">
        <v>497</v>
      </c>
      <c r="C2168" s="3">
        <v>40.43492371675034</v>
      </c>
      <c r="D2168" s="3">
        <v>47</v>
      </c>
      <c r="E2168" s="3">
        <v>4.2093496831972574</v>
      </c>
      <c r="F2168" s="4" t="str">
        <f>+VLOOKUP(E2168,'[1]Nivel Impacto'!$A$3:$E$16,3)</f>
        <v>Riesgo de Capacitación Insuficiente</v>
      </c>
    </row>
    <row r="2169" spans="1:6" ht="15.75" customHeight="1" x14ac:dyDescent="0.3">
      <c r="A2169" s="3">
        <v>2168</v>
      </c>
      <c r="B2169" s="3">
        <v>403</v>
      </c>
      <c r="C2169" s="3">
        <v>313.88428468820564</v>
      </c>
      <c r="D2169" s="3">
        <v>41</v>
      </c>
      <c r="E2169" s="3">
        <v>32.300798074229988</v>
      </c>
      <c r="F2169" s="4" t="str">
        <f>+VLOOKUP(E2169,'[1]Nivel Impacto'!$A$3:$E$16,3)</f>
        <v>Riesgo Ambiental</v>
      </c>
    </row>
    <row r="2170" spans="1:6" ht="15.75" customHeight="1" x14ac:dyDescent="0.3">
      <c r="A2170" s="3">
        <v>2169</v>
      </c>
      <c r="B2170" s="3">
        <v>40</v>
      </c>
      <c r="C2170" s="3">
        <v>124.86133381811682</v>
      </c>
      <c r="D2170" s="3">
        <v>4</v>
      </c>
      <c r="E2170" s="3">
        <v>13.020320884488456</v>
      </c>
      <c r="F2170" s="4" t="str">
        <f>+VLOOKUP(E2170,'[1]Nivel Impacto'!$A$3:$E$16,3)</f>
        <v>Riesgo de Navegación</v>
      </c>
    </row>
    <row r="2171" spans="1:6" ht="15.75" customHeight="1" x14ac:dyDescent="0.3">
      <c r="A2171" s="3">
        <v>2170</v>
      </c>
      <c r="B2171" s="3">
        <v>344</v>
      </c>
      <c r="C2171" s="3">
        <v>78.32376108276398</v>
      </c>
      <c r="D2171" s="3">
        <v>33</v>
      </c>
      <c r="E2171" s="3">
        <v>7.4923935700581588</v>
      </c>
      <c r="F2171" s="4" t="str">
        <f>+VLOOKUP(E2171,'[1]Nivel Impacto'!$A$3:$E$16,3)</f>
        <v>Riesgo Laboral</v>
      </c>
    </row>
    <row r="2172" spans="1:6" ht="15.75" customHeight="1" x14ac:dyDescent="0.3">
      <c r="A2172" s="3">
        <v>2171</v>
      </c>
      <c r="B2172" s="3">
        <v>278</v>
      </c>
      <c r="C2172" s="3">
        <v>83.69708310994983</v>
      </c>
      <c r="D2172" s="3">
        <v>27</v>
      </c>
      <c r="E2172" s="3">
        <v>8.6873819698108097</v>
      </c>
      <c r="F2172" s="4" t="str">
        <f>+VLOOKUP(E2172,'[1]Nivel Impacto'!$A$3:$E$16,3)</f>
        <v>Riesgo Financiero Operativo</v>
      </c>
    </row>
    <row r="2173" spans="1:6" ht="15.75" customHeight="1" x14ac:dyDescent="0.3">
      <c r="A2173" s="3">
        <v>2172</v>
      </c>
      <c r="B2173" s="3">
        <v>173</v>
      </c>
      <c r="C2173" s="3">
        <v>19.089993132666873</v>
      </c>
      <c r="D2173" s="3">
        <v>19</v>
      </c>
      <c r="E2173" s="3">
        <v>1.9296775590224007</v>
      </c>
      <c r="F2173" s="4" t="str">
        <f>+VLOOKUP(E2173,'[1]Nivel Impacto'!$A$3:$E$16,3)</f>
        <v>Riesgo de Equipamiento Secundario</v>
      </c>
    </row>
    <row r="2174" spans="1:6" ht="15.75" customHeight="1" x14ac:dyDescent="0.3">
      <c r="A2174" s="3">
        <v>2173</v>
      </c>
      <c r="B2174" s="3">
        <v>173</v>
      </c>
      <c r="C2174" s="3">
        <v>149.65004273071477</v>
      </c>
      <c r="D2174" s="3">
        <v>16</v>
      </c>
      <c r="E2174" s="3">
        <v>14.913571790195659</v>
      </c>
      <c r="F2174" s="4" t="str">
        <f>+VLOOKUP(E2174,'[1]Nivel Impacto'!$A$3:$E$16,3)</f>
        <v>Riesgo Ambiental</v>
      </c>
    </row>
    <row r="2175" spans="1:6" ht="15.75" customHeight="1" x14ac:dyDescent="0.3">
      <c r="A2175" s="3">
        <v>2174</v>
      </c>
      <c r="B2175" s="3">
        <v>396</v>
      </c>
      <c r="C2175" s="3">
        <v>43.650664832161745</v>
      </c>
      <c r="D2175" s="3">
        <v>41</v>
      </c>
      <c r="E2175" s="3">
        <v>4.3034769140986757</v>
      </c>
      <c r="F2175" s="4" t="str">
        <f>+VLOOKUP(E2175,'[1]Nivel Impacto'!$A$3:$E$16,3)</f>
        <v>Riesgo de Capacitación Insuficiente</v>
      </c>
    </row>
    <row r="2176" spans="1:6" ht="15.75" customHeight="1" x14ac:dyDescent="0.3">
      <c r="A2176" s="3">
        <v>2175</v>
      </c>
      <c r="B2176" s="3">
        <v>378</v>
      </c>
      <c r="C2176" s="3">
        <v>35.994652240878708</v>
      </c>
      <c r="D2176" s="3">
        <v>41</v>
      </c>
      <c r="E2176" s="3">
        <v>3.5903697865747644</v>
      </c>
      <c r="F2176" s="4" t="str">
        <f>+VLOOKUP(E2176,'[1]Nivel Impacto'!$A$3:$E$16,3)</f>
        <v>Riesgo Administrativo Menor</v>
      </c>
    </row>
    <row r="2177" spans="1:6" ht="15.75" customHeight="1" x14ac:dyDescent="0.3">
      <c r="A2177" s="3">
        <v>2176</v>
      </c>
      <c r="B2177" s="3">
        <v>225</v>
      </c>
      <c r="C2177" s="3">
        <v>28.919141061289437</v>
      </c>
      <c r="D2177" s="3">
        <v>23</v>
      </c>
      <c r="E2177" s="3">
        <v>2.603204400751673</v>
      </c>
      <c r="F2177" s="4" t="str">
        <f>+VLOOKUP(E2177,'[1]Nivel Impacto'!$A$3:$E$16,3)</f>
        <v>Riesgo de Error en Reportes No Críticos</v>
      </c>
    </row>
    <row r="2178" spans="1:6" ht="15.75" customHeight="1" x14ac:dyDescent="0.3">
      <c r="A2178" s="3">
        <v>2177</v>
      </c>
      <c r="B2178" s="3">
        <v>37</v>
      </c>
      <c r="C2178" s="3">
        <v>31.315268579492496</v>
      </c>
      <c r="D2178" s="3">
        <v>4</v>
      </c>
      <c r="E2178" s="3">
        <v>2.8701835056764411</v>
      </c>
      <c r="F2178" s="4" t="str">
        <f>+VLOOKUP(E2178,'[1]Nivel Impacto'!$A$3:$E$16,3)</f>
        <v>Riesgo de Error en Reportes No Críticos</v>
      </c>
    </row>
    <row r="2179" spans="1:6" ht="15.75" customHeight="1" x14ac:dyDescent="0.3">
      <c r="A2179" s="3">
        <v>2178</v>
      </c>
      <c r="B2179" s="3">
        <v>95</v>
      </c>
      <c r="C2179" s="3">
        <v>140.34173312108231</v>
      </c>
      <c r="D2179" s="3">
        <v>10</v>
      </c>
      <c r="E2179" s="3">
        <v>14.866678290640124</v>
      </c>
      <c r="F2179" s="4" t="str">
        <f>+VLOOKUP(E2179,'[1]Nivel Impacto'!$A$3:$E$16,3)</f>
        <v>Riesgo Ambiental</v>
      </c>
    </row>
    <row r="2180" spans="1:6" ht="15.75" customHeight="1" x14ac:dyDescent="0.3">
      <c r="A2180" s="3">
        <v>2179</v>
      </c>
      <c r="B2180" s="3">
        <v>106</v>
      </c>
      <c r="C2180" s="3">
        <v>99.423976137646349</v>
      </c>
      <c r="D2180" s="3">
        <v>10</v>
      </c>
      <c r="E2180" s="3">
        <v>9.2121322391848874</v>
      </c>
      <c r="F2180" s="4" t="str">
        <f>+VLOOKUP(E2180,'[1]Nivel Impacto'!$A$3:$E$16,3)</f>
        <v>Riesgo Portuario</v>
      </c>
    </row>
    <row r="2181" spans="1:6" ht="15.75" customHeight="1" x14ac:dyDescent="0.3">
      <c r="A2181" s="3">
        <v>2180</v>
      </c>
      <c r="B2181" s="3">
        <v>90</v>
      </c>
      <c r="C2181" s="3">
        <v>160.83297088978864</v>
      </c>
      <c r="D2181" s="3">
        <v>9</v>
      </c>
      <c r="E2181" s="3">
        <v>14.699389240294582</v>
      </c>
      <c r="F2181" s="4" t="str">
        <f>+VLOOKUP(E2181,'[1]Nivel Impacto'!$A$3:$E$16,3)</f>
        <v>Riesgo Ambiental</v>
      </c>
    </row>
    <row r="2182" spans="1:6" ht="15.75" customHeight="1" x14ac:dyDescent="0.3">
      <c r="A2182" s="3">
        <v>2181</v>
      </c>
      <c r="B2182" s="3">
        <v>594</v>
      </c>
      <c r="C2182" s="3">
        <v>28.632867499247727</v>
      </c>
      <c r="D2182" s="3">
        <v>55</v>
      </c>
      <c r="E2182" s="3">
        <v>2.9745312443345977</v>
      </c>
      <c r="F2182" s="4" t="str">
        <f>+VLOOKUP(E2182,'[1]Nivel Impacto'!$A$3:$E$16,3)</f>
        <v>Riesgo de Error en Reportes No Críticos</v>
      </c>
    </row>
    <row r="2183" spans="1:6" ht="15.75" customHeight="1" x14ac:dyDescent="0.3">
      <c r="A2183" s="3">
        <v>2182</v>
      </c>
      <c r="B2183" s="3">
        <v>203</v>
      </c>
      <c r="C2183" s="3">
        <v>57.506413354189114</v>
      </c>
      <c r="D2183" s="3">
        <v>22</v>
      </c>
      <c r="E2183" s="3">
        <v>6.1428363821885252</v>
      </c>
      <c r="F2183" s="4" t="str">
        <f>+VLOOKUP(E2183,'[1]Nivel Impacto'!$A$3:$E$16,3)</f>
        <v>Riesgo Regulatorio</v>
      </c>
    </row>
    <row r="2184" spans="1:6" ht="15.75" customHeight="1" x14ac:dyDescent="0.3">
      <c r="A2184" s="3">
        <v>2183</v>
      </c>
      <c r="B2184" s="3">
        <v>55</v>
      </c>
      <c r="C2184" s="3">
        <v>24.934093902417779</v>
      </c>
      <c r="D2184" s="3">
        <v>5</v>
      </c>
      <c r="E2184" s="3">
        <v>2.3431544487365756</v>
      </c>
      <c r="F2184" s="4" t="str">
        <f>+VLOOKUP(E2184,'[1]Nivel Impacto'!$A$3:$E$16,3)</f>
        <v>Riesgo de Error en Reportes No Críticos</v>
      </c>
    </row>
    <row r="2185" spans="1:6" ht="15.75" customHeight="1" x14ac:dyDescent="0.3">
      <c r="A2185" s="3">
        <v>2184</v>
      </c>
      <c r="B2185" s="3">
        <v>38</v>
      </c>
      <c r="C2185" s="3">
        <v>75.8971670280323</v>
      </c>
      <c r="D2185" s="3">
        <v>4</v>
      </c>
      <c r="E2185" s="3">
        <v>7.7282164309600718</v>
      </c>
      <c r="F2185" s="4" t="str">
        <f>+VLOOKUP(E2185,'[1]Nivel Impacto'!$A$3:$E$16,3)</f>
        <v>Riesgo Laboral</v>
      </c>
    </row>
    <row r="2186" spans="1:6" ht="15.75" customHeight="1" x14ac:dyDescent="0.3">
      <c r="A2186" s="3">
        <v>2185</v>
      </c>
      <c r="B2186" s="3">
        <v>556</v>
      </c>
      <c r="C2186" s="3">
        <v>18.778052873620808</v>
      </c>
      <c r="D2186" s="3">
        <v>58</v>
      </c>
      <c r="E2186" s="3">
        <v>1.8513130788176517</v>
      </c>
      <c r="F2186" s="4" t="str">
        <f>+VLOOKUP(E2186,'[1]Nivel Impacto'!$A$3:$E$16,3)</f>
        <v>Riesgo de Equipamiento Secundario</v>
      </c>
    </row>
    <row r="2187" spans="1:6" ht="15.75" customHeight="1" x14ac:dyDescent="0.3">
      <c r="A2187" s="3">
        <v>2186</v>
      </c>
      <c r="B2187" s="3">
        <v>243</v>
      </c>
      <c r="C2187" s="3">
        <v>82.318335123914636</v>
      </c>
      <c r="D2187" s="3">
        <v>23</v>
      </c>
      <c r="E2187" s="3">
        <v>8.2496487485071377</v>
      </c>
      <c r="F2187" s="4" t="str">
        <f>+VLOOKUP(E2187,'[1]Nivel Impacto'!$A$3:$E$16,3)</f>
        <v>Riesgo Financiero Operativo</v>
      </c>
    </row>
    <row r="2188" spans="1:6" ht="15.75" customHeight="1" x14ac:dyDescent="0.3">
      <c r="A2188" s="3">
        <v>2187</v>
      </c>
      <c r="B2188" s="3">
        <v>166</v>
      </c>
      <c r="C2188" s="3">
        <v>34.308608843107521</v>
      </c>
      <c r="D2188" s="3">
        <v>15</v>
      </c>
      <c r="E2188" s="3">
        <v>3.2450533940668254</v>
      </c>
      <c r="F2188" s="4" t="str">
        <f>+VLOOKUP(E2188,'[1]Nivel Impacto'!$A$3:$E$16,3)</f>
        <v>Riesgo Administrativo Menor</v>
      </c>
    </row>
    <row r="2189" spans="1:6" ht="15.75" customHeight="1" x14ac:dyDescent="0.3">
      <c r="A2189" s="3">
        <v>2188</v>
      </c>
      <c r="B2189" s="3">
        <v>221</v>
      </c>
      <c r="C2189" s="3">
        <v>21.218127732672986</v>
      </c>
      <c r="D2189" s="3">
        <v>20</v>
      </c>
      <c r="E2189" s="3">
        <v>1.952995497449753</v>
      </c>
      <c r="F2189" s="4" t="str">
        <f>+VLOOKUP(E2189,'[1]Nivel Impacto'!$A$3:$E$16,3)</f>
        <v>Riesgo de Equipamiento Secundario</v>
      </c>
    </row>
    <row r="2190" spans="1:6" ht="15.75" customHeight="1" x14ac:dyDescent="0.3">
      <c r="A2190" s="3">
        <v>2189</v>
      </c>
      <c r="B2190" s="3">
        <v>361</v>
      </c>
      <c r="C2190" s="3">
        <v>7.8494496890273835</v>
      </c>
      <c r="D2190" s="3">
        <v>37</v>
      </c>
      <c r="E2190" s="3">
        <v>0.74537420920772957</v>
      </c>
      <c r="F2190" s="4" t="e">
        <f>+VLOOKUP(E2190,'[1]Nivel Impacto'!$A$3:$E$16,3)</f>
        <v>#N/A</v>
      </c>
    </row>
    <row r="2191" spans="1:6" ht="15.75" customHeight="1" x14ac:dyDescent="0.3">
      <c r="A2191" s="3">
        <v>2190</v>
      </c>
      <c r="B2191" s="3">
        <v>293</v>
      </c>
      <c r="C2191" s="3">
        <v>496.44701854496196</v>
      </c>
      <c r="D2191" s="3">
        <v>32</v>
      </c>
      <c r="E2191" s="3">
        <v>48.644926317805627</v>
      </c>
      <c r="F2191" s="4" t="str">
        <f>+VLOOKUP(E2191,'[1]Nivel Impacto'!$A$3:$E$16,3)</f>
        <v>Riesgo Ambiental</v>
      </c>
    </row>
    <row r="2192" spans="1:6" ht="15.75" customHeight="1" x14ac:dyDescent="0.3">
      <c r="A2192" s="3">
        <v>2191</v>
      </c>
      <c r="B2192" s="3">
        <v>411</v>
      </c>
      <c r="C2192" s="3">
        <v>37.258722113496731</v>
      </c>
      <c r="D2192" s="3">
        <v>38</v>
      </c>
      <c r="E2192" s="3">
        <v>3.649102959731696</v>
      </c>
      <c r="F2192" s="4" t="str">
        <f>+VLOOKUP(E2192,'[1]Nivel Impacto'!$A$3:$E$16,3)</f>
        <v>Riesgo Administrativo Menor</v>
      </c>
    </row>
    <row r="2193" spans="1:6" ht="15.75" customHeight="1" x14ac:dyDescent="0.3">
      <c r="A2193" s="3">
        <v>2192</v>
      </c>
      <c r="B2193" s="3">
        <v>353</v>
      </c>
      <c r="C2193" s="3">
        <v>60.036788014794844</v>
      </c>
      <c r="D2193" s="3">
        <v>37</v>
      </c>
      <c r="E2193" s="3">
        <v>6.401418415683839</v>
      </c>
      <c r="F2193" s="4" t="str">
        <f>+VLOOKUP(E2193,'[1]Nivel Impacto'!$A$3:$E$16,3)</f>
        <v>Riesgo Regulatorio</v>
      </c>
    </row>
    <row r="2194" spans="1:6" ht="15.75" customHeight="1" x14ac:dyDescent="0.3">
      <c r="A2194" s="3">
        <v>2193</v>
      </c>
      <c r="B2194" s="3">
        <v>497</v>
      </c>
      <c r="C2194" s="3">
        <v>198.49593831938429</v>
      </c>
      <c r="D2194" s="3">
        <v>51</v>
      </c>
      <c r="E2194" s="3">
        <v>21.256640636635019</v>
      </c>
      <c r="F2194" s="4" t="str">
        <f>+VLOOKUP(E2194,'[1]Nivel Impacto'!$A$3:$E$16,3)</f>
        <v>Riesgo Ambiental</v>
      </c>
    </row>
    <row r="2195" spans="1:6" ht="15.75" customHeight="1" x14ac:dyDescent="0.3">
      <c r="A2195" s="3">
        <v>2194</v>
      </c>
      <c r="B2195" s="3">
        <v>41</v>
      </c>
      <c r="C2195" s="3">
        <v>146.85851527581772</v>
      </c>
      <c r="D2195" s="3">
        <v>4</v>
      </c>
      <c r="E2195" s="3">
        <v>15.87448004891275</v>
      </c>
      <c r="F2195" s="4" t="str">
        <f>+VLOOKUP(E2195,'[1]Nivel Impacto'!$A$3:$E$16,3)</f>
        <v>Riesgo Ambiental</v>
      </c>
    </row>
    <row r="2196" spans="1:6" ht="15.75" customHeight="1" x14ac:dyDescent="0.3">
      <c r="A2196" s="3">
        <v>2195</v>
      </c>
      <c r="B2196" s="3">
        <v>131</v>
      </c>
      <c r="C2196" s="3">
        <v>165.82133535667208</v>
      </c>
      <c r="D2196" s="3">
        <v>14</v>
      </c>
      <c r="E2196" s="3">
        <v>16.792291906568192</v>
      </c>
      <c r="F2196" s="4" t="str">
        <f>+VLOOKUP(E2196,'[1]Nivel Impacto'!$A$3:$E$16,3)</f>
        <v>Riesgo Ambiental</v>
      </c>
    </row>
    <row r="2197" spans="1:6" ht="15.75" customHeight="1" x14ac:dyDescent="0.3">
      <c r="A2197" s="3">
        <v>2196</v>
      </c>
      <c r="B2197" s="3">
        <v>128</v>
      </c>
      <c r="C2197" s="3">
        <v>71.224628980141887</v>
      </c>
      <c r="D2197" s="3">
        <v>14</v>
      </c>
      <c r="E2197" s="3">
        <v>7.0338836946361907</v>
      </c>
      <c r="F2197" s="4" t="str">
        <f>+VLOOKUP(E2197,'[1]Nivel Impacto'!$A$3:$E$16,3)</f>
        <v>Riesgo Laboral</v>
      </c>
    </row>
    <row r="2198" spans="1:6" ht="15.75" customHeight="1" x14ac:dyDescent="0.3">
      <c r="A2198" s="3">
        <v>2197</v>
      </c>
      <c r="B2198" s="3">
        <v>86</v>
      </c>
      <c r="C2198" s="3">
        <v>105.911526027957</v>
      </c>
      <c r="D2198" s="3">
        <v>9</v>
      </c>
      <c r="E2198" s="3">
        <v>11.39671324341456</v>
      </c>
      <c r="F2198" s="4" t="str">
        <f>+VLOOKUP(E2198,'[1]Nivel Impacto'!$A$3:$E$16,3)</f>
        <v>Riesgo de Seguridad</v>
      </c>
    </row>
    <row r="2199" spans="1:6" ht="15.75" customHeight="1" x14ac:dyDescent="0.3">
      <c r="A2199" s="3">
        <v>2198</v>
      </c>
      <c r="B2199" s="3">
        <v>47</v>
      </c>
      <c r="C2199" s="3">
        <v>108.0276464835204</v>
      </c>
      <c r="D2199" s="3">
        <v>5</v>
      </c>
      <c r="E2199" s="3">
        <v>10.228575562468832</v>
      </c>
      <c r="F2199" s="4" t="str">
        <f>+VLOOKUP(E2199,'[1]Nivel Impacto'!$A$3:$E$16,3)</f>
        <v>Riesgo Tecnológico</v>
      </c>
    </row>
    <row r="2200" spans="1:6" ht="15.75" customHeight="1" x14ac:dyDescent="0.3">
      <c r="A2200" s="3">
        <v>2199</v>
      </c>
      <c r="B2200" s="3">
        <v>47</v>
      </c>
      <c r="C2200" s="3">
        <v>71.145333208717034</v>
      </c>
      <c r="D2200" s="3">
        <v>5</v>
      </c>
      <c r="E2200" s="3">
        <v>6.4681304353164393</v>
      </c>
      <c r="F2200" s="4" t="str">
        <f>+VLOOKUP(E2200,'[1]Nivel Impacto'!$A$3:$E$16,3)</f>
        <v>Riesgo Regulatorio</v>
      </c>
    </row>
    <row r="2201" spans="1:6" ht="15.75" customHeight="1" x14ac:dyDescent="0.3">
      <c r="A2201" s="3">
        <v>2200</v>
      </c>
      <c r="B2201" s="3">
        <v>293</v>
      </c>
      <c r="C2201" s="3">
        <v>60.363820227053566</v>
      </c>
      <c r="D2201" s="3">
        <v>32</v>
      </c>
      <c r="E2201" s="3">
        <v>6.1896802439660794</v>
      </c>
      <c r="F2201" s="4" t="str">
        <f>+VLOOKUP(E2201,'[1]Nivel Impacto'!$A$3:$E$16,3)</f>
        <v>Riesgo Regulatorio</v>
      </c>
    </row>
    <row r="2202" spans="1:6" ht="15.75" customHeight="1" x14ac:dyDescent="0.3">
      <c r="A2202" s="3">
        <v>2201</v>
      </c>
      <c r="B2202" s="3">
        <v>48</v>
      </c>
      <c r="C2202" s="3">
        <v>39.242092070304402</v>
      </c>
      <c r="D2202" s="3">
        <v>5</v>
      </c>
      <c r="E2202" s="3">
        <v>3.5435864481507844</v>
      </c>
      <c r="F2202" s="4" t="str">
        <f>+VLOOKUP(E2202,'[1]Nivel Impacto'!$A$3:$E$16,3)</f>
        <v>Riesgo Administrativo Menor</v>
      </c>
    </row>
    <row r="2203" spans="1:6" ht="15.75" customHeight="1" x14ac:dyDescent="0.3">
      <c r="A2203" s="3">
        <v>2202</v>
      </c>
      <c r="B2203" s="3">
        <v>146</v>
      </c>
      <c r="C2203" s="3">
        <v>739.14122783731943</v>
      </c>
      <c r="D2203" s="3">
        <v>14</v>
      </c>
      <c r="E2203" s="3">
        <v>78.047817811930059</v>
      </c>
      <c r="F2203" s="4" t="str">
        <f>+VLOOKUP(E2203,'[1]Nivel Impacto'!$A$3:$E$16,3)</f>
        <v>Riesgo Ambiental</v>
      </c>
    </row>
    <row r="2204" spans="1:6" ht="15.75" customHeight="1" x14ac:dyDescent="0.3">
      <c r="A2204" s="3">
        <v>2203</v>
      </c>
      <c r="B2204" s="3">
        <v>92</v>
      </c>
      <c r="C2204" s="3">
        <v>108.18119692028075</v>
      </c>
      <c r="D2204" s="3">
        <v>10</v>
      </c>
      <c r="E2204" s="3">
        <v>11.219792516000551</v>
      </c>
      <c r="F2204" s="4" t="str">
        <f>+VLOOKUP(E2204,'[1]Nivel Impacto'!$A$3:$E$16,3)</f>
        <v>Riesgo de Seguridad</v>
      </c>
    </row>
    <row r="2205" spans="1:6" ht="15.75" customHeight="1" x14ac:dyDescent="0.3">
      <c r="A2205" s="3">
        <v>2204</v>
      </c>
      <c r="B2205" s="3">
        <v>393</v>
      </c>
      <c r="C2205" s="3">
        <v>39.240070400506227</v>
      </c>
      <c r="D2205" s="3">
        <v>41</v>
      </c>
      <c r="E2205" s="3">
        <v>3.9594827326943123</v>
      </c>
      <c r="F2205" s="4" t="str">
        <f>+VLOOKUP(E2205,'[1]Nivel Impacto'!$A$3:$E$16,3)</f>
        <v>Riesgo Administrativo Menor</v>
      </c>
    </row>
    <row r="2206" spans="1:6" ht="15.75" customHeight="1" x14ac:dyDescent="0.3">
      <c r="A2206" s="3">
        <v>2205</v>
      </c>
      <c r="B2206" s="3">
        <v>51</v>
      </c>
      <c r="C2206" s="3">
        <v>32.954743399992829</v>
      </c>
      <c r="D2206" s="3">
        <v>5</v>
      </c>
      <c r="E2206" s="3">
        <v>3.2277567407508405</v>
      </c>
      <c r="F2206" s="4" t="str">
        <f>+VLOOKUP(E2206,'[1]Nivel Impacto'!$A$3:$E$16,3)</f>
        <v>Riesgo Administrativo Menor</v>
      </c>
    </row>
    <row r="2207" spans="1:6" ht="15.75" customHeight="1" x14ac:dyDescent="0.3">
      <c r="A2207" s="3">
        <v>2206</v>
      </c>
      <c r="B2207" s="3">
        <v>356</v>
      </c>
      <c r="C2207" s="3">
        <v>78.079539596661334</v>
      </c>
      <c r="D2207" s="3">
        <v>37</v>
      </c>
      <c r="E2207" s="3">
        <v>7.9758909159465468</v>
      </c>
      <c r="F2207" s="4" t="str">
        <f>+VLOOKUP(E2207,'[1]Nivel Impacto'!$A$3:$E$16,3)</f>
        <v>Riesgo Laboral</v>
      </c>
    </row>
    <row r="2208" spans="1:6" ht="15.75" customHeight="1" x14ac:dyDescent="0.3">
      <c r="A2208" s="3">
        <v>2207</v>
      </c>
      <c r="B2208" s="3">
        <v>41</v>
      </c>
      <c r="C2208" s="3">
        <v>18.802610264985304</v>
      </c>
      <c r="D2208" s="3">
        <v>4</v>
      </c>
      <c r="E2208" s="3">
        <v>1.8052201235198204</v>
      </c>
      <c r="F2208" s="4" t="str">
        <f>+VLOOKUP(E2208,'[1]Nivel Impacto'!$A$3:$E$16,3)</f>
        <v>Riesgo de Equipamiento Secundario</v>
      </c>
    </row>
    <row r="2209" spans="1:6" ht="15.75" customHeight="1" x14ac:dyDescent="0.3">
      <c r="A2209" s="3">
        <v>2208</v>
      </c>
      <c r="B2209" s="3">
        <v>205</v>
      </c>
      <c r="C2209" s="3">
        <v>102.19266305531021</v>
      </c>
      <c r="D2209" s="3">
        <v>19</v>
      </c>
      <c r="E2209" s="3">
        <v>9.6117056909860512</v>
      </c>
      <c r="F2209" s="4" t="str">
        <f>+VLOOKUP(E2209,'[1]Nivel Impacto'!$A$3:$E$16,3)</f>
        <v>Riesgo Portuario</v>
      </c>
    </row>
    <row r="2210" spans="1:6" ht="15.75" customHeight="1" x14ac:dyDescent="0.3">
      <c r="A2210" s="3">
        <v>2209</v>
      </c>
      <c r="B2210" s="3">
        <v>201</v>
      </c>
      <c r="C2210" s="3">
        <v>9.631455218969462</v>
      </c>
      <c r="D2210" s="3">
        <v>20</v>
      </c>
      <c r="E2210" s="3">
        <v>0.92477469457211303</v>
      </c>
      <c r="F2210" s="4" t="e">
        <f>+VLOOKUP(E2210,'[1]Nivel Impacto'!$A$3:$E$16,3)</f>
        <v>#N/A</v>
      </c>
    </row>
    <row r="2211" spans="1:6" ht="15.75" customHeight="1" x14ac:dyDescent="0.3">
      <c r="A2211" s="3">
        <v>2210</v>
      </c>
      <c r="B2211" s="3">
        <v>331</v>
      </c>
      <c r="C2211" s="3">
        <v>19.428176971793103</v>
      </c>
      <c r="D2211" s="3">
        <v>32</v>
      </c>
      <c r="E2211" s="3">
        <v>1.7555208135008935</v>
      </c>
      <c r="F2211" s="4" t="str">
        <f>+VLOOKUP(E2211,'[1]Nivel Impacto'!$A$3:$E$16,3)</f>
        <v>Riesgo de Equipamiento Secundario</v>
      </c>
    </row>
    <row r="2212" spans="1:6" ht="15.75" customHeight="1" x14ac:dyDescent="0.3">
      <c r="A2212" s="3">
        <v>2211</v>
      </c>
      <c r="B2212" s="3">
        <v>510</v>
      </c>
      <c r="C2212" s="3">
        <v>41.953502310310405</v>
      </c>
      <c r="D2212" s="3">
        <v>48</v>
      </c>
      <c r="E2212" s="3">
        <v>4.139477301056413</v>
      </c>
      <c r="F2212" s="4" t="str">
        <f>+VLOOKUP(E2212,'[1]Nivel Impacto'!$A$3:$E$16,3)</f>
        <v>Riesgo de Capacitación Insuficiente</v>
      </c>
    </row>
    <row r="2213" spans="1:6" ht="15.75" customHeight="1" x14ac:dyDescent="0.3">
      <c r="A2213" s="3">
        <v>2212</v>
      </c>
      <c r="B2213" s="3">
        <v>277</v>
      </c>
      <c r="C2213" s="3">
        <v>251.2081352283198</v>
      </c>
      <c r="D2213" s="3">
        <v>25</v>
      </c>
      <c r="E2213" s="3">
        <v>25.600809302060313</v>
      </c>
      <c r="F2213" s="4" t="str">
        <f>+VLOOKUP(E2213,'[1]Nivel Impacto'!$A$3:$E$16,3)</f>
        <v>Riesgo Ambiental</v>
      </c>
    </row>
    <row r="2214" spans="1:6" ht="15.75" customHeight="1" x14ac:dyDescent="0.3">
      <c r="A2214" s="3">
        <v>2213</v>
      </c>
      <c r="B2214" s="3">
        <v>92</v>
      </c>
      <c r="C2214" s="3">
        <v>55.886292765656108</v>
      </c>
      <c r="D2214" s="3">
        <v>10</v>
      </c>
      <c r="E2214" s="3">
        <v>5.7074602539646415</v>
      </c>
      <c r="F2214" s="4" t="str">
        <f>+VLOOKUP(E2214,'[1]Nivel Impacto'!$A$3:$E$16,3)</f>
        <v>Riesgo Logístico y de Cadena de Suministro</v>
      </c>
    </row>
    <row r="2215" spans="1:6" ht="15.75" customHeight="1" x14ac:dyDescent="0.3">
      <c r="A2215" s="3">
        <v>2214</v>
      </c>
      <c r="B2215" s="3">
        <v>320</v>
      </c>
      <c r="C2215" s="3">
        <v>80.323628576004666</v>
      </c>
      <c r="D2215" s="3">
        <v>32</v>
      </c>
      <c r="E2215" s="3">
        <v>8.198151087252004</v>
      </c>
      <c r="F2215" s="4" t="str">
        <f>+VLOOKUP(E2215,'[1]Nivel Impacto'!$A$3:$E$16,3)</f>
        <v>Riesgo Financiero Operativo</v>
      </c>
    </row>
    <row r="2216" spans="1:6" ht="15.75" customHeight="1" x14ac:dyDescent="0.3">
      <c r="A2216" s="3">
        <v>2215</v>
      </c>
      <c r="B2216" s="3">
        <v>372</v>
      </c>
      <c r="C2216" s="3">
        <v>34.083643415143811</v>
      </c>
      <c r="D2216" s="3">
        <v>40</v>
      </c>
      <c r="E2216" s="3">
        <v>3.2269056832985115</v>
      </c>
      <c r="F2216" s="4" t="str">
        <f>+VLOOKUP(E2216,'[1]Nivel Impacto'!$A$3:$E$16,3)</f>
        <v>Riesgo Administrativo Menor</v>
      </c>
    </row>
    <row r="2217" spans="1:6" ht="15.75" customHeight="1" x14ac:dyDescent="0.3">
      <c r="A2217" s="3">
        <v>2216</v>
      </c>
      <c r="B2217" s="3">
        <v>53</v>
      </c>
      <c r="C2217" s="3">
        <v>116.52517177869154</v>
      </c>
      <c r="D2217" s="3">
        <v>5</v>
      </c>
      <c r="E2217" s="3">
        <v>11.216466356107608</v>
      </c>
      <c r="F2217" s="4" t="str">
        <f>+VLOOKUP(E2217,'[1]Nivel Impacto'!$A$3:$E$16,3)</f>
        <v>Riesgo de Seguridad</v>
      </c>
    </row>
    <row r="2218" spans="1:6" ht="15.75" customHeight="1" x14ac:dyDescent="0.3">
      <c r="A2218" s="3">
        <v>2217</v>
      </c>
      <c r="B2218" s="3">
        <v>354</v>
      </c>
      <c r="C2218" s="3">
        <v>314.28631463131086</v>
      </c>
      <c r="D2218" s="3">
        <v>32</v>
      </c>
      <c r="E2218" s="3">
        <v>32.357950072977587</v>
      </c>
      <c r="F2218" s="4" t="str">
        <f>+VLOOKUP(E2218,'[1]Nivel Impacto'!$A$3:$E$16,3)</f>
        <v>Riesgo Ambiental</v>
      </c>
    </row>
    <row r="2219" spans="1:6" ht="15.75" customHeight="1" x14ac:dyDescent="0.3">
      <c r="A2219" s="3">
        <v>2218</v>
      </c>
      <c r="B2219" s="3">
        <v>54</v>
      </c>
      <c r="C2219" s="3">
        <v>233.90976314277145</v>
      </c>
      <c r="D2219" s="3">
        <v>5</v>
      </c>
      <c r="E2219" s="3">
        <v>23.648056350439056</v>
      </c>
      <c r="F2219" s="4" t="str">
        <f>+VLOOKUP(E2219,'[1]Nivel Impacto'!$A$3:$E$16,3)</f>
        <v>Riesgo Ambiental</v>
      </c>
    </row>
    <row r="2220" spans="1:6" ht="15.75" customHeight="1" x14ac:dyDescent="0.3">
      <c r="A2220" s="3">
        <v>2219</v>
      </c>
      <c r="B2220" s="3">
        <v>269</v>
      </c>
      <c r="C2220" s="3">
        <v>99.218951242592269</v>
      </c>
      <c r="D2220" s="3">
        <v>26</v>
      </c>
      <c r="E2220" s="3">
        <v>9.1919093339683187</v>
      </c>
      <c r="F2220" s="4" t="str">
        <f>+VLOOKUP(E2220,'[1]Nivel Impacto'!$A$3:$E$16,3)</f>
        <v>Riesgo Portuario</v>
      </c>
    </row>
    <row r="2221" spans="1:6" ht="15.75" customHeight="1" x14ac:dyDescent="0.3">
      <c r="A2221" s="3">
        <v>2220</v>
      </c>
      <c r="B2221" s="3">
        <v>366</v>
      </c>
      <c r="C2221" s="3">
        <v>79.908937775562336</v>
      </c>
      <c r="D2221" s="3">
        <v>38</v>
      </c>
      <c r="E2221" s="3">
        <v>8.2275220588617621</v>
      </c>
      <c r="F2221" s="4" t="str">
        <f>+VLOOKUP(E2221,'[1]Nivel Impacto'!$A$3:$E$16,3)</f>
        <v>Riesgo Financiero Operativo</v>
      </c>
    </row>
    <row r="2222" spans="1:6" ht="15.75" customHeight="1" x14ac:dyDescent="0.3">
      <c r="A2222" s="3">
        <v>2221</v>
      </c>
      <c r="B2222" s="3">
        <v>220</v>
      </c>
      <c r="C2222" s="3">
        <v>63.5597814192868</v>
      </c>
      <c r="D2222" s="3">
        <v>20</v>
      </c>
      <c r="E2222" s="3">
        <v>6.0276348278803429</v>
      </c>
      <c r="F2222" s="4" t="str">
        <f>+VLOOKUP(E2222,'[1]Nivel Impacto'!$A$3:$E$16,3)</f>
        <v>Riesgo Regulatorio</v>
      </c>
    </row>
    <row r="2223" spans="1:6" ht="15.75" customHeight="1" x14ac:dyDescent="0.3">
      <c r="A2223" s="3">
        <v>2222</v>
      </c>
      <c r="B2223" s="3">
        <v>397</v>
      </c>
      <c r="C2223" s="3">
        <v>165.43154108194983</v>
      </c>
      <c r="D2223" s="3">
        <v>38</v>
      </c>
      <c r="E2223" s="3">
        <v>15.059546430695958</v>
      </c>
      <c r="F2223" s="4" t="str">
        <f>+VLOOKUP(E2223,'[1]Nivel Impacto'!$A$3:$E$16,3)</f>
        <v>Riesgo Ambiental</v>
      </c>
    </row>
    <row r="2224" spans="1:6" ht="15.75" customHeight="1" x14ac:dyDescent="0.3">
      <c r="A2224" s="3">
        <v>2223</v>
      </c>
      <c r="B2224" s="3">
        <v>435</v>
      </c>
      <c r="C2224" s="3">
        <v>44.606002765838063</v>
      </c>
      <c r="D2224" s="3">
        <v>41</v>
      </c>
      <c r="E2224" s="3">
        <v>4.1020820837912169</v>
      </c>
      <c r="F2224" s="4" t="str">
        <f>+VLOOKUP(E2224,'[1]Nivel Impacto'!$A$3:$E$16,3)</f>
        <v>Riesgo de Capacitación Insuficiente</v>
      </c>
    </row>
    <row r="2225" spans="1:6" ht="15.75" customHeight="1" x14ac:dyDescent="0.3">
      <c r="A2225" s="3">
        <v>2224</v>
      </c>
      <c r="B2225" s="3">
        <v>394</v>
      </c>
      <c r="C2225" s="3">
        <v>9.0760857314909202</v>
      </c>
      <c r="D2225" s="3">
        <v>41</v>
      </c>
      <c r="E2225" s="3">
        <v>0.95287714776151111</v>
      </c>
      <c r="F2225" s="4" t="e">
        <f>+VLOOKUP(E2225,'[1]Nivel Impacto'!$A$3:$E$16,3)</f>
        <v>#N/A</v>
      </c>
    </row>
    <row r="2226" spans="1:6" ht="15.75" customHeight="1" x14ac:dyDescent="0.3">
      <c r="A2226" s="3">
        <v>2225</v>
      </c>
      <c r="B2226" s="3">
        <v>193</v>
      </c>
      <c r="C2226" s="3">
        <v>35.788792706982719</v>
      </c>
      <c r="D2226" s="3">
        <v>20</v>
      </c>
      <c r="E2226" s="3">
        <v>3.7851396565453976</v>
      </c>
      <c r="F2226" s="4" t="str">
        <f>+VLOOKUP(E2226,'[1]Nivel Impacto'!$A$3:$E$16,3)</f>
        <v>Riesgo Administrativo Menor</v>
      </c>
    </row>
    <row r="2227" spans="1:6" ht="15.75" customHeight="1" x14ac:dyDescent="0.3">
      <c r="A2227" s="3">
        <v>2226</v>
      </c>
      <c r="B2227" s="3">
        <v>131</v>
      </c>
      <c r="C2227" s="3">
        <v>167.25796153888095</v>
      </c>
      <c r="D2227" s="3">
        <v>14</v>
      </c>
      <c r="E2227" s="3">
        <v>15.736591887296335</v>
      </c>
      <c r="F2227" s="4" t="str">
        <f>+VLOOKUP(E2227,'[1]Nivel Impacto'!$A$3:$E$16,3)</f>
        <v>Riesgo Ambiental</v>
      </c>
    </row>
    <row r="2228" spans="1:6" ht="15.75" customHeight="1" x14ac:dyDescent="0.3">
      <c r="A2228" s="3">
        <v>2227</v>
      </c>
      <c r="B2228" s="3">
        <v>36</v>
      </c>
      <c r="C2228" s="3">
        <v>138.46912992106203</v>
      </c>
      <c r="D2228" s="3">
        <v>4</v>
      </c>
      <c r="E2228" s="3">
        <v>14.955991626843094</v>
      </c>
      <c r="F2228" s="4" t="str">
        <f>+VLOOKUP(E2228,'[1]Nivel Impacto'!$A$3:$E$16,3)</f>
        <v>Riesgo Ambiental</v>
      </c>
    </row>
    <row r="2229" spans="1:6" ht="15.75" customHeight="1" x14ac:dyDescent="0.3">
      <c r="A2229" s="3">
        <v>2228</v>
      </c>
      <c r="B2229" s="3">
        <v>514</v>
      </c>
      <c r="C2229" s="3">
        <v>31.6399840822566</v>
      </c>
      <c r="D2229" s="3">
        <v>47</v>
      </c>
      <c r="E2229" s="3">
        <v>3.2809526526759587</v>
      </c>
      <c r="F2229" s="4" t="str">
        <f>+VLOOKUP(E2229,'[1]Nivel Impacto'!$A$3:$E$16,3)</f>
        <v>Riesgo Administrativo Menor</v>
      </c>
    </row>
    <row r="2230" spans="1:6" ht="15.75" customHeight="1" x14ac:dyDescent="0.3">
      <c r="A2230" s="3">
        <v>2229</v>
      </c>
      <c r="B2230" s="3">
        <v>401</v>
      </c>
      <c r="C2230" s="3">
        <v>116.7786814117386</v>
      </c>
      <c r="D2230" s="3">
        <v>38</v>
      </c>
      <c r="E2230" s="3">
        <v>10.823919872003788</v>
      </c>
      <c r="F2230" s="4" t="str">
        <f>+VLOOKUP(E2230,'[1]Nivel Impacto'!$A$3:$E$16,3)</f>
        <v>Riesgo Tecnológico</v>
      </c>
    </row>
    <row r="2231" spans="1:6" ht="15.75" customHeight="1" x14ac:dyDescent="0.3">
      <c r="A2231" s="3">
        <v>2230</v>
      </c>
      <c r="B2231" s="3">
        <v>138</v>
      </c>
      <c r="C2231" s="3">
        <v>161.11275655847959</v>
      </c>
      <c r="D2231" s="3">
        <v>15</v>
      </c>
      <c r="E2231" s="3">
        <v>16.450402461475232</v>
      </c>
      <c r="F2231" s="4" t="str">
        <f>+VLOOKUP(E2231,'[1]Nivel Impacto'!$A$3:$E$16,3)</f>
        <v>Riesgo Ambiental</v>
      </c>
    </row>
    <row r="2232" spans="1:6" ht="15.75" customHeight="1" x14ac:dyDescent="0.3">
      <c r="A2232" s="3">
        <v>2231</v>
      </c>
      <c r="B2232" s="3">
        <v>105</v>
      </c>
      <c r="C2232" s="3">
        <v>94.003675723496912</v>
      </c>
      <c r="D2232" s="3">
        <v>10</v>
      </c>
      <c r="E2232" s="3">
        <v>8.6558512421858484</v>
      </c>
      <c r="F2232" s="4" t="str">
        <f>+VLOOKUP(E2232,'[1]Nivel Impacto'!$A$3:$E$16,3)</f>
        <v>Riesgo Financiero Operativo</v>
      </c>
    </row>
    <row r="2233" spans="1:6" ht="15.75" customHeight="1" x14ac:dyDescent="0.3">
      <c r="A2233" s="3">
        <v>2232</v>
      </c>
      <c r="B2233" s="3">
        <v>96</v>
      </c>
      <c r="C2233" s="3">
        <v>24.668720793064342</v>
      </c>
      <c r="D2233" s="3">
        <v>10</v>
      </c>
      <c r="E2233" s="3">
        <v>2.5560876784685349</v>
      </c>
      <c r="F2233" s="4" t="str">
        <f>+VLOOKUP(E2233,'[1]Nivel Impacto'!$A$3:$E$16,3)</f>
        <v>Riesgo de Error en Reportes No Críticos</v>
      </c>
    </row>
    <row r="2234" spans="1:6" ht="15.75" customHeight="1" x14ac:dyDescent="0.3">
      <c r="A2234" s="3">
        <v>2233</v>
      </c>
      <c r="B2234" s="3">
        <v>283</v>
      </c>
      <c r="C2234" s="3">
        <v>26.821295817971091</v>
      </c>
      <c r="D2234" s="3">
        <v>27</v>
      </c>
      <c r="E2234" s="3">
        <v>2.9015926856511989</v>
      </c>
      <c r="F2234" s="4" t="str">
        <f>+VLOOKUP(E2234,'[1]Nivel Impacto'!$A$3:$E$16,3)</f>
        <v>Riesgo de Error en Reportes No Críticos</v>
      </c>
    </row>
    <row r="2235" spans="1:6" ht="15.75" customHeight="1" x14ac:dyDescent="0.3">
      <c r="A2235" s="3">
        <v>2234</v>
      </c>
      <c r="B2235" s="3">
        <v>297</v>
      </c>
      <c r="C2235" s="3">
        <v>53.886743902815603</v>
      </c>
      <c r="D2235" s="3">
        <v>32</v>
      </c>
      <c r="E2235" s="3">
        <v>5.6881433732724664</v>
      </c>
      <c r="F2235" s="4" t="str">
        <f>+VLOOKUP(E2235,'[1]Nivel Impacto'!$A$3:$E$16,3)</f>
        <v>Riesgo Logístico y de Cadena de Suministro</v>
      </c>
    </row>
    <row r="2236" spans="1:6" ht="15.75" customHeight="1" x14ac:dyDescent="0.3">
      <c r="A2236" s="3">
        <v>2235</v>
      </c>
      <c r="B2236" s="3">
        <v>273</v>
      </c>
      <c r="C2236" s="3">
        <v>56.683796105572952</v>
      </c>
      <c r="D2236" s="3">
        <v>27</v>
      </c>
      <c r="E2236" s="3">
        <v>5.1506342156100446</v>
      </c>
      <c r="F2236" s="4" t="str">
        <f>+VLOOKUP(E2236,'[1]Nivel Impacto'!$A$3:$E$16,3)</f>
        <v>Riesgo Logístico y de Cadena de Suministro</v>
      </c>
    </row>
    <row r="2237" spans="1:6" ht="15.75" customHeight="1" x14ac:dyDescent="0.3">
      <c r="A2237" s="3">
        <v>2236</v>
      </c>
      <c r="B2237" s="3">
        <v>132</v>
      </c>
      <c r="C2237" s="3">
        <v>283.41929366274513</v>
      </c>
      <c r="D2237" s="3">
        <v>14</v>
      </c>
      <c r="E2237" s="3">
        <v>28.016266473458799</v>
      </c>
      <c r="F2237" s="4" t="str">
        <f>+VLOOKUP(E2237,'[1]Nivel Impacto'!$A$3:$E$16,3)</f>
        <v>Riesgo Ambiental</v>
      </c>
    </row>
    <row r="2238" spans="1:6" ht="15.75" customHeight="1" x14ac:dyDescent="0.3">
      <c r="A2238" s="3">
        <v>2237</v>
      </c>
      <c r="B2238" s="3">
        <v>196</v>
      </c>
      <c r="C2238" s="3">
        <v>650.39941284373424</v>
      </c>
      <c r="D2238" s="3">
        <v>20</v>
      </c>
      <c r="E2238" s="3">
        <v>62.396441610716707</v>
      </c>
      <c r="F2238" s="4" t="str">
        <f>+VLOOKUP(E2238,'[1]Nivel Impacto'!$A$3:$E$16,3)</f>
        <v>Riesgo Ambiental</v>
      </c>
    </row>
    <row r="2239" spans="1:6" ht="15.75" customHeight="1" x14ac:dyDescent="0.3">
      <c r="A2239" s="3">
        <v>2238</v>
      </c>
      <c r="B2239" s="3">
        <v>236</v>
      </c>
      <c r="C2239" s="3">
        <v>50.184374408109448</v>
      </c>
      <c r="D2239" s="3">
        <v>23</v>
      </c>
      <c r="E2239" s="3">
        <v>5.1182648445414056</v>
      </c>
      <c r="F2239" s="4" t="str">
        <f>+VLOOKUP(E2239,'[1]Nivel Impacto'!$A$3:$E$16,3)</f>
        <v>Riesgo Logístico y de Cadena de Suministro</v>
      </c>
    </row>
    <row r="2240" spans="1:6" ht="15.75" customHeight="1" x14ac:dyDescent="0.3">
      <c r="A2240" s="3">
        <v>2239</v>
      </c>
      <c r="B2240" s="3">
        <v>89</v>
      </c>
      <c r="C2240" s="3">
        <v>30.452711529177495</v>
      </c>
      <c r="D2240" s="3">
        <v>9</v>
      </c>
      <c r="E2240" s="3">
        <v>3.2255398309036027</v>
      </c>
      <c r="F2240" s="4" t="str">
        <f>+VLOOKUP(E2240,'[1]Nivel Impacto'!$A$3:$E$16,3)</f>
        <v>Riesgo Administrativo Menor</v>
      </c>
    </row>
    <row r="2241" spans="1:6" ht="15.75" customHeight="1" x14ac:dyDescent="0.3">
      <c r="A2241" s="3">
        <v>2240</v>
      </c>
      <c r="B2241" s="3">
        <v>298</v>
      </c>
      <c r="C2241" s="3">
        <v>22.328139053831517</v>
      </c>
      <c r="D2241" s="3">
        <v>29</v>
      </c>
      <c r="E2241" s="3">
        <v>2.3596161893298113</v>
      </c>
      <c r="F2241" s="4" t="str">
        <f>+VLOOKUP(E2241,'[1]Nivel Impacto'!$A$3:$E$16,3)</f>
        <v>Riesgo de Error en Reportes No Críticos</v>
      </c>
    </row>
    <row r="2242" spans="1:6" ht="15.75" customHeight="1" x14ac:dyDescent="0.3">
      <c r="A2242" s="3">
        <v>2241</v>
      </c>
      <c r="B2242" s="3">
        <v>334</v>
      </c>
      <c r="C2242" s="3">
        <v>86.271001151318885</v>
      </c>
      <c r="D2242" s="3">
        <v>36</v>
      </c>
      <c r="E2242" s="3">
        <v>8.6139524125519173</v>
      </c>
      <c r="F2242" s="4" t="str">
        <f>+VLOOKUP(E2242,'[1]Nivel Impacto'!$A$3:$E$16,3)</f>
        <v>Riesgo Financiero Operativo</v>
      </c>
    </row>
    <row r="2243" spans="1:6" ht="15.75" customHeight="1" x14ac:dyDescent="0.3">
      <c r="A2243" s="3">
        <v>2242</v>
      </c>
      <c r="B2243" s="3">
        <v>281</v>
      </c>
      <c r="C2243" s="3">
        <v>59.827907735865551</v>
      </c>
      <c r="D2243" s="3">
        <v>28</v>
      </c>
      <c r="E2243" s="3">
        <v>6.4127561897423524</v>
      </c>
      <c r="F2243" s="4" t="str">
        <f>+VLOOKUP(E2243,'[1]Nivel Impacto'!$A$3:$E$16,3)</f>
        <v>Riesgo Regulatorio</v>
      </c>
    </row>
    <row r="2244" spans="1:6" ht="15.75" customHeight="1" x14ac:dyDescent="0.3">
      <c r="A2244" s="3">
        <v>2243</v>
      </c>
      <c r="B2244" s="3">
        <v>138</v>
      </c>
      <c r="C2244" s="3">
        <v>25.856108677683949</v>
      </c>
      <c r="D2244" s="3">
        <v>15</v>
      </c>
      <c r="E2244" s="3">
        <v>2.7512779593320218</v>
      </c>
      <c r="F2244" s="4" t="str">
        <f>+VLOOKUP(E2244,'[1]Nivel Impacto'!$A$3:$E$16,3)</f>
        <v>Riesgo de Error en Reportes No Críticos</v>
      </c>
    </row>
    <row r="2245" spans="1:6" ht="15.75" customHeight="1" x14ac:dyDescent="0.3">
      <c r="A2245" s="3">
        <v>2244</v>
      </c>
      <c r="B2245" s="3">
        <v>104</v>
      </c>
      <c r="C2245" s="3">
        <v>12.529539451941028</v>
      </c>
      <c r="D2245" s="3">
        <v>10</v>
      </c>
      <c r="E2245" s="3">
        <v>1.3302141840403225</v>
      </c>
      <c r="F2245" s="4" t="str">
        <f>+VLOOKUP(E2245,'[1]Nivel Impacto'!$A$3:$E$16,3)</f>
        <v>Riesgo de Equipamiento Secundario</v>
      </c>
    </row>
    <row r="2246" spans="1:6" ht="15.75" customHeight="1" x14ac:dyDescent="0.3">
      <c r="A2246" s="3">
        <v>2245</v>
      </c>
      <c r="B2246" s="3">
        <v>84</v>
      </c>
      <c r="C2246" s="3">
        <v>44.078445230668301</v>
      </c>
      <c r="D2246" s="3">
        <v>9</v>
      </c>
      <c r="E2246" s="3">
        <v>4.379746629467717</v>
      </c>
      <c r="F2246" s="4" t="str">
        <f>+VLOOKUP(E2246,'[1]Nivel Impacto'!$A$3:$E$16,3)</f>
        <v>Riesgo de Capacitación Insuficiente</v>
      </c>
    </row>
    <row r="2247" spans="1:6" ht="15.75" customHeight="1" x14ac:dyDescent="0.3">
      <c r="A2247" s="3">
        <v>2246</v>
      </c>
      <c r="B2247" s="3">
        <v>393</v>
      </c>
      <c r="C2247" s="3">
        <v>8.337673709217837</v>
      </c>
      <c r="D2247" s="3">
        <v>41</v>
      </c>
      <c r="E2247" s="3">
        <v>0.81822495264727313</v>
      </c>
      <c r="F2247" s="4" t="e">
        <f>+VLOOKUP(E2247,'[1]Nivel Impacto'!$A$3:$E$16,3)</f>
        <v>#N/A</v>
      </c>
    </row>
    <row r="2248" spans="1:6" ht="15.75" customHeight="1" x14ac:dyDescent="0.3">
      <c r="A2248" s="3">
        <v>2247</v>
      </c>
      <c r="B2248" s="3">
        <v>294</v>
      </c>
      <c r="C2248" s="3">
        <v>104.17356614998282</v>
      </c>
      <c r="D2248" s="3">
        <v>31</v>
      </c>
      <c r="E2248" s="3">
        <v>10.599230332188929</v>
      </c>
      <c r="F2248" s="4" t="str">
        <f>+VLOOKUP(E2248,'[1]Nivel Impacto'!$A$3:$E$16,3)</f>
        <v>Riesgo Tecnológico</v>
      </c>
    </row>
    <row r="2249" spans="1:6" ht="15.75" customHeight="1" x14ac:dyDescent="0.3">
      <c r="A2249" s="3">
        <v>2248</v>
      </c>
      <c r="B2249" s="3">
        <v>84</v>
      </c>
      <c r="C2249" s="3">
        <v>103.49914234827189</v>
      </c>
      <c r="D2249" s="3">
        <v>9</v>
      </c>
      <c r="E2249" s="3">
        <v>11.285141230420948</v>
      </c>
      <c r="F2249" s="4" t="str">
        <f>+VLOOKUP(E2249,'[1]Nivel Impacto'!$A$3:$E$16,3)</f>
        <v>Riesgo de Seguridad</v>
      </c>
    </row>
    <row r="2250" spans="1:6" ht="15.75" customHeight="1" x14ac:dyDescent="0.3">
      <c r="A2250" s="3">
        <v>2249</v>
      </c>
      <c r="B2250" s="3">
        <v>526</v>
      </c>
      <c r="C2250" s="3">
        <v>54.546404398888797</v>
      </c>
      <c r="D2250" s="3">
        <v>48</v>
      </c>
      <c r="E2250" s="3">
        <v>5.8654949088933748</v>
      </c>
      <c r="F2250" s="4" t="str">
        <f>+VLOOKUP(E2250,'[1]Nivel Impacto'!$A$3:$E$16,3)</f>
        <v>Riesgo Logístico y de Cadena de Suministro</v>
      </c>
    </row>
    <row r="2251" spans="1:6" ht="15.75" customHeight="1" x14ac:dyDescent="0.3">
      <c r="A2251" s="3">
        <v>2250</v>
      </c>
      <c r="B2251" s="3">
        <v>87</v>
      </c>
      <c r="C2251" s="3">
        <v>79.899967687227132</v>
      </c>
      <c r="D2251" s="3">
        <v>9</v>
      </c>
      <c r="E2251" s="3">
        <v>8.7729416622262892</v>
      </c>
      <c r="F2251" s="4" t="str">
        <f>+VLOOKUP(E2251,'[1]Nivel Impacto'!$A$3:$E$16,3)</f>
        <v>Riesgo Financiero Operativo</v>
      </c>
    </row>
    <row r="2252" spans="1:6" ht="15.75" customHeight="1" x14ac:dyDescent="0.3">
      <c r="A2252" s="3">
        <v>2251</v>
      </c>
      <c r="B2252" s="3">
        <v>552</v>
      </c>
      <c r="C2252" s="3">
        <v>127.10403301219618</v>
      </c>
      <c r="D2252" s="3">
        <v>54</v>
      </c>
      <c r="E2252" s="3">
        <v>12.338795577824049</v>
      </c>
      <c r="F2252" s="4" t="str">
        <f>+VLOOKUP(E2252,'[1]Nivel Impacto'!$A$3:$E$16,3)</f>
        <v>Riesgo de Imagen Corporativa</v>
      </c>
    </row>
    <row r="2253" spans="1:6" ht="15.75" customHeight="1" x14ac:dyDescent="0.3">
      <c r="A2253" s="3">
        <v>2252</v>
      </c>
      <c r="B2253" s="3">
        <v>86</v>
      </c>
      <c r="C2253" s="3">
        <v>7.0714026066953934</v>
      </c>
      <c r="D2253" s="3">
        <v>9</v>
      </c>
      <c r="E2253" s="3">
        <v>0.7286137185281415</v>
      </c>
      <c r="F2253" s="4" t="e">
        <f>+VLOOKUP(E2253,'[1]Nivel Impacto'!$A$3:$E$16,3)</f>
        <v>#N/A</v>
      </c>
    </row>
    <row r="2254" spans="1:6" ht="15.75" customHeight="1" x14ac:dyDescent="0.3">
      <c r="A2254" s="3">
        <v>2253</v>
      </c>
      <c r="B2254" s="3">
        <v>481</v>
      </c>
      <c r="C2254" s="3">
        <v>36.579634671166339</v>
      </c>
      <c r="D2254" s="3">
        <v>44</v>
      </c>
      <c r="E2254" s="3">
        <v>3.5596895930214152</v>
      </c>
      <c r="F2254" s="4" t="str">
        <f>+VLOOKUP(E2254,'[1]Nivel Impacto'!$A$3:$E$16,3)</f>
        <v>Riesgo Administrativo Menor</v>
      </c>
    </row>
    <row r="2255" spans="1:6" ht="15.75" customHeight="1" x14ac:dyDescent="0.3">
      <c r="A2255" s="3">
        <v>2254</v>
      </c>
      <c r="B2255" s="3">
        <v>47</v>
      </c>
      <c r="C2255" s="3">
        <v>12.704153814772106</v>
      </c>
      <c r="D2255" s="3">
        <v>5</v>
      </c>
      <c r="E2255" s="3">
        <v>1.2397777411566555</v>
      </c>
      <c r="F2255" s="4" t="str">
        <f>+VLOOKUP(E2255,'[1]Nivel Impacto'!$A$3:$E$16,3)</f>
        <v>Riesgo de Equipamiento Secundario</v>
      </c>
    </row>
    <row r="2256" spans="1:6" ht="15.75" customHeight="1" x14ac:dyDescent="0.3">
      <c r="A2256" s="3">
        <v>2255</v>
      </c>
      <c r="B2256" s="3">
        <v>602</v>
      </c>
      <c r="C2256" s="3">
        <v>261.18223935600452</v>
      </c>
      <c r="D2256" s="3">
        <v>56</v>
      </c>
      <c r="E2256" s="3">
        <v>24.039863784021222</v>
      </c>
      <c r="F2256" s="4" t="str">
        <f>+VLOOKUP(E2256,'[1]Nivel Impacto'!$A$3:$E$16,3)</f>
        <v>Riesgo Ambiental</v>
      </c>
    </row>
    <row r="2257" spans="1:6" ht="15.75" customHeight="1" x14ac:dyDescent="0.3">
      <c r="A2257" s="3">
        <v>2256</v>
      </c>
      <c r="B2257" s="3">
        <v>307</v>
      </c>
      <c r="C2257" s="3">
        <v>52.979670406012112</v>
      </c>
      <c r="D2257" s="3">
        <v>32</v>
      </c>
      <c r="E2257" s="3">
        <v>4.9960417832729851</v>
      </c>
      <c r="F2257" s="4" t="str">
        <f>+VLOOKUP(E2257,'[1]Nivel Impacto'!$A$3:$E$16,3)</f>
        <v>Riesgo de Capacitación Insuficiente</v>
      </c>
    </row>
    <row r="2258" spans="1:6" ht="15.75" customHeight="1" x14ac:dyDescent="0.3">
      <c r="A2258" s="3">
        <v>2257</v>
      </c>
      <c r="B2258" s="3">
        <v>95</v>
      </c>
      <c r="C2258" s="3">
        <v>24.291565843593084</v>
      </c>
      <c r="D2258" s="3">
        <v>10</v>
      </c>
      <c r="E2258" s="3">
        <v>2.5251475625524051</v>
      </c>
      <c r="F2258" s="4" t="str">
        <f>+VLOOKUP(E2258,'[1]Nivel Impacto'!$A$3:$E$16,3)</f>
        <v>Riesgo de Error en Reportes No Críticos</v>
      </c>
    </row>
    <row r="2259" spans="1:6" ht="15.75" customHeight="1" x14ac:dyDescent="0.3">
      <c r="A2259" s="3">
        <v>2258</v>
      </c>
      <c r="B2259" s="3">
        <v>182</v>
      </c>
      <c r="C2259" s="3">
        <v>100.74224685021238</v>
      </c>
      <c r="D2259" s="3">
        <v>18</v>
      </c>
      <c r="E2259" s="3">
        <v>10.029529130013648</v>
      </c>
      <c r="F2259" s="4" t="str">
        <f>+VLOOKUP(E2259,'[1]Nivel Impacto'!$A$3:$E$16,3)</f>
        <v>Riesgo Tecnológico</v>
      </c>
    </row>
    <row r="2260" spans="1:6" ht="15.75" customHeight="1" x14ac:dyDescent="0.3">
      <c r="A2260" s="3">
        <v>2259</v>
      </c>
      <c r="B2260" s="3">
        <v>487</v>
      </c>
      <c r="C2260" s="3">
        <v>111.95427976665037</v>
      </c>
      <c r="D2260" s="3">
        <v>48</v>
      </c>
      <c r="E2260" s="3">
        <v>10.134846591941429</v>
      </c>
      <c r="F2260" s="4" t="str">
        <f>+VLOOKUP(E2260,'[1]Nivel Impacto'!$A$3:$E$16,3)</f>
        <v>Riesgo Tecnológico</v>
      </c>
    </row>
    <row r="2261" spans="1:6" ht="15.75" customHeight="1" x14ac:dyDescent="0.3">
      <c r="A2261" s="3">
        <v>2260</v>
      </c>
      <c r="B2261" s="3">
        <v>40</v>
      </c>
      <c r="C2261" s="3">
        <v>164.43285231842734</v>
      </c>
      <c r="D2261" s="3">
        <v>4</v>
      </c>
      <c r="E2261" s="3">
        <v>15.265471278625746</v>
      </c>
      <c r="F2261" s="4" t="str">
        <f>+VLOOKUP(E2261,'[1]Nivel Impacto'!$A$3:$E$16,3)</f>
        <v>Riesgo Ambiental</v>
      </c>
    </row>
    <row r="2262" spans="1:6" ht="15.75" customHeight="1" x14ac:dyDescent="0.3">
      <c r="A2262" s="3">
        <v>2261</v>
      </c>
      <c r="B2262" s="3">
        <v>280</v>
      </c>
      <c r="C2262" s="3">
        <v>122.0490547940671</v>
      </c>
      <c r="D2262" s="3">
        <v>29</v>
      </c>
      <c r="E2262" s="3">
        <v>12.855735075776478</v>
      </c>
      <c r="F2262" s="4" t="str">
        <f>+VLOOKUP(E2262,'[1]Nivel Impacto'!$A$3:$E$16,3)</f>
        <v>Riesgo de Imagen Corporativa</v>
      </c>
    </row>
    <row r="2263" spans="1:6" ht="15.75" customHeight="1" x14ac:dyDescent="0.3">
      <c r="A2263" s="3">
        <v>2262</v>
      </c>
      <c r="B2263" s="3">
        <v>191</v>
      </c>
      <c r="C2263" s="3">
        <v>111.85025420916422</v>
      </c>
      <c r="D2263" s="3">
        <v>20</v>
      </c>
      <c r="E2263" s="3">
        <v>12.128270044767271</v>
      </c>
      <c r="F2263" s="4" t="str">
        <f>+VLOOKUP(E2263,'[1]Nivel Impacto'!$A$3:$E$16,3)</f>
        <v>Riesgo de Imagen Corporativa</v>
      </c>
    </row>
    <row r="2264" spans="1:6" ht="15.75" customHeight="1" x14ac:dyDescent="0.3">
      <c r="A2264" s="3">
        <v>2263</v>
      </c>
      <c r="B2264" s="3">
        <v>611</v>
      </c>
      <c r="C2264" s="3">
        <v>38.002451640683738</v>
      </c>
      <c r="D2264" s="3">
        <v>67</v>
      </c>
      <c r="E2264" s="3">
        <v>3.9871818839046047</v>
      </c>
      <c r="F2264" s="4" t="str">
        <f>+VLOOKUP(E2264,'[1]Nivel Impacto'!$A$3:$E$16,3)</f>
        <v>Riesgo Administrativo Menor</v>
      </c>
    </row>
    <row r="2265" spans="1:6" ht="15.75" customHeight="1" x14ac:dyDescent="0.3">
      <c r="A2265" s="3">
        <v>2264</v>
      </c>
      <c r="B2265" s="3">
        <v>320</v>
      </c>
      <c r="C2265" s="3">
        <v>53.514264504654534</v>
      </c>
      <c r="D2265" s="3">
        <v>31</v>
      </c>
      <c r="E2265" s="3">
        <v>4.9448615530560041</v>
      </c>
      <c r="F2265" s="4" t="str">
        <f>+VLOOKUP(E2265,'[1]Nivel Impacto'!$A$3:$E$16,3)</f>
        <v>Riesgo de Capacitación Insuficiente</v>
      </c>
    </row>
    <row r="2266" spans="1:6" ht="15.75" customHeight="1" x14ac:dyDescent="0.3">
      <c r="A2266" s="3">
        <v>2265</v>
      </c>
      <c r="B2266" s="3">
        <v>37</v>
      </c>
      <c r="C2266" s="3">
        <v>16.11792835643757</v>
      </c>
      <c r="D2266" s="3">
        <v>4</v>
      </c>
      <c r="E2266" s="3">
        <v>1.4716838648479789</v>
      </c>
      <c r="F2266" s="4" t="str">
        <f>+VLOOKUP(E2266,'[1]Nivel Impacto'!$A$3:$E$16,3)</f>
        <v>Riesgo de Equipamiento Secundario</v>
      </c>
    </row>
    <row r="2267" spans="1:6" ht="15.75" customHeight="1" x14ac:dyDescent="0.3">
      <c r="A2267" s="3">
        <v>2266</v>
      </c>
      <c r="B2267" s="3">
        <v>237</v>
      </c>
      <c r="C2267" s="3">
        <v>64.743019177590369</v>
      </c>
      <c r="D2267" s="3">
        <v>22</v>
      </c>
      <c r="E2267" s="3">
        <v>6.049821850955853</v>
      </c>
      <c r="F2267" s="4" t="str">
        <f>+VLOOKUP(E2267,'[1]Nivel Impacto'!$A$3:$E$16,3)</f>
        <v>Riesgo Regulatorio</v>
      </c>
    </row>
    <row r="2268" spans="1:6" ht="15.75" customHeight="1" x14ac:dyDescent="0.3">
      <c r="A2268" s="3">
        <v>2267</v>
      </c>
      <c r="B2268" s="3">
        <v>183</v>
      </c>
      <c r="C2268" s="3">
        <v>44.54861425656015</v>
      </c>
      <c r="D2268" s="3">
        <v>20</v>
      </c>
      <c r="E2268" s="3">
        <v>4.4600395655845846</v>
      </c>
      <c r="F2268" s="4" t="str">
        <f>+VLOOKUP(E2268,'[1]Nivel Impacto'!$A$3:$E$16,3)</f>
        <v>Riesgo de Capacitación Insuficiente</v>
      </c>
    </row>
    <row r="2269" spans="1:6" ht="15.75" customHeight="1" x14ac:dyDescent="0.3">
      <c r="A2269" s="3">
        <v>2268</v>
      </c>
      <c r="B2269" s="3">
        <v>392</v>
      </c>
      <c r="C2269" s="3">
        <v>194.53747962236682</v>
      </c>
      <c r="D2269" s="3">
        <v>36</v>
      </c>
      <c r="E2269" s="3">
        <v>20.378122320923111</v>
      </c>
      <c r="F2269" s="4" t="str">
        <f>+VLOOKUP(E2269,'[1]Nivel Impacto'!$A$3:$E$16,3)</f>
        <v>Riesgo Ambiental</v>
      </c>
    </row>
    <row r="2270" spans="1:6" ht="15.75" customHeight="1" x14ac:dyDescent="0.3">
      <c r="A2270" s="3">
        <v>2269</v>
      </c>
      <c r="B2270" s="3">
        <v>49</v>
      </c>
      <c r="C2270" s="3">
        <v>44.378608420629014</v>
      </c>
      <c r="D2270" s="3">
        <v>5</v>
      </c>
      <c r="E2270" s="3">
        <v>4.618099664896218</v>
      </c>
      <c r="F2270" s="4" t="str">
        <f>+VLOOKUP(E2270,'[1]Nivel Impacto'!$A$3:$E$16,3)</f>
        <v>Riesgo de Capacitación Insuficiente</v>
      </c>
    </row>
    <row r="2271" spans="1:6" ht="15.75" customHeight="1" x14ac:dyDescent="0.3">
      <c r="A2271" s="3">
        <v>2270</v>
      </c>
      <c r="B2271" s="3">
        <v>165</v>
      </c>
      <c r="C2271" s="3">
        <v>24.516981436523931</v>
      </c>
      <c r="D2271" s="3">
        <v>15</v>
      </c>
      <c r="E2271" s="3">
        <v>2.4264404084504325</v>
      </c>
      <c r="F2271" s="4" t="str">
        <f>+VLOOKUP(E2271,'[1]Nivel Impacto'!$A$3:$E$16,3)</f>
        <v>Riesgo de Error en Reportes No Críticos</v>
      </c>
    </row>
    <row r="2272" spans="1:6" ht="15.75" customHeight="1" x14ac:dyDescent="0.3">
      <c r="A2272" s="3">
        <v>2271</v>
      </c>
      <c r="B2272" s="3">
        <v>247</v>
      </c>
      <c r="C2272" s="3">
        <v>19.813289552102024</v>
      </c>
      <c r="D2272" s="3">
        <v>26</v>
      </c>
      <c r="E2272" s="3">
        <v>1.8728990491493891</v>
      </c>
      <c r="F2272" s="4" t="str">
        <f>+VLOOKUP(E2272,'[1]Nivel Impacto'!$A$3:$E$16,3)</f>
        <v>Riesgo de Equipamiento Secundario</v>
      </c>
    </row>
    <row r="2273" spans="1:6" ht="15.75" customHeight="1" x14ac:dyDescent="0.3">
      <c r="A2273" s="3">
        <v>2272</v>
      </c>
      <c r="B2273" s="3">
        <v>415</v>
      </c>
      <c r="C2273" s="3">
        <v>164.88089446952074</v>
      </c>
      <c r="D2273" s="3">
        <v>42</v>
      </c>
      <c r="E2273" s="3">
        <v>15.370817989367341</v>
      </c>
      <c r="F2273" s="4" t="str">
        <f>+VLOOKUP(E2273,'[1]Nivel Impacto'!$A$3:$E$16,3)</f>
        <v>Riesgo Ambiental</v>
      </c>
    </row>
    <row r="2274" spans="1:6" ht="15.75" customHeight="1" x14ac:dyDescent="0.3">
      <c r="A2274" s="3">
        <v>2273</v>
      </c>
      <c r="B2274" s="3">
        <v>107</v>
      </c>
      <c r="C2274" s="3">
        <v>59.539223511909526</v>
      </c>
      <c r="D2274" s="3">
        <v>10</v>
      </c>
      <c r="E2274" s="3">
        <v>6.1765181034997196</v>
      </c>
      <c r="F2274" s="4" t="str">
        <f>+VLOOKUP(E2274,'[1]Nivel Impacto'!$A$3:$E$16,3)</f>
        <v>Riesgo Regulatorio</v>
      </c>
    </row>
    <row r="2275" spans="1:6" ht="15.75" customHeight="1" x14ac:dyDescent="0.3">
      <c r="A2275" s="3">
        <v>2274</v>
      </c>
      <c r="B2275" s="3">
        <v>166</v>
      </c>
      <c r="C2275" s="3">
        <v>204.76730756068181</v>
      </c>
      <c r="D2275" s="3">
        <v>18</v>
      </c>
      <c r="E2275" s="3">
        <v>20.703964476705234</v>
      </c>
      <c r="F2275" s="4" t="str">
        <f>+VLOOKUP(E2275,'[1]Nivel Impacto'!$A$3:$E$16,3)</f>
        <v>Riesgo Ambiental</v>
      </c>
    </row>
    <row r="2276" spans="1:6" ht="15.75" customHeight="1" x14ac:dyDescent="0.3">
      <c r="A2276" s="3">
        <v>2275</v>
      </c>
      <c r="B2276" s="3">
        <v>89</v>
      </c>
      <c r="C2276" s="3">
        <v>61.99767112851589</v>
      </c>
      <c r="D2276" s="3">
        <v>9</v>
      </c>
      <c r="E2276" s="3">
        <v>6.7594964975556131</v>
      </c>
      <c r="F2276" s="4" t="str">
        <f>+VLOOKUP(E2276,'[1]Nivel Impacto'!$A$3:$E$16,3)</f>
        <v>Riesgo Regulatorio</v>
      </c>
    </row>
    <row r="2277" spans="1:6" ht="15.75" customHeight="1" x14ac:dyDescent="0.3">
      <c r="A2277" s="3">
        <v>2276</v>
      </c>
      <c r="B2277" s="3">
        <v>94</v>
      </c>
      <c r="C2277" s="3">
        <v>112.54729666854443</v>
      </c>
      <c r="D2277" s="3">
        <v>10</v>
      </c>
      <c r="E2277" s="3">
        <v>10.851094956264768</v>
      </c>
      <c r="F2277" s="4" t="str">
        <f>+VLOOKUP(E2277,'[1]Nivel Impacto'!$A$3:$E$16,3)</f>
        <v>Riesgo Tecnológico</v>
      </c>
    </row>
    <row r="2278" spans="1:6" ht="15.75" customHeight="1" x14ac:dyDescent="0.3">
      <c r="A2278" s="3">
        <v>2277</v>
      </c>
      <c r="B2278" s="3">
        <v>523</v>
      </c>
      <c r="C2278" s="3">
        <v>105.46994116885726</v>
      </c>
      <c r="D2278" s="3">
        <v>50</v>
      </c>
      <c r="E2278" s="3">
        <v>10.89820586145385</v>
      </c>
      <c r="F2278" s="4" t="str">
        <f>+VLOOKUP(E2278,'[1]Nivel Impacto'!$A$3:$E$16,3)</f>
        <v>Riesgo Tecnológico</v>
      </c>
    </row>
    <row r="2279" spans="1:6" ht="15.75" customHeight="1" x14ac:dyDescent="0.3">
      <c r="A2279" s="3">
        <v>2278</v>
      </c>
      <c r="B2279" s="3">
        <v>342</v>
      </c>
      <c r="C2279" s="3">
        <v>14.178182199679728</v>
      </c>
      <c r="D2279" s="3">
        <v>32</v>
      </c>
      <c r="E2279" s="3">
        <v>1.4205914492126928</v>
      </c>
      <c r="F2279" s="4" t="str">
        <f>+VLOOKUP(E2279,'[1]Nivel Impacto'!$A$3:$E$16,3)</f>
        <v>Riesgo de Equipamiento Secundario</v>
      </c>
    </row>
    <row r="2280" spans="1:6" ht="15.75" customHeight="1" x14ac:dyDescent="0.3">
      <c r="A2280" s="3">
        <v>2279</v>
      </c>
      <c r="B2280" s="3">
        <v>189</v>
      </c>
      <c r="C2280" s="3">
        <v>73.070993911142139</v>
      </c>
      <c r="D2280" s="3">
        <v>18</v>
      </c>
      <c r="E2280" s="3">
        <v>8.0229668608126907</v>
      </c>
      <c r="F2280" s="4" t="str">
        <f>+VLOOKUP(E2280,'[1]Nivel Impacto'!$A$3:$E$16,3)</f>
        <v>Riesgo Financiero Operativo</v>
      </c>
    </row>
    <row r="2281" spans="1:6" ht="15.75" customHeight="1" x14ac:dyDescent="0.3">
      <c r="A2281" s="3">
        <v>2280</v>
      </c>
      <c r="B2281" s="3">
        <v>154</v>
      </c>
      <c r="C2281" s="3">
        <v>77.67113653797999</v>
      </c>
      <c r="D2281" s="3">
        <v>16</v>
      </c>
      <c r="E2281" s="3">
        <v>8.0364681703999459</v>
      </c>
      <c r="F2281" s="4" t="str">
        <f>+VLOOKUP(E2281,'[1]Nivel Impacto'!$A$3:$E$16,3)</f>
        <v>Riesgo Financiero Operativo</v>
      </c>
    </row>
    <row r="2282" spans="1:6" ht="15.75" customHeight="1" x14ac:dyDescent="0.3">
      <c r="A2282" s="3">
        <v>2281</v>
      </c>
      <c r="B2282" s="3">
        <v>41</v>
      </c>
      <c r="C2282" s="3">
        <v>92.667358521996377</v>
      </c>
      <c r="D2282" s="3">
        <v>4</v>
      </c>
      <c r="E2282" s="3">
        <v>8.5770318630081039</v>
      </c>
      <c r="F2282" s="4" t="str">
        <f>+VLOOKUP(E2282,'[1]Nivel Impacto'!$A$3:$E$16,3)</f>
        <v>Riesgo Financiero Operativo</v>
      </c>
    </row>
    <row r="2283" spans="1:6" ht="15.75" customHeight="1" x14ac:dyDescent="0.3">
      <c r="A2283" s="3">
        <v>2282</v>
      </c>
      <c r="B2283" s="3">
        <v>86</v>
      </c>
      <c r="C2283" s="3">
        <v>54.303762654656524</v>
      </c>
      <c r="D2283" s="3">
        <v>9</v>
      </c>
      <c r="E2283" s="3">
        <v>5.3854576097522608</v>
      </c>
      <c r="F2283" s="4" t="str">
        <f>+VLOOKUP(E2283,'[1]Nivel Impacto'!$A$3:$E$16,3)</f>
        <v>Riesgo Logístico y de Cadena de Suministro</v>
      </c>
    </row>
    <row r="2284" spans="1:6" ht="15.75" customHeight="1" x14ac:dyDescent="0.3">
      <c r="A2284" s="3">
        <v>2283</v>
      </c>
      <c r="B2284" s="3">
        <v>215</v>
      </c>
      <c r="C2284" s="3">
        <v>55.789732950300589</v>
      </c>
      <c r="D2284" s="3">
        <v>21</v>
      </c>
      <c r="E2284" s="3">
        <v>5.6519105613172913</v>
      </c>
      <c r="F2284" s="4" t="str">
        <f>+VLOOKUP(E2284,'[1]Nivel Impacto'!$A$3:$E$16,3)</f>
        <v>Riesgo Logístico y de Cadena de Suministro</v>
      </c>
    </row>
    <row r="2285" spans="1:6" ht="15.75" customHeight="1" x14ac:dyDescent="0.3">
      <c r="A2285" s="3">
        <v>2284</v>
      </c>
      <c r="B2285" s="3">
        <v>271</v>
      </c>
      <c r="C2285" s="3">
        <v>13.410081165018937</v>
      </c>
      <c r="D2285" s="3">
        <v>27</v>
      </c>
      <c r="E2285" s="3">
        <v>1.4465326127426956</v>
      </c>
      <c r="F2285" s="4" t="str">
        <f>+VLOOKUP(E2285,'[1]Nivel Impacto'!$A$3:$E$16,3)</f>
        <v>Riesgo de Equipamiento Secundario</v>
      </c>
    </row>
    <row r="2286" spans="1:6" ht="15.75" customHeight="1" x14ac:dyDescent="0.3">
      <c r="A2286" s="3">
        <v>2285</v>
      </c>
      <c r="B2286" s="3">
        <v>54</v>
      </c>
      <c r="C2286" s="3">
        <v>50.871337022303841</v>
      </c>
      <c r="D2286" s="3">
        <v>5</v>
      </c>
      <c r="E2286" s="3">
        <v>5.0088248549401424</v>
      </c>
      <c r="F2286" s="4" t="str">
        <f>+VLOOKUP(E2286,'[1]Nivel Impacto'!$A$3:$E$16,3)</f>
        <v>Riesgo Logístico y de Cadena de Suministro</v>
      </c>
    </row>
    <row r="2287" spans="1:6" ht="15.75" customHeight="1" x14ac:dyDescent="0.3">
      <c r="A2287" s="3">
        <v>2286</v>
      </c>
      <c r="B2287" s="3">
        <v>109</v>
      </c>
      <c r="C2287" s="3">
        <v>56.114310101866138</v>
      </c>
      <c r="D2287" s="3">
        <v>10</v>
      </c>
      <c r="E2287" s="3">
        <v>5.3467108818045528</v>
      </c>
      <c r="F2287" s="4" t="str">
        <f>+VLOOKUP(E2287,'[1]Nivel Impacto'!$A$3:$E$16,3)</f>
        <v>Riesgo Logístico y de Cadena de Suministro</v>
      </c>
    </row>
    <row r="2288" spans="1:6" ht="15.75" customHeight="1" x14ac:dyDescent="0.3">
      <c r="A2288" s="3">
        <v>2287</v>
      </c>
      <c r="B2288" s="3">
        <v>47</v>
      </c>
      <c r="C2288" s="3">
        <v>192.17775808767936</v>
      </c>
      <c r="D2288" s="3">
        <v>5</v>
      </c>
      <c r="E2288" s="3">
        <v>20.772964023065114</v>
      </c>
      <c r="F2288" s="4" t="str">
        <f>+VLOOKUP(E2288,'[1]Nivel Impacto'!$A$3:$E$16,3)</f>
        <v>Riesgo Ambiental</v>
      </c>
    </row>
    <row r="2289" spans="1:6" ht="15.75" customHeight="1" x14ac:dyDescent="0.3">
      <c r="A2289" s="3">
        <v>2288</v>
      </c>
      <c r="B2289" s="3">
        <v>55</v>
      </c>
      <c r="C2289" s="3">
        <v>43.869560349556771</v>
      </c>
      <c r="D2289" s="3">
        <v>5</v>
      </c>
      <c r="E2289" s="3">
        <v>4.0333699347160596</v>
      </c>
      <c r="F2289" s="4" t="str">
        <f>+VLOOKUP(E2289,'[1]Nivel Impacto'!$A$3:$E$16,3)</f>
        <v>Riesgo de Capacitación Insuficiente</v>
      </c>
    </row>
    <row r="2290" spans="1:6" ht="15.75" customHeight="1" x14ac:dyDescent="0.3">
      <c r="A2290" s="3">
        <v>2289</v>
      </c>
      <c r="B2290" s="3">
        <v>364</v>
      </c>
      <c r="C2290" s="3">
        <v>28.916266199517878</v>
      </c>
      <c r="D2290" s="3">
        <v>38</v>
      </c>
      <c r="E2290" s="3">
        <v>3.0489780842929819</v>
      </c>
      <c r="F2290" s="4" t="str">
        <f>+VLOOKUP(E2290,'[1]Nivel Impacto'!$A$3:$E$16,3)</f>
        <v>Riesgo Administrativo Menor</v>
      </c>
    </row>
    <row r="2291" spans="1:6" ht="15.75" customHeight="1" x14ac:dyDescent="0.3">
      <c r="A2291" s="3">
        <v>2290</v>
      </c>
      <c r="B2291" s="3">
        <v>193</v>
      </c>
      <c r="C2291" s="3">
        <v>33.337235922865609</v>
      </c>
      <c r="D2291" s="3">
        <v>20</v>
      </c>
      <c r="E2291" s="3">
        <v>3.083923829369239</v>
      </c>
      <c r="F2291" s="4" t="str">
        <f>+VLOOKUP(E2291,'[1]Nivel Impacto'!$A$3:$E$16,3)</f>
        <v>Riesgo Administrativo Menor</v>
      </c>
    </row>
    <row r="2292" spans="1:6" ht="15.75" customHeight="1" x14ac:dyDescent="0.3">
      <c r="A2292" s="3">
        <v>2291</v>
      </c>
      <c r="B2292" s="3">
        <v>50</v>
      </c>
      <c r="C2292" s="3">
        <v>81.531552289061381</v>
      </c>
      <c r="D2292" s="3">
        <v>5</v>
      </c>
      <c r="E2292" s="3">
        <v>8.7143026307191906</v>
      </c>
      <c r="F2292" s="4" t="str">
        <f>+VLOOKUP(E2292,'[1]Nivel Impacto'!$A$3:$E$16,3)</f>
        <v>Riesgo Financiero Operativo</v>
      </c>
    </row>
    <row r="2293" spans="1:6" ht="15.75" customHeight="1" x14ac:dyDescent="0.3">
      <c r="A2293" s="3">
        <v>2292</v>
      </c>
      <c r="B2293" s="3">
        <v>174</v>
      </c>
      <c r="C2293" s="3">
        <v>18.685202436255903</v>
      </c>
      <c r="D2293" s="3">
        <v>19</v>
      </c>
      <c r="E2293" s="3">
        <v>1.7604344639259368</v>
      </c>
      <c r="F2293" s="4" t="str">
        <f>+VLOOKUP(E2293,'[1]Nivel Impacto'!$A$3:$E$16,3)</f>
        <v>Riesgo de Equipamiento Secundario</v>
      </c>
    </row>
    <row r="2294" spans="1:6" ht="15.75" customHeight="1" x14ac:dyDescent="0.3">
      <c r="A2294" s="3">
        <v>2293</v>
      </c>
      <c r="B2294" s="3">
        <v>128</v>
      </c>
      <c r="C2294" s="3">
        <v>512.27379641221262</v>
      </c>
      <c r="D2294" s="3">
        <v>14</v>
      </c>
      <c r="E2294" s="3">
        <v>49.194943422287231</v>
      </c>
      <c r="F2294" s="4" t="str">
        <f>+VLOOKUP(E2294,'[1]Nivel Impacto'!$A$3:$E$16,3)</f>
        <v>Riesgo Ambiental</v>
      </c>
    </row>
    <row r="2295" spans="1:6" ht="15.75" customHeight="1" x14ac:dyDescent="0.3">
      <c r="A2295" s="3">
        <v>2294</v>
      </c>
      <c r="B2295" s="3">
        <v>399</v>
      </c>
      <c r="C2295" s="3">
        <v>38.503719984473271</v>
      </c>
      <c r="D2295" s="3">
        <v>36</v>
      </c>
      <c r="E2295" s="3">
        <v>3.5763171763290735</v>
      </c>
      <c r="F2295" s="4" t="str">
        <f>+VLOOKUP(E2295,'[1]Nivel Impacto'!$A$3:$E$16,3)</f>
        <v>Riesgo Administrativo Menor</v>
      </c>
    </row>
    <row r="2296" spans="1:6" ht="15.75" customHeight="1" x14ac:dyDescent="0.3">
      <c r="A2296" s="3">
        <v>2295</v>
      </c>
      <c r="B2296" s="3">
        <v>247</v>
      </c>
      <c r="C2296" s="3">
        <v>118.93440005190442</v>
      </c>
      <c r="D2296" s="3">
        <v>24</v>
      </c>
      <c r="E2296" s="3">
        <v>11.098095045610599</v>
      </c>
      <c r="F2296" s="4" t="str">
        <f>+VLOOKUP(E2296,'[1]Nivel Impacto'!$A$3:$E$16,3)</f>
        <v>Riesgo de Seguridad</v>
      </c>
    </row>
    <row r="2297" spans="1:6" ht="15.75" customHeight="1" x14ac:dyDescent="0.3">
      <c r="A2297" s="3">
        <v>2296</v>
      </c>
      <c r="B2297" s="3">
        <v>172</v>
      </c>
      <c r="C2297" s="3">
        <v>321.49106686029768</v>
      </c>
      <c r="D2297" s="3">
        <v>16</v>
      </c>
      <c r="E2297" s="3">
        <v>35.097816081191993</v>
      </c>
      <c r="F2297" s="4" t="str">
        <f>+VLOOKUP(E2297,'[1]Nivel Impacto'!$A$3:$E$16,3)</f>
        <v>Riesgo Ambiental</v>
      </c>
    </row>
    <row r="2298" spans="1:6" ht="15.75" customHeight="1" x14ac:dyDescent="0.3">
      <c r="A2298" s="3">
        <v>2297</v>
      </c>
      <c r="B2298" s="3">
        <v>363</v>
      </c>
      <c r="C2298" s="3">
        <v>47.515092208847761</v>
      </c>
      <c r="D2298" s="3">
        <v>38</v>
      </c>
      <c r="E2298" s="3">
        <v>4.805834568405845</v>
      </c>
      <c r="F2298" s="4" t="str">
        <f>+VLOOKUP(E2298,'[1]Nivel Impacto'!$A$3:$E$16,3)</f>
        <v>Riesgo de Capacitación Insuficiente</v>
      </c>
    </row>
    <row r="2299" spans="1:6" ht="15.75" customHeight="1" x14ac:dyDescent="0.3">
      <c r="A2299" s="3">
        <v>2298</v>
      </c>
      <c r="B2299" s="3">
        <v>38</v>
      </c>
      <c r="C2299" s="3">
        <v>139.8571645457163</v>
      </c>
      <c r="D2299" s="3">
        <v>4</v>
      </c>
      <c r="E2299" s="3">
        <v>15.383424901854363</v>
      </c>
      <c r="F2299" s="4" t="str">
        <f>+VLOOKUP(E2299,'[1]Nivel Impacto'!$A$3:$E$16,3)</f>
        <v>Riesgo Ambiental</v>
      </c>
    </row>
    <row r="2300" spans="1:6" ht="15.75" customHeight="1" x14ac:dyDescent="0.3">
      <c r="A2300" s="3">
        <v>2299</v>
      </c>
      <c r="B2300" s="3">
        <v>54</v>
      </c>
      <c r="C2300" s="3">
        <v>117.15851217204656</v>
      </c>
      <c r="D2300" s="3">
        <v>5</v>
      </c>
      <c r="E2300" s="3">
        <v>11.518562431098422</v>
      </c>
      <c r="F2300" s="4" t="str">
        <f>+VLOOKUP(E2300,'[1]Nivel Impacto'!$A$3:$E$16,3)</f>
        <v>Riesgo de Seguridad</v>
      </c>
    </row>
    <row r="2301" spans="1:6" ht="15.75" customHeight="1" x14ac:dyDescent="0.3">
      <c r="A2301" s="3">
        <v>2300</v>
      </c>
      <c r="B2301" s="3">
        <v>268</v>
      </c>
      <c r="C2301" s="3">
        <v>78.456519038710795</v>
      </c>
      <c r="D2301" s="3">
        <v>28</v>
      </c>
      <c r="E2301" s="3">
        <v>8.2813942462595467</v>
      </c>
      <c r="F2301" s="4" t="str">
        <f>+VLOOKUP(E2301,'[1]Nivel Impacto'!$A$3:$E$16,3)</f>
        <v>Riesgo Financiero Operativo</v>
      </c>
    </row>
    <row r="2302" spans="1:6" ht="15.75" customHeight="1" x14ac:dyDescent="0.3">
      <c r="A2302" s="3">
        <v>2301</v>
      </c>
      <c r="B2302" s="3">
        <v>49</v>
      </c>
      <c r="C2302" s="3">
        <v>56.626166420027232</v>
      </c>
      <c r="D2302" s="3">
        <v>5</v>
      </c>
      <c r="E2302" s="3">
        <v>5.3221940025108063</v>
      </c>
      <c r="F2302" s="4" t="str">
        <f>+VLOOKUP(E2302,'[1]Nivel Impacto'!$A$3:$E$16,3)</f>
        <v>Riesgo Logístico y de Cadena de Suministro</v>
      </c>
    </row>
    <row r="2303" spans="1:6" ht="15.75" customHeight="1" x14ac:dyDescent="0.3">
      <c r="A2303" s="3">
        <v>2302</v>
      </c>
      <c r="B2303" s="3">
        <v>601</v>
      </c>
      <c r="C2303" s="3">
        <v>149.01138471864743</v>
      </c>
      <c r="D2303" s="3">
        <v>65</v>
      </c>
      <c r="E2303" s="3">
        <v>13.575430728342893</v>
      </c>
      <c r="F2303" s="4" t="str">
        <f>+VLOOKUP(E2303,'[1]Nivel Impacto'!$A$3:$E$16,3)</f>
        <v>Riesgo de Navegación</v>
      </c>
    </row>
    <row r="2304" spans="1:6" ht="15.75" customHeight="1" x14ac:dyDescent="0.3">
      <c r="A2304" s="3">
        <v>2303</v>
      </c>
      <c r="B2304" s="3">
        <v>92</v>
      </c>
      <c r="C2304" s="3">
        <v>119.6152543488444</v>
      </c>
      <c r="D2304" s="3">
        <v>10</v>
      </c>
      <c r="E2304" s="3">
        <v>11.344098632399165</v>
      </c>
      <c r="F2304" s="4" t="str">
        <f>+VLOOKUP(E2304,'[1]Nivel Impacto'!$A$3:$E$16,3)</f>
        <v>Riesgo de Seguridad</v>
      </c>
    </row>
    <row r="2305" spans="1:6" ht="15.75" customHeight="1" x14ac:dyDescent="0.3">
      <c r="A2305" s="3">
        <v>2304</v>
      </c>
      <c r="B2305" s="3">
        <v>162</v>
      </c>
      <c r="C2305" s="3">
        <v>7.6964804959601647</v>
      </c>
      <c r="D2305" s="3">
        <v>16</v>
      </c>
      <c r="E2305" s="3">
        <v>0.71507077901069183</v>
      </c>
      <c r="F2305" s="4" t="e">
        <f>+VLOOKUP(E2305,'[1]Nivel Impacto'!$A$3:$E$16,3)</f>
        <v>#N/A</v>
      </c>
    </row>
    <row r="2306" spans="1:6" ht="15.75" customHeight="1" x14ac:dyDescent="0.3">
      <c r="A2306" s="3">
        <v>2305</v>
      </c>
      <c r="B2306" s="3">
        <v>175</v>
      </c>
      <c r="C2306" s="3">
        <v>33.170786507986705</v>
      </c>
      <c r="D2306" s="3">
        <v>19</v>
      </c>
      <c r="E2306" s="3">
        <v>3.6093895304425843</v>
      </c>
      <c r="F2306" s="4" t="str">
        <f>+VLOOKUP(E2306,'[1]Nivel Impacto'!$A$3:$E$16,3)</f>
        <v>Riesgo Administrativo Menor</v>
      </c>
    </row>
    <row r="2307" spans="1:6" ht="15.75" customHeight="1" x14ac:dyDescent="0.3">
      <c r="A2307" s="3">
        <v>2306</v>
      </c>
      <c r="B2307" s="3">
        <v>313</v>
      </c>
      <c r="C2307" s="3">
        <v>571.57425069458816</v>
      </c>
      <c r="D2307" s="3">
        <v>34</v>
      </c>
      <c r="E2307" s="3">
        <v>54.94544316643578</v>
      </c>
      <c r="F2307" s="4" t="str">
        <f>+VLOOKUP(E2307,'[1]Nivel Impacto'!$A$3:$E$16,3)</f>
        <v>Riesgo Ambiental</v>
      </c>
    </row>
    <row r="2308" spans="1:6" ht="15.75" customHeight="1" x14ac:dyDescent="0.3">
      <c r="A2308" s="3">
        <v>2307</v>
      </c>
      <c r="B2308" s="3">
        <v>156</v>
      </c>
      <c r="C2308" s="3">
        <v>116.15062859198845</v>
      </c>
      <c r="D2308" s="3">
        <v>15</v>
      </c>
      <c r="E2308" s="3">
        <v>11.386615170758203</v>
      </c>
      <c r="F2308" s="4" t="str">
        <f>+VLOOKUP(E2308,'[1]Nivel Impacto'!$A$3:$E$16,3)</f>
        <v>Riesgo de Seguridad</v>
      </c>
    </row>
    <row r="2309" spans="1:6" ht="15.75" customHeight="1" x14ac:dyDescent="0.3">
      <c r="A2309" s="3">
        <v>2308</v>
      </c>
      <c r="B2309" s="3">
        <v>253</v>
      </c>
      <c r="C2309" s="3">
        <v>24.30827139309886</v>
      </c>
      <c r="D2309" s="3">
        <v>27</v>
      </c>
      <c r="E2309" s="3">
        <v>2.6604667153598593</v>
      </c>
      <c r="F2309" s="4" t="str">
        <f>+VLOOKUP(E2309,'[1]Nivel Impacto'!$A$3:$E$16,3)</f>
        <v>Riesgo de Error en Reportes No Críticos</v>
      </c>
    </row>
    <row r="2310" spans="1:6" ht="15.75" customHeight="1" x14ac:dyDescent="0.3">
      <c r="A2310" s="3">
        <v>2309</v>
      </c>
      <c r="B2310" s="3">
        <v>84</v>
      </c>
      <c r="C2310" s="3">
        <v>31.432275042809898</v>
      </c>
      <c r="D2310" s="3">
        <v>9</v>
      </c>
      <c r="E2310" s="3">
        <v>3.2406038958109322</v>
      </c>
      <c r="F2310" s="4" t="str">
        <f>+VLOOKUP(E2310,'[1]Nivel Impacto'!$A$3:$E$16,3)</f>
        <v>Riesgo Administrativo Menor</v>
      </c>
    </row>
    <row r="2311" spans="1:6" ht="15.75" customHeight="1" x14ac:dyDescent="0.3">
      <c r="A2311" s="3">
        <v>2310</v>
      </c>
      <c r="B2311" s="3">
        <v>51</v>
      </c>
      <c r="C2311" s="3">
        <v>144.709733230838</v>
      </c>
      <c r="D2311" s="3">
        <v>5</v>
      </c>
      <c r="E2311" s="3">
        <v>13.766081291337219</v>
      </c>
      <c r="F2311" s="4" t="str">
        <f>+VLOOKUP(E2311,'[1]Nivel Impacto'!$A$3:$E$16,3)</f>
        <v>Riesgo de Navegación</v>
      </c>
    </row>
    <row r="2312" spans="1:6" ht="15.75" customHeight="1" x14ac:dyDescent="0.3">
      <c r="A2312" s="3">
        <v>2311</v>
      </c>
      <c r="B2312" s="3">
        <v>278</v>
      </c>
      <c r="C2312" s="3">
        <v>49.702456755947416</v>
      </c>
      <c r="D2312" s="3">
        <v>30</v>
      </c>
      <c r="E2312" s="3">
        <v>4.4947064482404189</v>
      </c>
      <c r="F2312" s="4" t="str">
        <f>+VLOOKUP(E2312,'[1]Nivel Impacto'!$A$3:$E$16,3)</f>
        <v>Riesgo de Capacitación Insuficiente</v>
      </c>
    </row>
    <row r="2313" spans="1:6" ht="15.75" customHeight="1" x14ac:dyDescent="0.3">
      <c r="A2313" s="3">
        <v>2312</v>
      </c>
      <c r="B2313" s="3">
        <v>508</v>
      </c>
      <c r="C2313" s="3">
        <v>115.78667290384905</v>
      </c>
      <c r="D2313" s="3">
        <v>46</v>
      </c>
      <c r="E2313" s="3">
        <v>11.138853013704725</v>
      </c>
      <c r="F2313" s="4" t="str">
        <f>+VLOOKUP(E2313,'[1]Nivel Impacto'!$A$3:$E$16,3)</f>
        <v>Riesgo de Seguridad</v>
      </c>
    </row>
    <row r="2314" spans="1:6" ht="15.75" customHeight="1" x14ac:dyDescent="0.3">
      <c r="A2314" s="3">
        <v>2313</v>
      </c>
      <c r="B2314" s="3">
        <v>47</v>
      </c>
      <c r="C2314" s="3">
        <v>90.251949104927377</v>
      </c>
      <c r="D2314" s="3">
        <v>5</v>
      </c>
      <c r="E2314" s="3">
        <v>9.1391941423376206</v>
      </c>
      <c r="F2314" s="4" t="str">
        <f>+VLOOKUP(E2314,'[1]Nivel Impacto'!$A$3:$E$16,3)</f>
        <v>Riesgo Portuario</v>
      </c>
    </row>
    <row r="2315" spans="1:6" ht="15.75" customHeight="1" x14ac:dyDescent="0.3">
      <c r="A2315" s="3">
        <v>2314</v>
      </c>
      <c r="B2315" s="3">
        <v>301</v>
      </c>
      <c r="C2315" s="3">
        <v>66.95232528739524</v>
      </c>
      <c r="D2315" s="3">
        <v>31</v>
      </c>
      <c r="E2315" s="3">
        <v>7.224017495268102</v>
      </c>
      <c r="F2315" s="4" t="str">
        <f>+VLOOKUP(E2315,'[1]Nivel Impacto'!$A$3:$E$16,3)</f>
        <v>Riesgo Laboral</v>
      </c>
    </row>
    <row r="2316" spans="1:6" ht="15.75" customHeight="1" x14ac:dyDescent="0.3">
      <c r="A2316" s="3">
        <v>2315</v>
      </c>
      <c r="B2316" s="3">
        <v>305</v>
      </c>
      <c r="C2316" s="3">
        <v>24.1155572850538</v>
      </c>
      <c r="D2316" s="3">
        <v>32</v>
      </c>
      <c r="E2316" s="3">
        <v>2.5679490695365947</v>
      </c>
      <c r="F2316" s="4" t="str">
        <f>+VLOOKUP(E2316,'[1]Nivel Impacto'!$A$3:$E$16,3)</f>
        <v>Riesgo de Error en Reportes No Críticos</v>
      </c>
    </row>
    <row r="2317" spans="1:6" ht="15.75" customHeight="1" x14ac:dyDescent="0.3">
      <c r="A2317" s="3">
        <v>2316</v>
      </c>
      <c r="B2317" s="3">
        <v>196</v>
      </c>
      <c r="C2317" s="3">
        <v>58.709863351205996</v>
      </c>
      <c r="D2317" s="3">
        <v>18</v>
      </c>
      <c r="E2317" s="3">
        <v>5.9779024916979164</v>
      </c>
      <c r="F2317" s="4" t="str">
        <f>+VLOOKUP(E2317,'[1]Nivel Impacto'!$A$3:$E$16,3)</f>
        <v>Riesgo Logístico y de Cadena de Suministro</v>
      </c>
    </row>
    <row r="2318" spans="1:6" ht="15.75" customHeight="1" x14ac:dyDescent="0.3">
      <c r="A2318" s="3">
        <v>2317</v>
      </c>
      <c r="B2318" s="3">
        <v>82</v>
      </c>
      <c r="C2318" s="3">
        <v>193.67823733039177</v>
      </c>
      <c r="D2318" s="3">
        <v>9</v>
      </c>
      <c r="E2318" s="3">
        <v>18.005381135362381</v>
      </c>
      <c r="F2318" s="4" t="str">
        <f>+VLOOKUP(E2318,'[1]Nivel Impacto'!$A$3:$E$16,3)</f>
        <v>Riesgo Ambiental</v>
      </c>
    </row>
    <row r="2319" spans="1:6" ht="15.75" customHeight="1" x14ac:dyDescent="0.3">
      <c r="A2319" s="3">
        <v>2318</v>
      </c>
      <c r="B2319" s="3">
        <v>152</v>
      </c>
      <c r="C2319" s="3">
        <v>134.32470723419618</v>
      </c>
      <c r="D2319" s="3">
        <v>15</v>
      </c>
      <c r="E2319" s="3">
        <v>13.064651925692241</v>
      </c>
      <c r="F2319" s="4" t="str">
        <f>+VLOOKUP(E2319,'[1]Nivel Impacto'!$A$3:$E$16,3)</f>
        <v>Riesgo de Navegación</v>
      </c>
    </row>
    <row r="2320" spans="1:6" ht="15.75" customHeight="1" x14ac:dyDescent="0.3">
      <c r="A2320" s="3">
        <v>2319</v>
      </c>
      <c r="B2320" s="3">
        <v>40</v>
      </c>
      <c r="C2320" s="3">
        <v>69.573935609062133</v>
      </c>
      <c r="D2320" s="3">
        <v>4</v>
      </c>
      <c r="E2320" s="3">
        <v>6.8865502548077355</v>
      </c>
      <c r="F2320" s="4" t="str">
        <f>+VLOOKUP(E2320,'[1]Nivel Impacto'!$A$3:$E$16,3)</f>
        <v>Riesgo Regulatorio</v>
      </c>
    </row>
    <row r="2321" spans="1:6" ht="15.75" customHeight="1" x14ac:dyDescent="0.3">
      <c r="A2321" s="3">
        <v>2320</v>
      </c>
      <c r="B2321" s="3">
        <v>564</v>
      </c>
      <c r="C2321" s="3">
        <v>325.38113657587144</v>
      </c>
      <c r="D2321" s="3">
        <v>55</v>
      </c>
      <c r="E2321" s="3">
        <v>33.933512063541329</v>
      </c>
      <c r="F2321" s="4" t="str">
        <f>+VLOOKUP(E2321,'[1]Nivel Impacto'!$A$3:$E$16,3)</f>
        <v>Riesgo Ambiental</v>
      </c>
    </row>
    <row r="2322" spans="1:6" ht="15.75" customHeight="1" x14ac:dyDescent="0.3">
      <c r="A2322" s="3">
        <v>2321</v>
      </c>
      <c r="B2322" s="3">
        <v>144</v>
      </c>
      <c r="C2322" s="3">
        <v>393.03968621105804</v>
      </c>
      <c r="D2322" s="3">
        <v>15</v>
      </c>
      <c r="E2322" s="3">
        <v>40.336281715870541</v>
      </c>
      <c r="F2322" s="4" t="str">
        <f>+VLOOKUP(E2322,'[1]Nivel Impacto'!$A$3:$E$16,3)</f>
        <v>Riesgo Ambiental</v>
      </c>
    </row>
    <row r="2323" spans="1:6" ht="15.75" customHeight="1" x14ac:dyDescent="0.3">
      <c r="A2323" s="3">
        <v>2322</v>
      </c>
      <c r="B2323" s="3">
        <v>460</v>
      </c>
      <c r="C2323" s="3">
        <v>444.05347290278775</v>
      </c>
      <c r="D2323" s="3">
        <v>43</v>
      </c>
      <c r="E2323" s="3">
        <v>47.650220673232518</v>
      </c>
      <c r="F2323" s="4" t="str">
        <f>+VLOOKUP(E2323,'[1]Nivel Impacto'!$A$3:$E$16,3)</f>
        <v>Riesgo Ambiental</v>
      </c>
    </row>
    <row r="2324" spans="1:6" ht="15.75" customHeight="1" x14ac:dyDescent="0.3">
      <c r="A2324" s="3">
        <v>2323</v>
      </c>
      <c r="B2324" s="3">
        <v>94</v>
      </c>
      <c r="C2324" s="3">
        <v>10.273453671757853</v>
      </c>
      <c r="D2324" s="3">
        <v>10</v>
      </c>
      <c r="E2324" s="3">
        <v>0.93228194116949581</v>
      </c>
      <c r="F2324" s="4" t="e">
        <f>+VLOOKUP(E2324,'[1]Nivel Impacto'!$A$3:$E$16,3)</f>
        <v>#N/A</v>
      </c>
    </row>
    <row r="2325" spans="1:6" ht="15.75" customHeight="1" x14ac:dyDescent="0.3">
      <c r="A2325" s="3">
        <v>2324</v>
      </c>
      <c r="B2325" s="3">
        <v>163</v>
      </c>
      <c r="C2325" s="3">
        <v>214.05521132026942</v>
      </c>
      <c r="D2325" s="3">
        <v>15</v>
      </c>
      <c r="E2325" s="3">
        <v>21.303001966970363</v>
      </c>
      <c r="F2325" s="4" t="str">
        <f>+VLOOKUP(E2325,'[1]Nivel Impacto'!$A$3:$E$16,3)</f>
        <v>Riesgo Ambiental</v>
      </c>
    </row>
    <row r="2326" spans="1:6" ht="15.75" customHeight="1" x14ac:dyDescent="0.3">
      <c r="A2326" s="3">
        <v>2325</v>
      </c>
      <c r="B2326" s="3">
        <v>306</v>
      </c>
      <c r="C2326" s="3">
        <v>130.0617543097691</v>
      </c>
      <c r="D2326" s="3">
        <v>32</v>
      </c>
      <c r="E2326" s="3">
        <v>14.124013945906063</v>
      </c>
      <c r="F2326" s="4" t="str">
        <f>+VLOOKUP(E2326,'[1]Nivel Impacto'!$A$3:$E$16,3)</f>
        <v>Riesgo Ambiental</v>
      </c>
    </row>
    <row r="2327" spans="1:6" ht="15.75" customHeight="1" x14ac:dyDescent="0.3">
      <c r="A2327" s="3">
        <v>2326</v>
      </c>
      <c r="B2327" s="3">
        <v>54</v>
      </c>
      <c r="C2327" s="3">
        <v>29.732203975774755</v>
      </c>
      <c r="D2327" s="3">
        <v>5</v>
      </c>
      <c r="E2327" s="3">
        <v>2.7332112715776278</v>
      </c>
      <c r="F2327" s="4" t="str">
        <f>+VLOOKUP(E2327,'[1]Nivel Impacto'!$A$3:$E$16,3)</f>
        <v>Riesgo de Error en Reportes No Críticos</v>
      </c>
    </row>
    <row r="2328" spans="1:6" ht="15.75" customHeight="1" x14ac:dyDescent="0.3">
      <c r="A2328" s="3">
        <v>2327</v>
      </c>
      <c r="B2328" s="3">
        <v>182</v>
      </c>
      <c r="C2328" s="3">
        <v>18.833691523919029</v>
      </c>
      <c r="D2328" s="3">
        <v>19</v>
      </c>
      <c r="E2328" s="3">
        <v>1.8460642282111908</v>
      </c>
      <c r="F2328" s="4" t="str">
        <f>+VLOOKUP(E2328,'[1]Nivel Impacto'!$A$3:$E$16,3)</f>
        <v>Riesgo de Equipamiento Secundario</v>
      </c>
    </row>
    <row r="2329" spans="1:6" ht="15.75" customHeight="1" x14ac:dyDescent="0.3">
      <c r="A2329" s="3">
        <v>2328</v>
      </c>
      <c r="B2329" s="3">
        <v>272</v>
      </c>
      <c r="C2329" s="3">
        <v>27.485501501157003</v>
      </c>
      <c r="D2329" s="3">
        <v>25</v>
      </c>
      <c r="E2329" s="3">
        <v>2.9308107333965863</v>
      </c>
      <c r="F2329" s="4" t="str">
        <f>+VLOOKUP(E2329,'[1]Nivel Impacto'!$A$3:$E$16,3)</f>
        <v>Riesgo de Error en Reportes No Críticos</v>
      </c>
    </row>
    <row r="2330" spans="1:6" ht="15.75" customHeight="1" x14ac:dyDescent="0.3">
      <c r="A2330" s="3">
        <v>2329</v>
      </c>
      <c r="B2330" s="3">
        <v>314</v>
      </c>
      <c r="C2330" s="3">
        <v>66.096149002159166</v>
      </c>
      <c r="D2330" s="3">
        <v>29</v>
      </c>
      <c r="E2330" s="3">
        <v>6.1042217545550193</v>
      </c>
      <c r="F2330" s="4" t="str">
        <f>+VLOOKUP(E2330,'[1]Nivel Impacto'!$A$3:$E$16,3)</f>
        <v>Riesgo Regulatorio</v>
      </c>
    </row>
    <row r="2331" spans="1:6" ht="15.75" customHeight="1" x14ac:dyDescent="0.3">
      <c r="A2331" s="3">
        <v>2330</v>
      </c>
      <c r="B2331" s="3">
        <v>82</v>
      </c>
      <c r="C2331" s="3">
        <v>99.920159792601979</v>
      </c>
      <c r="D2331" s="3">
        <v>9</v>
      </c>
      <c r="E2331" s="3">
        <v>9.0403539799300159</v>
      </c>
      <c r="F2331" s="4" t="str">
        <f>+VLOOKUP(E2331,'[1]Nivel Impacto'!$A$3:$E$16,3)</f>
        <v>Riesgo Portuario</v>
      </c>
    </row>
    <row r="2332" spans="1:6" ht="15.75" customHeight="1" x14ac:dyDescent="0.3">
      <c r="A2332" s="3">
        <v>2331</v>
      </c>
      <c r="B2332" s="3">
        <v>43</v>
      </c>
      <c r="C2332" s="3">
        <v>119.30771013692032</v>
      </c>
      <c r="D2332" s="3">
        <v>4</v>
      </c>
      <c r="E2332" s="3">
        <v>13.117961800901288</v>
      </c>
      <c r="F2332" s="4" t="str">
        <f>+VLOOKUP(E2332,'[1]Nivel Impacto'!$A$3:$E$16,3)</f>
        <v>Riesgo de Navegación</v>
      </c>
    </row>
    <row r="2333" spans="1:6" ht="15.75" customHeight="1" x14ac:dyDescent="0.3">
      <c r="A2333" s="3">
        <v>2332</v>
      </c>
      <c r="B2333" s="3">
        <v>373</v>
      </c>
      <c r="C2333" s="3">
        <v>395.32959465833346</v>
      </c>
      <c r="D2333" s="3">
        <v>34</v>
      </c>
      <c r="E2333" s="3">
        <v>38.278644580837195</v>
      </c>
      <c r="F2333" s="4" t="str">
        <f>+VLOOKUP(E2333,'[1]Nivel Impacto'!$A$3:$E$16,3)</f>
        <v>Riesgo Ambiental</v>
      </c>
    </row>
    <row r="2334" spans="1:6" ht="15.75" customHeight="1" x14ac:dyDescent="0.3">
      <c r="A2334" s="3">
        <v>2333</v>
      </c>
      <c r="B2334" s="3">
        <v>51</v>
      </c>
      <c r="C2334" s="3">
        <v>22.896121626167208</v>
      </c>
      <c r="D2334" s="3">
        <v>5</v>
      </c>
      <c r="E2334" s="3">
        <v>2.5167498919732663</v>
      </c>
      <c r="F2334" s="4" t="str">
        <f>+VLOOKUP(E2334,'[1]Nivel Impacto'!$A$3:$E$16,3)</f>
        <v>Riesgo de Error en Reportes No Críticos</v>
      </c>
    </row>
    <row r="2335" spans="1:6" ht="15.75" customHeight="1" x14ac:dyDescent="0.3">
      <c r="A2335" s="3">
        <v>2334</v>
      </c>
      <c r="B2335" s="3">
        <v>205</v>
      </c>
      <c r="C2335" s="3">
        <v>133.96676613028396</v>
      </c>
      <c r="D2335" s="3">
        <v>21</v>
      </c>
      <c r="E2335" s="3">
        <v>14.228781481534527</v>
      </c>
      <c r="F2335" s="4" t="str">
        <f>+VLOOKUP(E2335,'[1]Nivel Impacto'!$A$3:$E$16,3)</f>
        <v>Riesgo Ambiental</v>
      </c>
    </row>
    <row r="2336" spans="1:6" ht="15.75" customHeight="1" x14ac:dyDescent="0.3">
      <c r="A2336" s="3">
        <v>2335</v>
      </c>
      <c r="B2336" s="3">
        <v>100</v>
      </c>
      <c r="C2336" s="3">
        <v>329.04441880301863</v>
      </c>
      <c r="D2336" s="3">
        <v>10</v>
      </c>
      <c r="E2336" s="3">
        <v>31.521040369585297</v>
      </c>
      <c r="F2336" s="4" t="str">
        <f>+VLOOKUP(E2336,'[1]Nivel Impacto'!$A$3:$E$16,3)</f>
        <v>Riesgo Ambiental</v>
      </c>
    </row>
    <row r="2337" spans="1:6" ht="15.75" customHeight="1" x14ac:dyDescent="0.3">
      <c r="A2337" s="3">
        <v>2336</v>
      </c>
      <c r="B2337" s="3">
        <v>166</v>
      </c>
      <c r="C2337" s="3">
        <v>104.34852205189385</v>
      </c>
      <c r="D2337" s="3">
        <v>15</v>
      </c>
      <c r="E2337" s="3">
        <v>9.4196645003779214</v>
      </c>
      <c r="F2337" s="4" t="str">
        <f>+VLOOKUP(E2337,'[1]Nivel Impacto'!$A$3:$E$16,3)</f>
        <v>Riesgo Portuario</v>
      </c>
    </row>
    <row r="2338" spans="1:6" ht="15.75" customHeight="1" x14ac:dyDescent="0.3">
      <c r="A2338" s="3">
        <v>2337</v>
      </c>
      <c r="B2338" s="3">
        <v>149</v>
      </c>
      <c r="C2338" s="3">
        <v>30.310325600313252</v>
      </c>
      <c r="D2338" s="3">
        <v>16</v>
      </c>
      <c r="E2338" s="3">
        <v>3.0724408732738655</v>
      </c>
      <c r="F2338" s="4" t="str">
        <f>+VLOOKUP(E2338,'[1]Nivel Impacto'!$A$3:$E$16,3)</f>
        <v>Riesgo Administrativo Menor</v>
      </c>
    </row>
    <row r="2339" spans="1:6" ht="15.75" customHeight="1" x14ac:dyDescent="0.3">
      <c r="A2339" s="3">
        <v>2338</v>
      </c>
      <c r="B2339" s="3">
        <v>46</v>
      </c>
      <c r="C2339" s="3">
        <v>101.16823264932751</v>
      </c>
      <c r="D2339" s="3">
        <v>5</v>
      </c>
      <c r="E2339" s="3">
        <v>9.7311367489615748</v>
      </c>
      <c r="F2339" s="4" t="str">
        <f>+VLOOKUP(E2339,'[1]Nivel Impacto'!$A$3:$E$16,3)</f>
        <v>Riesgo Portuario</v>
      </c>
    </row>
    <row r="2340" spans="1:6" ht="15.75" customHeight="1" x14ac:dyDescent="0.3">
      <c r="A2340" s="3">
        <v>2339</v>
      </c>
      <c r="B2340" s="3">
        <v>456</v>
      </c>
      <c r="C2340" s="3">
        <v>101.50593751748606</v>
      </c>
      <c r="D2340" s="3">
        <v>50</v>
      </c>
      <c r="E2340" s="3">
        <v>10.35741396684487</v>
      </c>
      <c r="F2340" s="4" t="str">
        <f>+VLOOKUP(E2340,'[1]Nivel Impacto'!$A$3:$E$16,3)</f>
        <v>Riesgo Tecnológico</v>
      </c>
    </row>
    <row r="2341" spans="1:6" ht="15.75" customHeight="1" x14ac:dyDescent="0.3">
      <c r="A2341" s="3">
        <v>2340</v>
      </c>
      <c r="B2341" s="3">
        <v>210</v>
      </c>
      <c r="C2341" s="3">
        <v>38.347374491293216</v>
      </c>
      <c r="D2341" s="3">
        <v>19</v>
      </c>
      <c r="E2341" s="3">
        <v>3.7581764016578734</v>
      </c>
      <c r="F2341" s="4" t="str">
        <f>+VLOOKUP(E2341,'[1]Nivel Impacto'!$A$3:$E$16,3)</f>
        <v>Riesgo Administrativo Menor</v>
      </c>
    </row>
    <row r="2342" spans="1:6" ht="15.75" customHeight="1" x14ac:dyDescent="0.3">
      <c r="A2342" s="3">
        <v>2341</v>
      </c>
      <c r="B2342" s="3">
        <v>158</v>
      </c>
      <c r="C2342" s="3">
        <v>57.136527981961137</v>
      </c>
      <c r="D2342" s="3">
        <v>15</v>
      </c>
      <c r="E2342" s="3">
        <v>5.1834453077486744</v>
      </c>
      <c r="F2342" s="4" t="str">
        <f>+VLOOKUP(E2342,'[1]Nivel Impacto'!$A$3:$E$16,3)</f>
        <v>Riesgo Logístico y de Cadena de Suministro</v>
      </c>
    </row>
    <row r="2343" spans="1:6" ht="15.75" customHeight="1" x14ac:dyDescent="0.3">
      <c r="A2343" s="3">
        <v>2342</v>
      </c>
      <c r="B2343" s="3">
        <v>261</v>
      </c>
      <c r="C2343" s="3">
        <v>265.4327775275903</v>
      </c>
      <c r="D2343" s="3">
        <v>28</v>
      </c>
      <c r="E2343" s="3">
        <v>28.686116583194163</v>
      </c>
      <c r="F2343" s="4" t="str">
        <f>+VLOOKUP(E2343,'[1]Nivel Impacto'!$A$3:$E$16,3)</f>
        <v>Riesgo Ambiental</v>
      </c>
    </row>
    <row r="2344" spans="1:6" ht="15.75" customHeight="1" x14ac:dyDescent="0.3">
      <c r="A2344" s="3">
        <v>2343</v>
      </c>
      <c r="B2344" s="3">
        <v>50</v>
      </c>
      <c r="C2344" s="3">
        <v>34.569392405684461</v>
      </c>
      <c r="D2344" s="3">
        <v>5</v>
      </c>
      <c r="E2344" s="3">
        <v>3.3915818094951744</v>
      </c>
      <c r="F2344" s="4" t="str">
        <f>+VLOOKUP(E2344,'[1]Nivel Impacto'!$A$3:$E$16,3)</f>
        <v>Riesgo Administrativo Menor</v>
      </c>
    </row>
    <row r="2345" spans="1:6" ht="15.75" customHeight="1" x14ac:dyDescent="0.3">
      <c r="A2345" s="3">
        <v>2344</v>
      </c>
      <c r="B2345" s="3">
        <v>227</v>
      </c>
      <c r="C2345" s="3">
        <v>35.670073963544411</v>
      </c>
      <c r="D2345" s="3">
        <v>24</v>
      </c>
      <c r="E2345" s="3">
        <v>3.9234081719222278</v>
      </c>
      <c r="F2345" s="4" t="str">
        <f>+VLOOKUP(E2345,'[1]Nivel Impacto'!$A$3:$E$16,3)</f>
        <v>Riesgo Administrativo Menor</v>
      </c>
    </row>
    <row r="2346" spans="1:6" ht="15.75" customHeight="1" x14ac:dyDescent="0.3">
      <c r="A2346" s="3">
        <v>2345</v>
      </c>
      <c r="B2346" s="3">
        <v>142</v>
      </c>
      <c r="C2346" s="3">
        <v>24.596620539174666</v>
      </c>
      <c r="D2346" s="3">
        <v>14</v>
      </c>
      <c r="E2346" s="3">
        <v>2.670298930612478</v>
      </c>
      <c r="F2346" s="4" t="str">
        <f>+VLOOKUP(E2346,'[1]Nivel Impacto'!$A$3:$E$16,3)</f>
        <v>Riesgo de Error en Reportes No Críticos</v>
      </c>
    </row>
    <row r="2347" spans="1:6" ht="15.75" customHeight="1" x14ac:dyDescent="0.3">
      <c r="A2347" s="3">
        <v>2346</v>
      </c>
      <c r="B2347" s="3">
        <v>40</v>
      </c>
      <c r="C2347" s="3">
        <v>22.317585054511724</v>
      </c>
      <c r="D2347" s="3">
        <v>4</v>
      </c>
      <c r="E2347" s="3">
        <v>2.4407994434160933</v>
      </c>
      <c r="F2347" s="4" t="str">
        <f>+VLOOKUP(E2347,'[1]Nivel Impacto'!$A$3:$E$16,3)</f>
        <v>Riesgo de Error en Reportes No Críticos</v>
      </c>
    </row>
    <row r="2348" spans="1:6" ht="15.75" customHeight="1" x14ac:dyDescent="0.3">
      <c r="A2348" s="3">
        <v>2347</v>
      </c>
      <c r="B2348" s="3">
        <v>97</v>
      </c>
      <c r="C2348" s="3">
        <v>88.447098660331662</v>
      </c>
      <c r="D2348" s="3">
        <v>9</v>
      </c>
      <c r="E2348" s="3">
        <v>8.9135686246606074</v>
      </c>
      <c r="F2348" s="4" t="str">
        <f>+VLOOKUP(E2348,'[1]Nivel Impacto'!$A$3:$E$16,3)</f>
        <v>Riesgo Financiero Operativo</v>
      </c>
    </row>
    <row r="2349" spans="1:6" ht="15.75" customHeight="1" x14ac:dyDescent="0.3">
      <c r="A2349" s="3">
        <v>2348</v>
      </c>
      <c r="B2349" s="3">
        <v>204</v>
      </c>
      <c r="C2349" s="3">
        <v>58.071509770459613</v>
      </c>
      <c r="D2349" s="3">
        <v>21</v>
      </c>
      <c r="E2349" s="3">
        <v>5.2672612515936006</v>
      </c>
      <c r="F2349" s="4" t="str">
        <f>+VLOOKUP(E2349,'[1]Nivel Impacto'!$A$3:$E$16,3)</f>
        <v>Riesgo Logístico y de Cadena de Suministro</v>
      </c>
    </row>
    <row r="2350" spans="1:6" ht="15.75" customHeight="1" x14ac:dyDescent="0.3">
      <c r="A2350" s="3">
        <v>2349</v>
      </c>
      <c r="B2350" s="3">
        <v>461</v>
      </c>
      <c r="C2350" s="3">
        <v>85.74103531233294</v>
      </c>
      <c r="D2350" s="3">
        <v>43</v>
      </c>
      <c r="E2350" s="3">
        <v>8.1183869347749393</v>
      </c>
      <c r="F2350" s="4" t="str">
        <f>+VLOOKUP(E2350,'[1]Nivel Impacto'!$A$3:$E$16,3)</f>
        <v>Riesgo Financiero Operativo</v>
      </c>
    </row>
    <row r="2351" spans="1:6" ht="15.75" customHeight="1" x14ac:dyDescent="0.3">
      <c r="A2351" s="3">
        <v>2350</v>
      </c>
      <c r="B2351" s="3">
        <v>439</v>
      </c>
      <c r="C2351" s="3">
        <v>202.32696262230809</v>
      </c>
      <c r="D2351" s="3">
        <v>46</v>
      </c>
      <c r="E2351" s="3">
        <v>21.845869192854522</v>
      </c>
      <c r="F2351" s="4" t="str">
        <f>+VLOOKUP(E2351,'[1]Nivel Impacto'!$A$3:$E$16,3)</f>
        <v>Riesgo Ambiental</v>
      </c>
    </row>
    <row r="2352" spans="1:6" ht="15.75" customHeight="1" x14ac:dyDescent="0.3">
      <c r="A2352" s="3">
        <v>2351</v>
      </c>
      <c r="B2352" s="3">
        <v>151</v>
      </c>
      <c r="C2352" s="3">
        <v>430.41189352716646</v>
      </c>
      <c r="D2352" s="3">
        <v>14</v>
      </c>
      <c r="E2352" s="3">
        <v>41.279936328558989</v>
      </c>
      <c r="F2352" s="4" t="str">
        <f>+VLOOKUP(E2352,'[1]Nivel Impacto'!$A$3:$E$16,3)</f>
        <v>Riesgo Ambiental</v>
      </c>
    </row>
    <row r="2353" spans="1:6" ht="15.75" customHeight="1" x14ac:dyDescent="0.3">
      <c r="A2353" s="3">
        <v>2352</v>
      </c>
      <c r="B2353" s="3">
        <v>238</v>
      </c>
      <c r="C2353" s="3">
        <v>180.92299340675496</v>
      </c>
      <c r="D2353" s="3">
        <v>24</v>
      </c>
      <c r="E2353" s="3">
        <v>17.383044406978094</v>
      </c>
      <c r="F2353" s="4" t="str">
        <f>+VLOOKUP(E2353,'[1]Nivel Impacto'!$A$3:$E$16,3)</f>
        <v>Riesgo Ambiental</v>
      </c>
    </row>
    <row r="2354" spans="1:6" ht="15.75" customHeight="1" x14ac:dyDescent="0.3">
      <c r="A2354" s="3">
        <v>2353</v>
      </c>
      <c r="B2354" s="3">
        <v>617</v>
      </c>
      <c r="C2354" s="3">
        <v>118.04662027340376</v>
      </c>
      <c r="D2354" s="3">
        <v>64</v>
      </c>
      <c r="E2354" s="3">
        <v>12.321909557952564</v>
      </c>
      <c r="F2354" s="4" t="str">
        <f>+VLOOKUP(E2354,'[1]Nivel Impacto'!$A$3:$E$16,3)</f>
        <v>Riesgo de Imagen Corporativa</v>
      </c>
    </row>
    <row r="2355" spans="1:6" ht="15.75" customHeight="1" x14ac:dyDescent="0.3">
      <c r="A2355" s="3">
        <v>2354</v>
      </c>
      <c r="B2355" s="3">
        <v>431</v>
      </c>
      <c r="C2355" s="3">
        <v>393.02322751271788</v>
      </c>
      <c r="D2355" s="3">
        <v>47</v>
      </c>
      <c r="E2355" s="3">
        <v>36.311243769300589</v>
      </c>
      <c r="F2355" s="4" t="str">
        <f>+VLOOKUP(E2355,'[1]Nivel Impacto'!$A$3:$E$16,3)</f>
        <v>Riesgo Ambiental</v>
      </c>
    </row>
    <row r="2356" spans="1:6" ht="15.75" customHeight="1" x14ac:dyDescent="0.3">
      <c r="A2356" s="3">
        <v>2355</v>
      </c>
      <c r="B2356" s="3">
        <v>257</v>
      </c>
      <c r="C2356" s="3">
        <v>116.36675415493683</v>
      </c>
      <c r="D2356" s="3">
        <v>26</v>
      </c>
      <c r="E2356" s="3">
        <v>12.626352842097591</v>
      </c>
      <c r="F2356" s="4" t="str">
        <f>+VLOOKUP(E2356,'[1]Nivel Impacto'!$A$3:$E$16,3)</f>
        <v>Riesgo de Imagen Corporativa</v>
      </c>
    </row>
    <row r="2357" spans="1:6" ht="15.75" customHeight="1" x14ac:dyDescent="0.3">
      <c r="A2357" s="3">
        <v>2356</v>
      </c>
      <c r="B2357" s="3">
        <v>505</v>
      </c>
      <c r="C2357" s="3">
        <v>563.35415671662122</v>
      </c>
      <c r="D2357" s="3">
        <v>48</v>
      </c>
      <c r="E2357" s="3">
        <v>50.803594753564141</v>
      </c>
      <c r="F2357" s="4" t="str">
        <f>+VLOOKUP(E2357,'[1]Nivel Impacto'!$A$3:$E$16,3)</f>
        <v>Riesgo Ambiental</v>
      </c>
    </row>
    <row r="2358" spans="1:6" ht="15.75" customHeight="1" x14ac:dyDescent="0.3">
      <c r="A2358" s="3">
        <v>2357</v>
      </c>
      <c r="B2358" s="3">
        <v>95</v>
      </c>
      <c r="C2358" s="3">
        <v>66.017894586850844</v>
      </c>
      <c r="D2358" s="3">
        <v>10</v>
      </c>
      <c r="E2358" s="3">
        <v>6.1417456568973519</v>
      </c>
      <c r="F2358" s="4" t="str">
        <f>+VLOOKUP(E2358,'[1]Nivel Impacto'!$A$3:$E$16,3)</f>
        <v>Riesgo Regulatorio</v>
      </c>
    </row>
    <row r="2359" spans="1:6" ht="15.75" customHeight="1" x14ac:dyDescent="0.3">
      <c r="A2359" s="3">
        <v>2358</v>
      </c>
      <c r="B2359" s="3">
        <v>53</v>
      </c>
      <c r="C2359" s="3">
        <v>116.91336087546719</v>
      </c>
      <c r="D2359" s="3">
        <v>5</v>
      </c>
      <c r="E2359" s="3">
        <v>10.801512545890352</v>
      </c>
      <c r="F2359" s="4" t="str">
        <f>+VLOOKUP(E2359,'[1]Nivel Impacto'!$A$3:$E$16,3)</f>
        <v>Riesgo Tecnológico</v>
      </c>
    </row>
    <row r="2360" spans="1:6" ht="15.75" customHeight="1" x14ac:dyDescent="0.3">
      <c r="A2360" s="3">
        <v>2359</v>
      </c>
      <c r="B2360" s="3">
        <v>288</v>
      </c>
      <c r="C2360" s="3">
        <v>151.04423723813483</v>
      </c>
      <c r="D2360" s="3">
        <v>31</v>
      </c>
      <c r="E2360" s="3">
        <v>15.563306844242442</v>
      </c>
      <c r="F2360" s="4" t="str">
        <f>+VLOOKUP(E2360,'[1]Nivel Impacto'!$A$3:$E$16,3)</f>
        <v>Riesgo Ambiental</v>
      </c>
    </row>
    <row r="2361" spans="1:6" ht="15.75" customHeight="1" x14ac:dyDescent="0.3">
      <c r="A2361" s="3">
        <v>2360</v>
      </c>
      <c r="B2361" s="3">
        <v>54</v>
      </c>
      <c r="C2361" s="3">
        <v>60.655613865669096</v>
      </c>
      <c r="D2361" s="3">
        <v>5</v>
      </c>
      <c r="E2361" s="3">
        <v>5.7965464352195548</v>
      </c>
      <c r="F2361" s="4" t="str">
        <f>+VLOOKUP(E2361,'[1]Nivel Impacto'!$A$3:$E$16,3)</f>
        <v>Riesgo Logístico y de Cadena de Suministro</v>
      </c>
    </row>
    <row r="2362" spans="1:6" ht="15.75" customHeight="1" x14ac:dyDescent="0.3">
      <c r="A2362" s="3">
        <v>2361</v>
      </c>
      <c r="B2362" s="3">
        <v>266</v>
      </c>
      <c r="C2362" s="3">
        <v>34.693675765599977</v>
      </c>
      <c r="D2362" s="3">
        <v>26</v>
      </c>
      <c r="E2362" s="3">
        <v>3.576374263198022</v>
      </c>
      <c r="F2362" s="4" t="str">
        <f>+VLOOKUP(E2362,'[1]Nivel Impacto'!$A$3:$E$16,3)</f>
        <v>Riesgo Administrativo Menor</v>
      </c>
    </row>
    <row r="2363" spans="1:6" ht="15.75" customHeight="1" x14ac:dyDescent="0.3">
      <c r="A2363" s="3">
        <v>2362</v>
      </c>
      <c r="B2363" s="3">
        <v>484</v>
      </c>
      <c r="C2363" s="3">
        <v>174.87470390987016</v>
      </c>
      <c r="D2363" s="3">
        <v>47</v>
      </c>
      <c r="E2363" s="3">
        <v>17.823866934240563</v>
      </c>
      <c r="F2363" s="4" t="str">
        <f>+VLOOKUP(E2363,'[1]Nivel Impacto'!$A$3:$E$16,3)</f>
        <v>Riesgo Ambiental</v>
      </c>
    </row>
    <row r="2364" spans="1:6" ht="15.75" customHeight="1" x14ac:dyDescent="0.3">
      <c r="A2364" s="3">
        <v>2363</v>
      </c>
      <c r="B2364" s="3">
        <v>44</v>
      </c>
      <c r="C2364" s="3">
        <v>103.47341970365704</v>
      </c>
      <c r="D2364" s="3">
        <v>4</v>
      </c>
      <c r="E2364" s="3">
        <v>10.506623183749959</v>
      </c>
      <c r="F2364" s="4" t="str">
        <f>+VLOOKUP(E2364,'[1]Nivel Impacto'!$A$3:$E$16,3)</f>
        <v>Riesgo Tecnológico</v>
      </c>
    </row>
    <row r="2365" spans="1:6" ht="15.75" customHeight="1" x14ac:dyDescent="0.3">
      <c r="A2365" s="3">
        <v>2364</v>
      </c>
      <c r="B2365" s="3">
        <v>204</v>
      </c>
      <c r="C2365" s="3">
        <v>40.438959122502666</v>
      </c>
      <c r="D2365" s="3">
        <v>19</v>
      </c>
      <c r="E2365" s="3">
        <v>4.4377430252806089</v>
      </c>
      <c r="F2365" s="4" t="str">
        <f>+VLOOKUP(E2365,'[1]Nivel Impacto'!$A$3:$E$16,3)</f>
        <v>Riesgo de Capacitación Insuficiente</v>
      </c>
    </row>
    <row r="2366" spans="1:6" ht="15.75" customHeight="1" x14ac:dyDescent="0.3">
      <c r="A2366" s="3">
        <v>2365</v>
      </c>
      <c r="B2366" s="3">
        <v>85</v>
      </c>
      <c r="C2366" s="3">
        <v>28.979323126077446</v>
      </c>
      <c r="D2366" s="3">
        <v>9</v>
      </c>
      <c r="E2366" s="3">
        <v>3.0634763163604424</v>
      </c>
      <c r="F2366" s="4" t="str">
        <f>+VLOOKUP(E2366,'[1]Nivel Impacto'!$A$3:$E$16,3)</f>
        <v>Riesgo Administrativo Menor</v>
      </c>
    </row>
    <row r="2367" spans="1:6" ht="15.75" customHeight="1" x14ac:dyDescent="0.3">
      <c r="A2367" s="3">
        <v>2366</v>
      </c>
      <c r="B2367" s="3">
        <v>416</v>
      </c>
      <c r="C2367" s="3">
        <v>86.65118258077942</v>
      </c>
      <c r="D2367" s="3">
        <v>40</v>
      </c>
      <c r="E2367" s="3">
        <v>7.9481670108611766</v>
      </c>
      <c r="F2367" s="4" t="str">
        <f>+VLOOKUP(E2367,'[1]Nivel Impacto'!$A$3:$E$16,3)</f>
        <v>Riesgo Laboral</v>
      </c>
    </row>
    <row r="2368" spans="1:6" ht="15.75" customHeight="1" x14ac:dyDescent="0.3">
      <c r="A2368" s="3">
        <v>2367</v>
      </c>
      <c r="B2368" s="3">
        <v>151</v>
      </c>
      <c r="C2368" s="3">
        <v>13.658952841723886</v>
      </c>
      <c r="D2368" s="3">
        <v>16</v>
      </c>
      <c r="E2368" s="3">
        <v>1.2470689759894027</v>
      </c>
      <c r="F2368" s="4" t="str">
        <f>+VLOOKUP(E2368,'[1]Nivel Impacto'!$A$3:$E$16,3)</f>
        <v>Riesgo de Equipamiento Secundario</v>
      </c>
    </row>
    <row r="2369" spans="1:6" ht="15.75" customHeight="1" x14ac:dyDescent="0.3">
      <c r="A2369" s="3">
        <v>2368</v>
      </c>
      <c r="B2369" s="3">
        <v>173</v>
      </c>
      <c r="C2369" s="3">
        <v>73.797975780240805</v>
      </c>
      <c r="D2369" s="3">
        <v>19</v>
      </c>
      <c r="E2369" s="3">
        <v>6.7728228078386969</v>
      </c>
      <c r="F2369" s="4" t="str">
        <f>+VLOOKUP(E2369,'[1]Nivel Impacto'!$A$3:$E$16,3)</f>
        <v>Riesgo Regulatorio</v>
      </c>
    </row>
    <row r="2370" spans="1:6" ht="15.75" customHeight="1" x14ac:dyDescent="0.3">
      <c r="A2370" s="3">
        <v>2369</v>
      </c>
      <c r="B2370" s="3">
        <v>165</v>
      </c>
      <c r="C2370" s="3">
        <v>15.583900512714347</v>
      </c>
      <c r="D2370" s="3">
        <v>18</v>
      </c>
      <c r="E2370" s="3">
        <v>1.4443631005466404</v>
      </c>
      <c r="F2370" s="4" t="str">
        <f>+VLOOKUP(E2370,'[1]Nivel Impacto'!$A$3:$E$16,3)</f>
        <v>Riesgo de Equipamiento Secundario</v>
      </c>
    </row>
    <row r="2371" spans="1:6" ht="15.75" customHeight="1" x14ac:dyDescent="0.3">
      <c r="A2371" s="3">
        <v>2370</v>
      </c>
      <c r="B2371" s="3">
        <v>161</v>
      </c>
      <c r="C2371" s="3">
        <v>8.070154711575503</v>
      </c>
      <c r="D2371" s="3">
        <v>15</v>
      </c>
      <c r="E2371" s="3">
        <v>0.77219004773750766</v>
      </c>
      <c r="F2371" s="4" t="e">
        <f>+VLOOKUP(E2371,'[1]Nivel Impacto'!$A$3:$E$16,3)</f>
        <v>#N/A</v>
      </c>
    </row>
    <row r="2372" spans="1:6" ht="15.75" customHeight="1" x14ac:dyDescent="0.3">
      <c r="A2372" s="3">
        <v>2371</v>
      </c>
      <c r="B2372" s="3">
        <v>443</v>
      </c>
      <c r="C2372" s="3">
        <v>181.86564521015356</v>
      </c>
      <c r="D2372" s="3">
        <v>41</v>
      </c>
      <c r="E2372" s="3">
        <v>16.487696990476636</v>
      </c>
      <c r="F2372" s="4" t="str">
        <f>+VLOOKUP(E2372,'[1]Nivel Impacto'!$A$3:$E$16,3)</f>
        <v>Riesgo Ambiental</v>
      </c>
    </row>
    <row r="2373" spans="1:6" ht="15.75" customHeight="1" x14ac:dyDescent="0.3">
      <c r="A2373" s="3">
        <v>2372</v>
      </c>
      <c r="B2373" s="3">
        <v>285</v>
      </c>
      <c r="C2373" s="3">
        <v>91.11038641152372</v>
      </c>
      <c r="D2373" s="3">
        <v>29</v>
      </c>
      <c r="E2373" s="3">
        <v>8.4326724993146982</v>
      </c>
      <c r="F2373" s="4" t="str">
        <f>+VLOOKUP(E2373,'[1]Nivel Impacto'!$A$3:$E$16,3)</f>
        <v>Riesgo Financiero Operativo</v>
      </c>
    </row>
    <row r="2374" spans="1:6" ht="15.75" customHeight="1" x14ac:dyDescent="0.3">
      <c r="A2374" s="3">
        <v>2373</v>
      </c>
      <c r="B2374" s="3">
        <v>46</v>
      </c>
      <c r="C2374" s="3">
        <v>15.648968480320036</v>
      </c>
      <c r="D2374" s="3">
        <v>5</v>
      </c>
      <c r="E2374" s="3">
        <v>1.6765085550099013</v>
      </c>
      <c r="F2374" s="4" t="str">
        <f>+VLOOKUP(E2374,'[1]Nivel Impacto'!$A$3:$E$16,3)</f>
        <v>Riesgo de Equipamiento Secundario</v>
      </c>
    </row>
    <row r="2375" spans="1:6" ht="15.75" customHeight="1" x14ac:dyDescent="0.3">
      <c r="A2375" s="3">
        <v>2374</v>
      </c>
      <c r="B2375" s="3">
        <v>395</v>
      </c>
      <c r="C2375" s="3">
        <v>108.31589566979649</v>
      </c>
      <c r="D2375" s="3">
        <v>36</v>
      </c>
      <c r="E2375" s="3">
        <v>11.321148401170319</v>
      </c>
      <c r="F2375" s="4" t="str">
        <f>+VLOOKUP(E2375,'[1]Nivel Impacto'!$A$3:$E$16,3)</f>
        <v>Riesgo de Seguridad</v>
      </c>
    </row>
    <row r="2376" spans="1:6" ht="15.75" customHeight="1" x14ac:dyDescent="0.3">
      <c r="A2376" s="3">
        <v>2375</v>
      </c>
      <c r="B2376" s="3">
        <v>42</v>
      </c>
      <c r="C2376" s="3">
        <v>57.891315598998908</v>
      </c>
      <c r="D2376" s="3">
        <v>4</v>
      </c>
      <c r="E2376" s="3">
        <v>5.8397370937134188</v>
      </c>
      <c r="F2376" s="4" t="str">
        <f>+VLOOKUP(E2376,'[1]Nivel Impacto'!$A$3:$E$16,3)</f>
        <v>Riesgo Logístico y de Cadena de Suministro</v>
      </c>
    </row>
    <row r="2377" spans="1:6" ht="15.75" customHeight="1" x14ac:dyDescent="0.3">
      <c r="A2377" s="3">
        <v>2376</v>
      </c>
      <c r="B2377" s="3">
        <v>273</v>
      </c>
      <c r="C2377" s="3">
        <v>68.65657874759404</v>
      </c>
      <c r="D2377" s="3">
        <v>30</v>
      </c>
      <c r="E2377" s="3">
        <v>7.3049426161943227</v>
      </c>
      <c r="F2377" s="4" t="str">
        <f>+VLOOKUP(E2377,'[1]Nivel Impacto'!$A$3:$E$16,3)</f>
        <v>Riesgo Laboral</v>
      </c>
    </row>
    <row r="2378" spans="1:6" ht="15.75" customHeight="1" x14ac:dyDescent="0.3">
      <c r="A2378" s="3">
        <v>2377</v>
      </c>
      <c r="B2378" s="3">
        <v>271</v>
      </c>
      <c r="C2378" s="3">
        <v>123.68375767780715</v>
      </c>
      <c r="D2378" s="3">
        <v>27</v>
      </c>
      <c r="E2378" s="3">
        <v>13.602994217247677</v>
      </c>
      <c r="F2378" s="4" t="str">
        <f>+VLOOKUP(E2378,'[1]Nivel Impacto'!$A$3:$E$16,3)</f>
        <v>Riesgo de Navegación</v>
      </c>
    </row>
    <row r="2379" spans="1:6" ht="15.75" customHeight="1" x14ac:dyDescent="0.3">
      <c r="A2379" s="3">
        <v>2378</v>
      </c>
      <c r="B2379" s="3">
        <v>137</v>
      </c>
      <c r="C2379" s="3">
        <v>26.620718139285295</v>
      </c>
      <c r="D2379" s="3">
        <v>13</v>
      </c>
      <c r="E2379" s="3">
        <v>2.6373975654123747</v>
      </c>
      <c r="F2379" s="4" t="str">
        <f>+VLOOKUP(E2379,'[1]Nivel Impacto'!$A$3:$E$16,3)</f>
        <v>Riesgo de Error en Reportes No Críticos</v>
      </c>
    </row>
    <row r="2380" spans="1:6" ht="15.75" customHeight="1" x14ac:dyDescent="0.3">
      <c r="A2380" s="3">
        <v>2379</v>
      </c>
      <c r="B2380" s="3">
        <v>42</v>
      </c>
      <c r="C2380" s="3">
        <v>68.823853747043046</v>
      </c>
      <c r="D2380" s="3">
        <v>4</v>
      </c>
      <c r="E2380" s="3">
        <v>7.1354841882732245</v>
      </c>
      <c r="F2380" s="4" t="str">
        <f>+VLOOKUP(E2380,'[1]Nivel Impacto'!$A$3:$E$16,3)</f>
        <v>Riesgo Laboral</v>
      </c>
    </row>
    <row r="2381" spans="1:6" ht="15.75" customHeight="1" x14ac:dyDescent="0.3">
      <c r="A2381" s="3">
        <v>2380</v>
      </c>
      <c r="B2381" s="3">
        <v>386</v>
      </c>
      <c r="C2381" s="3">
        <v>73.911562948242519</v>
      </c>
      <c r="D2381" s="3">
        <v>40</v>
      </c>
      <c r="E2381" s="3">
        <v>7.8225696391604496</v>
      </c>
      <c r="F2381" s="4" t="str">
        <f>+VLOOKUP(E2381,'[1]Nivel Impacto'!$A$3:$E$16,3)</f>
        <v>Riesgo Laboral</v>
      </c>
    </row>
    <row r="2382" spans="1:6" ht="15.75" customHeight="1" x14ac:dyDescent="0.3">
      <c r="A2382" s="3">
        <v>2381</v>
      </c>
      <c r="B2382" s="3">
        <v>188</v>
      </c>
      <c r="C2382" s="3">
        <v>25.856054021538707</v>
      </c>
      <c r="D2382" s="3">
        <v>19</v>
      </c>
      <c r="E2382" s="3">
        <v>2.4099069635103918</v>
      </c>
      <c r="F2382" s="4" t="str">
        <f>+VLOOKUP(E2382,'[1]Nivel Impacto'!$A$3:$E$16,3)</f>
        <v>Riesgo de Error en Reportes No Críticos</v>
      </c>
    </row>
    <row r="2383" spans="1:6" ht="15.75" customHeight="1" x14ac:dyDescent="0.3">
      <c r="A2383" s="3">
        <v>2382</v>
      </c>
      <c r="B2383" s="3">
        <v>186</v>
      </c>
      <c r="C2383" s="3">
        <v>44.402347979431049</v>
      </c>
      <c r="D2383" s="3">
        <v>18</v>
      </c>
      <c r="E2383" s="3">
        <v>4.5688644582942235</v>
      </c>
      <c r="F2383" s="4" t="str">
        <f>+VLOOKUP(E2383,'[1]Nivel Impacto'!$A$3:$E$16,3)</f>
        <v>Riesgo de Capacitación Insuficiente</v>
      </c>
    </row>
    <row r="2384" spans="1:6" ht="15.75" customHeight="1" x14ac:dyDescent="0.3">
      <c r="A2384" s="3">
        <v>2383</v>
      </c>
      <c r="B2384" s="3">
        <v>170</v>
      </c>
      <c r="C2384" s="3">
        <v>183.34026752555417</v>
      </c>
      <c r="D2384" s="3">
        <v>16</v>
      </c>
      <c r="E2384" s="3">
        <v>18.849989540675978</v>
      </c>
      <c r="F2384" s="4" t="str">
        <f>+VLOOKUP(E2384,'[1]Nivel Impacto'!$A$3:$E$16,3)</f>
        <v>Riesgo Ambiental</v>
      </c>
    </row>
    <row r="2385" spans="1:6" ht="15.75" customHeight="1" x14ac:dyDescent="0.3">
      <c r="A2385" s="3">
        <v>2384</v>
      </c>
      <c r="B2385" s="3">
        <v>146</v>
      </c>
      <c r="C2385" s="3">
        <v>52.062948942379656</v>
      </c>
      <c r="D2385" s="3">
        <v>14</v>
      </c>
      <c r="E2385" s="3">
        <v>5.2282648768100204</v>
      </c>
      <c r="F2385" s="4" t="str">
        <f>+VLOOKUP(E2385,'[1]Nivel Impacto'!$A$3:$E$16,3)</f>
        <v>Riesgo Logístico y de Cadena de Suministro</v>
      </c>
    </row>
    <row r="2386" spans="1:6" ht="15.75" customHeight="1" x14ac:dyDescent="0.3">
      <c r="A2386" s="3">
        <v>2385</v>
      </c>
      <c r="B2386" s="3">
        <v>177</v>
      </c>
      <c r="C2386" s="3">
        <v>51.417187366510177</v>
      </c>
      <c r="D2386" s="3">
        <v>19</v>
      </c>
      <c r="E2386" s="3">
        <v>5.2690052911358096</v>
      </c>
      <c r="F2386" s="4" t="str">
        <f>+VLOOKUP(E2386,'[1]Nivel Impacto'!$A$3:$E$16,3)</f>
        <v>Riesgo Logístico y de Cadena de Suministro</v>
      </c>
    </row>
    <row r="2387" spans="1:6" ht="15.75" customHeight="1" x14ac:dyDescent="0.3">
      <c r="A2387" s="3">
        <v>2386</v>
      </c>
      <c r="B2387" s="3">
        <v>299</v>
      </c>
      <c r="C2387" s="3">
        <v>192.19489144492064</v>
      </c>
      <c r="D2387" s="3">
        <v>28</v>
      </c>
      <c r="E2387" s="3">
        <v>19.998794911039049</v>
      </c>
      <c r="F2387" s="4" t="str">
        <f>+VLOOKUP(E2387,'[1]Nivel Impacto'!$A$3:$E$16,3)</f>
        <v>Riesgo Ambiental</v>
      </c>
    </row>
    <row r="2388" spans="1:6" ht="15.75" customHeight="1" x14ac:dyDescent="0.3">
      <c r="A2388" s="3">
        <v>2387</v>
      </c>
      <c r="B2388" s="3">
        <v>189</v>
      </c>
      <c r="C2388" s="3">
        <v>71.45861876303718</v>
      </c>
      <c r="D2388" s="3">
        <v>18</v>
      </c>
      <c r="E2388" s="3">
        <v>6.7321774829925261</v>
      </c>
      <c r="F2388" s="4" t="str">
        <f>+VLOOKUP(E2388,'[1]Nivel Impacto'!$A$3:$E$16,3)</f>
        <v>Riesgo Regulatorio</v>
      </c>
    </row>
    <row r="2389" spans="1:6" ht="15.75" customHeight="1" x14ac:dyDescent="0.3">
      <c r="A2389" s="3">
        <v>2388</v>
      </c>
      <c r="B2389" s="3">
        <v>455</v>
      </c>
      <c r="C2389" s="3">
        <v>28.684819064201243</v>
      </c>
      <c r="D2389" s="3">
        <v>45</v>
      </c>
      <c r="E2389" s="3">
        <v>2.6410261124822423</v>
      </c>
      <c r="F2389" s="4" t="str">
        <f>+VLOOKUP(E2389,'[1]Nivel Impacto'!$A$3:$E$16,3)</f>
        <v>Riesgo de Error en Reportes No Críticos</v>
      </c>
    </row>
    <row r="2390" spans="1:6" ht="15.75" customHeight="1" x14ac:dyDescent="0.3">
      <c r="A2390" s="3">
        <v>2389</v>
      </c>
      <c r="B2390" s="3">
        <v>39</v>
      </c>
      <c r="C2390" s="3">
        <v>74.266314081174556</v>
      </c>
      <c r="D2390" s="3">
        <v>4</v>
      </c>
      <c r="E2390" s="3">
        <v>7.3807699062705758</v>
      </c>
      <c r="F2390" s="4" t="str">
        <f>+VLOOKUP(E2390,'[1]Nivel Impacto'!$A$3:$E$16,3)</f>
        <v>Riesgo Laboral</v>
      </c>
    </row>
    <row r="2391" spans="1:6" ht="15.75" customHeight="1" x14ac:dyDescent="0.3">
      <c r="A2391" s="3">
        <v>2390</v>
      </c>
      <c r="B2391" s="3">
        <v>43</v>
      </c>
      <c r="C2391" s="3">
        <v>234.21388055150086</v>
      </c>
      <c r="D2391" s="3">
        <v>4</v>
      </c>
      <c r="E2391" s="3">
        <v>24.501949931424519</v>
      </c>
      <c r="F2391" s="4" t="str">
        <f>+VLOOKUP(E2391,'[1]Nivel Impacto'!$A$3:$E$16,3)</f>
        <v>Riesgo Ambiental</v>
      </c>
    </row>
    <row r="2392" spans="1:6" ht="15.75" customHeight="1" x14ac:dyDescent="0.3">
      <c r="A2392" s="3">
        <v>2391</v>
      </c>
      <c r="B2392" s="3">
        <v>105</v>
      </c>
      <c r="C2392" s="3">
        <v>52.905484435929445</v>
      </c>
      <c r="D2392" s="3">
        <v>10</v>
      </c>
      <c r="E2392" s="3">
        <v>4.7872065095530081</v>
      </c>
      <c r="F2392" s="4" t="str">
        <f>+VLOOKUP(E2392,'[1]Nivel Impacto'!$A$3:$E$16,3)</f>
        <v>Riesgo de Capacitación Insuficiente</v>
      </c>
    </row>
    <row r="2393" spans="1:6" ht="15.75" customHeight="1" x14ac:dyDescent="0.3">
      <c r="A2393" s="3">
        <v>2392</v>
      </c>
      <c r="B2393" s="3">
        <v>369</v>
      </c>
      <c r="C2393" s="3">
        <v>44.434611387695078</v>
      </c>
      <c r="D2393" s="3">
        <v>40</v>
      </c>
      <c r="E2393" s="3">
        <v>4.2815648164484781</v>
      </c>
      <c r="F2393" s="4" t="str">
        <f>+VLOOKUP(E2393,'[1]Nivel Impacto'!$A$3:$E$16,3)</f>
        <v>Riesgo de Capacitación Insuficiente</v>
      </c>
    </row>
    <row r="2394" spans="1:6" ht="15.75" customHeight="1" x14ac:dyDescent="0.3">
      <c r="A2394" s="3">
        <v>2393</v>
      </c>
      <c r="B2394" s="3">
        <v>322</v>
      </c>
      <c r="C2394" s="3">
        <v>40.792594043407441</v>
      </c>
      <c r="D2394" s="3">
        <v>34</v>
      </c>
      <c r="E2394" s="3">
        <v>3.8534081997994818</v>
      </c>
      <c r="F2394" s="4" t="str">
        <f>+VLOOKUP(E2394,'[1]Nivel Impacto'!$A$3:$E$16,3)</f>
        <v>Riesgo Administrativo Menor</v>
      </c>
    </row>
    <row r="2395" spans="1:6" ht="15.75" customHeight="1" x14ac:dyDescent="0.3">
      <c r="A2395" s="3">
        <v>2394</v>
      </c>
      <c r="B2395" s="3">
        <v>49</v>
      </c>
      <c r="C2395" s="3">
        <v>144.03790303264185</v>
      </c>
      <c r="D2395" s="3">
        <v>5</v>
      </c>
      <c r="E2395" s="3">
        <v>13.141280852176278</v>
      </c>
      <c r="F2395" s="4" t="str">
        <f>+VLOOKUP(E2395,'[1]Nivel Impacto'!$A$3:$E$16,3)</f>
        <v>Riesgo de Navegación</v>
      </c>
    </row>
    <row r="2396" spans="1:6" ht="15.75" customHeight="1" x14ac:dyDescent="0.3">
      <c r="A2396" s="3">
        <v>2395</v>
      </c>
      <c r="B2396" s="3">
        <v>320</v>
      </c>
      <c r="C2396" s="3">
        <v>9.9680731465193837</v>
      </c>
      <c r="D2396" s="3">
        <v>34</v>
      </c>
      <c r="E2396" s="3">
        <v>1.002640363973534</v>
      </c>
      <c r="F2396" s="4" t="str">
        <f>+VLOOKUP(E2396,'[1]Nivel Impacto'!$A$3:$E$16,3)</f>
        <v>Riesgo de Equipamiento Secundario</v>
      </c>
    </row>
    <row r="2397" spans="1:6" ht="15.75" customHeight="1" x14ac:dyDescent="0.3">
      <c r="A2397" s="3">
        <v>2396</v>
      </c>
      <c r="B2397" s="3">
        <v>246</v>
      </c>
      <c r="C2397" s="3">
        <v>225.9067895353615</v>
      </c>
      <c r="D2397" s="3">
        <v>24</v>
      </c>
      <c r="E2397" s="3">
        <v>22.88491016560091</v>
      </c>
      <c r="F2397" s="4" t="str">
        <f>+VLOOKUP(E2397,'[1]Nivel Impacto'!$A$3:$E$16,3)</f>
        <v>Riesgo Ambiental</v>
      </c>
    </row>
    <row r="2398" spans="1:6" ht="15.75" customHeight="1" x14ac:dyDescent="0.3">
      <c r="A2398" s="3">
        <v>2397</v>
      </c>
      <c r="B2398" s="3">
        <v>207</v>
      </c>
      <c r="C2398" s="3">
        <v>182.1602044359399</v>
      </c>
      <c r="D2398" s="3">
        <v>22</v>
      </c>
      <c r="E2398" s="3">
        <v>17.575214829115318</v>
      </c>
      <c r="F2398" s="4" t="str">
        <f>+VLOOKUP(E2398,'[1]Nivel Impacto'!$A$3:$E$16,3)</f>
        <v>Riesgo Ambiental</v>
      </c>
    </row>
    <row r="2399" spans="1:6" ht="15.75" customHeight="1" x14ac:dyDescent="0.3">
      <c r="A2399" s="3">
        <v>2398</v>
      </c>
      <c r="B2399" s="3">
        <v>48</v>
      </c>
      <c r="C2399" s="3">
        <v>69.104686131853839</v>
      </c>
      <c r="D2399" s="3">
        <v>5</v>
      </c>
      <c r="E2399" s="3">
        <v>6.4195651507568012</v>
      </c>
      <c r="F2399" s="4" t="str">
        <f>+VLOOKUP(E2399,'[1]Nivel Impacto'!$A$3:$E$16,3)</f>
        <v>Riesgo Regulatorio</v>
      </c>
    </row>
    <row r="2400" spans="1:6" ht="15.75" customHeight="1" x14ac:dyDescent="0.3">
      <c r="A2400" s="3">
        <v>2399</v>
      </c>
      <c r="B2400" s="3">
        <v>342</v>
      </c>
      <c r="C2400" s="3">
        <v>43.910090325704708</v>
      </c>
      <c r="D2400" s="3">
        <v>37</v>
      </c>
      <c r="E2400" s="3">
        <v>4.6288805093748149</v>
      </c>
      <c r="F2400" s="4" t="str">
        <f>+VLOOKUP(E2400,'[1]Nivel Impacto'!$A$3:$E$16,3)</f>
        <v>Riesgo de Capacitación Insuficiente</v>
      </c>
    </row>
    <row r="2401" spans="1:6" ht="15.75" customHeight="1" x14ac:dyDescent="0.3">
      <c r="A2401" s="3">
        <v>2400</v>
      </c>
      <c r="B2401" s="3">
        <v>343</v>
      </c>
      <c r="C2401" s="3">
        <v>65.77844860798885</v>
      </c>
      <c r="D2401" s="3">
        <v>37</v>
      </c>
      <c r="E2401" s="3">
        <v>6.8056509061053347</v>
      </c>
      <c r="F2401" s="4" t="str">
        <f>+VLOOKUP(E2401,'[1]Nivel Impacto'!$A$3:$E$16,3)</f>
        <v>Riesgo Regulatorio</v>
      </c>
    </row>
    <row r="2402" spans="1:6" ht="15.75" customHeight="1" x14ac:dyDescent="0.3">
      <c r="A2402" s="3">
        <v>2401</v>
      </c>
      <c r="B2402" s="3">
        <v>300</v>
      </c>
      <c r="C2402" s="3">
        <v>23.629673683075428</v>
      </c>
      <c r="D2402" s="3">
        <v>31</v>
      </c>
      <c r="E2402" s="3">
        <v>2.3857710597932327</v>
      </c>
      <c r="F2402" s="4" t="str">
        <f>+VLOOKUP(E2402,'[1]Nivel Impacto'!$A$3:$E$16,3)</f>
        <v>Riesgo de Error en Reportes No Críticos</v>
      </c>
    </row>
    <row r="2403" spans="1:6" ht="15.75" customHeight="1" x14ac:dyDescent="0.3">
      <c r="A2403" s="3">
        <v>2402</v>
      </c>
      <c r="B2403" s="3">
        <v>415</v>
      </c>
      <c r="C2403" s="3">
        <v>513.85482427764623</v>
      </c>
      <c r="D2403" s="3">
        <v>40</v>
      </c>
      <c r="E2403" s="3">
        <v>56.359174240372241</v>
      </c>
      <c r="F2403" s="4" t="str">
        <f>+VLOOKUP(E2403,'[1]Nivel Impacto'!$A$3:$E$16,3)</f>
        <v>Riesgo Ambiental</v>
      </c>
    </row>
    <row r="2404" spans="1:6" ht="15.75" customHeight="1" x14ac:dyDescent="0.3">
      <c r="A2404" s="3">
        <v>2403</v>
      </c>
      <c r="B2404" s="3">
        <v>479</v>
      </c>
      <c r="C2404" s="3">
        <v>36.238120141804266</v>
      </c>
      <c r="D2404" s="3">
        <v>50</v>
      </c>
      <c r="E2404" s="3">
        <v>3.3190213489458653</v>
      </c>
      <c r="F2404" s="4" t="str">
        <f>+VLOOKUP(E2404,'[1]Nivel Impacto'!$A$3:$E$16,3)</f>
        <v>Riesgo Administrativo Menor</v>
      </c>
    </row>
    <row r="2405" spans="1:6" ht="15.75" customHeight="1" x14ac:dyDescent="0.3">
      <c r="A2405" s="3">
        <v>2404</v>
      </c>
      <c r="B2405" s="3">
        <v>146</v>
      </c>
      <c r="C2405" s="3">
        <v>57.278858314920676</v>
      </c>
      <c r="D2405" s="3">
        <v>14</v>
      </c>
      <c r="E2405" s="3">
        <v>6.0136471145958295</v>
      </c>
      <c r="F2405" s="4" t="str">
        <f>+VLOOKUP(E2405,'[1]Nivel Impacto'!$A$3:$E$16,3)</f>
        <v>Riesgo Regulatorio</v>
      </c>
    </row>
    <row r="2406" spans="1:6" ht="15.75" customHeight="1" x14ac:dyDescent="0.3">
      <c r="A2406" s="3">
        <v>2405</v>
      </c>
      <c r="B2406" s="3">
        <v>269</v>
      </c>
      <c r="C2406" s="3">
        <v>63.499722099090647</v>
      </c>
      <c r="D2406" s="3">
        <v>28</v>
      </c>
      <c r="E2406" s="3">
        <v>6.3981521199858182</v>
      </c>
      <c r="F2406" s="4" t="str">
        <f>+VLOOKUP(E2406,'[1]Nivel Impacto'!$A$3:$E$16,3)</f>
        <v>Riesgo Regulatorio</v>
      </c>
    </row>
    <row r="2407" spans="1:6" ht="15.75" customHeight="1" x14ac:dyDescent="0.3">
      <c r="A2407" s="3">
        <v>2406</v>
      </c>
      <c r="B2407" s="3">
        <v>295</v>
      </c>
      <c r="C2407" s="3">
        <v>26.392516389362765</v>
      </c>
      <c r="D2407" s="3">
        <v>29</v>
      </c>
      <c r="E2407" s="3">
        <v>2.8441526563967052</v>
      </c>
      <c r="F2407" s="4" t="str">
        <f>+VLOOKUP(E2407,'[1]Nivel Impacto'!$A$3:$E$16,3)</f>
        <v>Riesgo de Error en Reportes No Críticos</v>
      </c>
    </row>
    <row r="2408" spans="1:6" ht="15.75" customHeight="1" x14ac:dyDescent="0.3">
      <c r="A2408" s="3">
        <v>2407</v>
      </c>
      <c r="B2408" s="3">
        <v>142</v>
      </c>
      <c r="C2408" s="3">
        <v>64.750524143630557</v>
      </c>
      <c r="D2408" s="3">
        <v>13</v>
      </c>
      <c r="E2408" s="3">
        <v>6.4990095453706083</v>
      </c>
      <c r="F2408" s="4" t="str">
        <f>+VLOOKUP(E2408,'[1]Nivel Impacto'!$A$3:$E$16,3)</f>
        <v>Riesgo Regulatorio</v>
      </c>
    </row>
    <row r="2409" spans="1:6" ht="15.75" customHeight="1" x14ac:dyDescent="0.3">
      <c r="A2409" s="3">
        <v>2408</v>
      </c>
      <c r="B2409" s="3">
        <v>259</v>
      </c>
      <c r="C2409" s="3">
        <v>25.290849940642929</v>
      </c>
      <c r="D2409" s="3">
        <v>28</v>
      </c>
      <c r="E2409" s="3">
        <v>2.5431033346790075</v>
      </c>
      <c r="F2409" s="4" t="str">
        <f>+VLOOKUP(E2409,'[1]Nivel Impacto'!$A$3:$E$16,3)</f>
        <v>Riesgo de Error en Reportes No Críticos</v>
      </c>
    </row>
    <row r="2410" spans="1:6" ht="15.75" customHeight="1" x14ac:dyDescent="0.3">
      <c r="A2410" s="3">
        <v>2409</v>
      </c>
      <c r="B2410" s="3">
        <v>94</v>
      </c>
      <c r="C2410" s="3">
        <v>94.284908012104111</v>
      </c>
      <c r="D2410" s="3">
        <v>9</v>
      </c>
      <c r="E2410" s="3">
        <v>9.1354416762792248</v>
      </c>
      <c r="F2410" s="4" t="str">
        <f>+VLOOKUP(E2410,'[1]Nivel Impacto'!$A$3:$E$16,3)</f>
        <v>Riesgo Portuario</v>
      </c>
    </row>
    <row r="2411" spans="1:6" ht="15.75" customHeight="1" x14ac:dyDescent="0.3">
      <c r="A2411" s="3">
        <v>2410</v>
      </c>
      <c r="B2411" s="3">
        <v>188</v>
      </c>
      <c r="C2411" s="3">
        <v>474.65605208581911</v>
      </c>
      <c r="D2411" s="3">
        <v>18</v>
      </c>
      <c r="E2411" s="3">
        <v>47.012396306542797</v>
      </c>
      <c r="F2411" s="4" t="str">
        <f>+VLOOKUP(E2411,'[1]Nivel Impacto'!$A$3:$E$16,3)</f>
        <v>Riesgo Ambiental</v>
      </c>
    </row>
    <row r="2412" spans="1:6" ht="15.75" customHeight="1" x14ac:dyDescent="0.3">
      <c r="A2412" s="3">
        <v>2411</v>
      </c>
      <c r="B2412" s="3">
        <v>146</v>
      </c>
      <c r="C2412" s="3">
        <v>24.879728236074723</v>
      </c>
      <c r="D2412" s="3">
        <v>15</v>
      </c>
      <c r="E2412" s="3">
        <v>2.5881593987327358</v>
      </c>
      <c r="F2412" s="4" t="str">
        <f>+VLOOKUP(E2412,'[1]Nivel Impacto'!$A$3:$E$16,3)</f>
        <v>Riesgo de Error en Reportes No Críticos</v>
      </c>
    </row>
    <row r="2413" spans="1:6" ht="15.75" customHeight="1" x14ac:dyDescent="0.3">
      <c r="A2413" s="3">
        <v>2412</v>
      </c>
      <c r="B2413" s="3">
        <v>37</v>
      </c>
      <c r="C2413" s="3">
        <v>10.006535472470841</v>
      </c>
      <c r="D2413" s="3">
        <v>4</v>
      </c>
      <c r="E2413" s="3">
        <v>0.94079008450663193</v>
      </c>
      <c r="F2413" s="4" t="e">
        <f>+VLOOKUP(E2413,'[1]Nivel Impacto'!$A$3:$E$16,3)</f>
        <v>#N/A</v>
      </c>
    </row>
    <row r="2414" spans="1:6" ht="15.75" customHeight="1" x14ac:dyDescent="0.3">
      <c r="A2414" s="3">
        <v>2413</v>
      </c>
      <c r="B2414" s="3">
        <v>36</v>
      </c>
      <c r="C2414" s="3">
        <v>24.305644046468846</v>
      </c>
      <c r="D2414" s="3">
        <v>4</v>
      </c>
      <c r="E2414" s="3">
        <v>2.4085729357937478</v>
      </c>
      <c r="F2414" s="4" t="str">
        <f>+VLOOKUP(E2414,'[1]Nivel Impacto'!$A$3:$E$16,3)</f>
        <v>Riesgo de Error en Reportes No Críticos</v>
      </c>
    </row>
    <row r="2415" spans="1:6" ht="15.75" customHeight="1" x14ac:dyDescent="0.3">
      <c r="A2415" s="3">
        <v>2414</v>
      </c>
      <c r="B2415" s="3">
        <v>48</v>
      </c>
      <c r="C2415" s="3">
        <v>22.762404466175997</v>
      </c>
      <c r="D2415" s="3">
        <v>5</v>
      </c>
      <c r="E2415" s="3">
        <v>2.1511936401850247</v>
      </c>
      <c r="F2415" s="4" t="str">
        <f>+VLOOKUP(E2415,'[1]Nivel Impacto'!$A$3:$E$16,3)</f>
        <v>Riesgo de Error en Reportes No Críticos</v>
      </c>
    </row>
    <row r="2416" spans="1:6" ht="15.75" customHeight="1" x14ac:dyDescent="0.3">
      <c r="A2416" s="3">
        <v>2415</v>
      </c>
      <c r="B2416" s="3">
        <v>543</v>
      </c>
      <c r="C2416" s="3">
        <v>41.055496553841785</v>
      </c>
      <c r="D2416" s="3">
        <v>52</v>
      </c>
      <c r="E2416" s="3">
        <v>3.7931095870297922</v>
      </c>
      <c r="F2416" s="4" t="str">
        <f>+VLOOKUP(E2416,'[1]Nivel Impacto'!$A$3:$E$16,3)</f>
        <v>Riesgo Administrativo Menor</v>
      </c>
    </row>
    <row r="2417" spans="1:6" ht="15.75" customHeight="1" x14ac:dyDescent="0.3">
      <c r="A2417" s="3">
        <v>2416</v>
      </c>
      <c r="B2417" s="3">
        <v>89</v>
      </c>
      <c r="C2417" s="3">
        <v>65.606518988171445</v>
      </c>
      <c r="D2417" s="3">
        <v>9</v>
      </c>
      <c r="E2417" s="3">
        <v>6.7803524090899998</v>
      </c>
      <c r="F2417" s="4" t="str">
        <f>+VLOOKUP(E2417,'[1]Nivel Impacto'!$A$3:$E$16,3)</f>
        <v>Riesgo Regulatorio</v>
      </c>
    </row>
    <row r="2418" spans="1:6" ht="15.75" customHeight="1" x14ac:dyDescent="0.3">
      <c r="A2418" s="3">
        <v>2417</v>
      </c>
      <c r="B2418" s="3">
        <v>285</v>
      </c>
      <c r="C2418" s="3">
        <v>154.21207046286193</v>
      </c>
      <c r="D2418" s="3">
        <v>27</v>
      </c>
      <c r="E2418" s="3">
        <v>14.166879312189515</v>
      </c>
      <c r="F2418" s="4" t="str">
        <f>+VLOOKUP(E2418,'[1]Nivel Impacto'!$A$3:$E$16,3)</f>
        <v>Riesgo Ambiental</v>
      </c>
    </row>
    <row r="2419" spans="1:6" ht="15.75" customHeight="1" x14ac:dyDescent="0.3">
      <c r="A2419" s="3">
        <v>2418</v>
      </c>
      <c r="B2419" s="3">
        <v>441</v>
      </c>
      <c r="C2419" s="3">
        <v>31.222304483384942</v>
      </c>
      <c r="D2419" s="3">
        <v>46</v>
      </c>
      <c r="E2419" s="3">
        <v>2.8905451180037671</v>
      </c>
      <c r="F2419" s="4" t="str">
        <f>+VLOOKUP(E2419,'[1]Nivel Impacto'!$A$3:$E$16,3)</f>
        <v>Riesgo de Error en Reportes No Críticos</v>
      </c>
    </row>
    <row r="2420" spans="1:6" ht="15.75" customHeight="1" x14ac:dyDescent="0.3">
      <c r="A2420" s="3">
        <v>2419</v>
      </c>
      <c r="B2420" s="3">
        <v>207</v>
      </c>
      <c r="C2420" s="3">
        <v>147.99434035596386</v>
      </c>
      <c r="D2420" s="3">
        <v>21</v>
      </c>
      <c r="E2420" s="3">
        <v>13.853192775221379</v>
      </c>
      <c r="F2420" s="4" t="str">
        <f>+VLOOKUP(E2420,'[1]Nivel Impacto'!$A$3:$E$16,3)</f>
        <v>Riesgo de Navegación</v>
      </c>
    </row>
    <row r="2421" spans="1:6" ht="15.75" customHeight="1" x14ac:dyDescent="0.3">
      <c r="A2421" s="3">
        <v>2420</v>
      </c>
      <c r="B2421" s="3">
        <v>421</v>
      </c>
      <c r="C2421" s="3">
        <v>15.663308172138946</v>
      </c>
      <c r="D2421" s="3">
        <v>42</v>
      </c>
      <c r="E2421" s="3">
        <v>1.522392451452347</v>
      </c>
      <c r="F2421" s="4" t="str">
        <f>+VLOOKUP(E2421,'[1]Nivel Impacto'!$A$3:$E$16,3)</f>
        <v>Riesgo de Equipamiento Secundario</v>
      </c>
    </row>
    <row r="2422" spans="1:6" ht="15.75" customHeight="1" x14ac:dyDescent="0.3">
      <c r="A2422" s="3">
        <v>2421</v>
      </c>
      <c r="B2422" s="3">
        <v>45</v>
      </c>
      <c r="C2422" s="3">
        <v>96.730813003342348</v>
      </c>
      <c r="D2422" s="3">
        <v>5</v>
      </c>
      <c r="E2422" s="3">
        <v>10.205432173739496</v>
      </c>
      <c r="F2422" s="4" t="str">
        <f>+VLOOKUP(E2422,'[1]Nivel Impacto'!$A$3:$E$16,3)</f>
        <v>Riesgo Tecnológico</v>
      </c>
    </row>
    <row r="2423" spans="1:6" ht="15.75" customHeight="1" x14ac:dyDescent="0.3">
      <c r="A2423" s="3">
        <v>2422</v>
      </c>
      <c r="B2423" s="3">
        <v>143</v>
      </c>
      <c r="C2423" s="3">
        <v>8.3423813413304213</v>
      </c>
      <c r="D2423" s="3">
        <v>13</v>
      </c>
      <c r="E2423" s="3">
        <v>0.80984370218850754</v>
      </c>
      <c r="F2423" s="4" t="e">
        <f>+VLOOKUP(E2423,'[1]Nivel Impacto'!$A$3:$E$16,3)</f>
        <v>#N/A</v>
      </c>
    </row>
    <row r="2424" spans="1:6" ht="15.75" customHeight="1" x14ac:dyDescent="0.3">
      <c r="A2424" s="3">
        <v>2423</v>
      </c>
      <c r="B2424" s="3">
        <v>88</v>
      </c>
      <c r="C2424" s="3">
        <v>46.790488135109619</v>
      </c>
      <c r="D2424" s="3">
        <v>9</v>
      </c>
      <c r="E2424" s="3">
        <v>4.3464340824708234</v>
      </c>
      <c r="F2424" s="4" t="str">
        <f>+VLOOKUP(E2424,'[1]Nivel Impacto'!$A$3:$E$16,3)</f>
        <v>Riesgo de Capacitación Insuficiente</v>
      </c>
    </row>
    <row r="2425" spans="1:6" ht="15.75" customHeight="1" x14ac:dyDescent="0.3">
      <c r="A2425" s="3">
        <v>2424</v>
      </c>
      <c r="B2425" s="3">
        <v>40</v>
      </c>
      <c r="C2425" s="3">
        <v>61.069446378424146</v>
      </c>
      <c r="D2425" s="3">
        <v>4</v>
      </c>
      <c r="E2425" s="3">
        <v>6.5473522013814547</v>
      </c>
      <c r="F2425" s="4" t="str">
        <f>+VLOOKUP(E2425,'[1]Nivel Impacto'!$A$3:$E$16,3)</f>
        <v>Riesgo Regulatorio</v>
      </c>
    </row>
    <row r="2426" spans="1:6" ht="15.75" customHeight="1" x14ac:dyDescent="0.3">
      <c r="A2426" s="3">
        <v>2425</v>
      </c>
      <c r="B2426" s="3">
        <v>643</v>
      </c>
      <c r="C2426" s="3">
        <v>21.193406161838972</v>
      </c>
      <c r="D2426" s="3">
        <v>63</v>
      </c>
      <c r="E2426" s="3">
        <v>1.9389779521187105</v>
      </c>
      <c r="F2426" s="4" t="str">
        <f>+VLOOKUP(E2426,'[1]Nivel Impacto'!$A$3:$E$16,3)</f>
        <v>Riesgo de Equipamiento Secundario</v>
      </c>
    </row>
    <row r="2427" spans="1:6" ht="15.75" customHeight="1" x14ac:dyDescent="0.3">
      <c r="A2427" s="3">
        <v>2426</v>
      </c>
      <c r="B2427" s="3">
        <v>121</v>
      </c>
      <c r="C2427" s="3">
        <v>24.53438452429112</v>
      </c>
      <c r="D2427" s="3">
        <v>13</v>
      </c>
      <c r="E2427" s="3">
        <v>2.3131815649002543</v>
      </c>
      <c r="F2427" s="4" t="str">
        <f>+VLOOKUP(E2427,'[1]Nivel Impacto'!$A$3:$E$16,3)</f>
        <v>Riesgo de Error en Reportes No Críticos</v>
      </c>
    </row>
    <row r="2428" spans="1:6" ht="15.75" customHeight="1" x14ac:dyDescent="0.3">
      <c r="A2428" s="3">
        <v>2427</v>
      </c>
      <c r="B2428" s="3">
        <v>370</v>
      </c>
      <c r="C2428" s="3">
        <v>9.9413506803856144</v>
      </c>
      <c r="D2428" s="3">
        <v>37</v>
      </c>
      <c r="E2428" s="3">
        <v>0.96326532255443753</v>
      </c>
      <c r="F2428" s="4" t="e">
        <f>+VLOOKUP(E2428,'[1]Nivel Impacto'!$A$3:$E$16,3)</f>
        <v>#N/A</v>
      </c>
    </row>
    <row r="2429" spans="1:6" ht="15.75" customHeight="1" x14ac:dyDescent="0.3">
      <c r="A2429" s="3">
        <v>2428</v>
      </c>
      <c r="B2429" s="3">
        <v>41</v>
      </c>
      <c r="C2429" s="3">
        <v>36.590827802204906</v>
      </c>
      <c r="D2429" s="3">
        <v>4</v>
      </c>
      <c r="E2429" s="3">
        <v>3.6969587179963446</v>
      </c>
      <c r="F2429" s="4" t="str">
        <f>+VLOOKUP(E2429,'[1]Nivel Impacto'!$A$3:$E$16,3)</f>
        <v>Riesgo Administrativo Menor</v>
      </c>
    </row>
    <row r="2430" spans="1:6" ht="15.75" customHeight="1" x14ac:dyDescent="0.3">
      <c r="A2430" s="3">
        <v>2429</v>
      </c>
      <c r="B2430" s="3">
        <v>55</v>
      </c>
      <c r="C2430" s="3">
        <v>14.787624538982866</v>
      </c>
      <c r="D2430" s="3">
        <v>5</v>
      </c>
      <c r="E2430" s="3">
        <v>1.3404205534950391</v>
      </c>
      <c r="F2430" s="4" t="str">
        <f>+VLOOKUP(E2430,'[1]Nivel Impacto'!$A$3:$E$16,3)</f>
        <v>Riesgo de Equipamiento Secundario</v>
      </c>
    </row>
    <row r="2431" spans="1:6" ht="15.75" customHeight="1" x14ac:dyDescent="0.3">
      <c r="A2431" s="3">
        <v>2430</v>
      </c>
      <c r="B2431" s="3">
        <v>136</v>
      </c>
      <c r="C2431" s="3">
        <v>32.068478588582778</v>
      </c>
      <c r="D2431" s="3">
        <v>15</v>
      </c>
      <c r="E2431" s="3">
        <v>3.3827186153489492</v>
      </c>
      <c r="F2431" s="4" t="str">
        <f>+VLOOKUP(E2431,'[1]Nivel Impacto'!$A$3:$E$16,3)</f>
        <v>Riesgo Administrativo Menor</v>
      </c>
    </row>
    <row r="2432" spans="1:6" ht="15.75" customHeight="1" x14ac:dyDescent="0.3">
      <c r="A2432" s="3">
        <v>2431</v>
      </c>
      <c r="B2432" s="3">
        <v>42</v>
      </c>
      <c r="C2432" s="3">
        <v>31.172589161460966</v>
      </c>
      <c r="D2432" s="3">
        <v>4</v>
      </c>
      <c r="E2432" s="3">
        <v>3.2437435180730927</v>
      </c>
      <c r="F2432" s="4" t="str">
        <f>+VLOOKUP(E2432,'[1]Nivel Impacto'!$A$3:$E$16,3)</f>
        <v>Riesgo Administrativo Menor</v>
      </c>
    </row>
    <row r="2433" spans="1:6" ht="15.75" customHeight="1" x14ac:dyDescent="0.3">
      <c r="A2433" s="3">
        <v>2432</v>
      </c>
      <c r="B2433" s="3">
        <v>434</v>
      </c>
      <c r="C2433" s="3">
        <v>182.40070208795342</v>
      </c>
      <c r="D2433" s="3">
        <v>47</v>
      </c>
      <c r="E2433" s="3">
        <v>19.021580676241818</v>
      </c>
      <c r="F2433" s="4" t="str">
        <f>+VLOOKUP(E2433,'[1]Nivel Impacto'!$A$3:$E$16,3)</f>
        <v>Riesgo Ambiental</v>
      </c>
    </row>
    <row r="2434" spans="1:6" ht="15.75" customHeight="1" x14ac:dyDescent="0.3">
      <c r="A2434" s="3">
        <v>2433</v>
      </c>
      <c r="B2434" s="3">
        <v>336</v>
      </c>
      <c r="C2434" s="3">
        <v>536.32927453705736</v>
      </c>
      <c r="D2434" s="3">
        <v>33</v>
      </c>
      <c r="E2434" s="3">
        <v>49.851755888123449</v>
      </c>
      <c r="F2434" s="4" t="str">
        <f>+VLOOKUP(E2434,'[1]Nivel Impacto'!$A$3:$E$16,3)</f>
        <v>Riesgo Ambiental</v>
      </c>
    </row>
    <row r="2435" spans="1:6" ht="15.75" customHeight="1" x14ac:dyDescent="0.3">
      <c r="A2435" s="3">
        <v>2434</v>
      </c>
      <c r="B2435" s="3">
        <v>407</v>
      </c>
      <c r="C2435" s="3">
        <v>49.422532546515463</v>
      </c>
      <c r="D2435" s="3">
        <v>42</v>
      </c>
      <c r="E2435" s="3">
        <v>4.7024952082993217</v>
      </c>
      <c r="F2435" s="4" t="str">
        <f>+VLOOKUP(E2435,'[1]Nivel Impacto'!$A$3:$E$16,3)</f>
        <v>Riesgo de Capacitación Insuficiente</v>
      </c>
    </row>
    <row r="2436" spans="1:6" ht="15.75" customHeight="1" x14ac:dyDescent="0.3">
      <c r="A2436" s="3">
        <v>2435</v>
      </c>
      <c r="B2436" s="3">
        <v>236</v>
      </c>
      <c r="C2436" s="3">
        <v>116.09129915116446</v>
      </c>
      <c r="D2436" s="3">
        <v>25</v>
      </c>
      <c r="E2436" s="3">
        <v>10.742615435706693</v>
      </c>
      <c r="F2436" s="4" t="str">
        <f>+VLOOKUP(E2436,'[1]Nivel Impacto'!$A$3:$E$16,3)</f>
        <v>Riesgo Tecnológico</v>
      </c>
    </row>
    <row r="2437" spans="1:6" ht="15.75" customHeight="1" x14ac:dyDescent="0.3">
      <c r="A2437" s="3">
        <v>2436</v>
      </c>
      <c r="B2437" s="3">
        <v>399</v>
      </c>
      <c r="C2437" s="3">
        <v>21.710579864410036</v>
      </c>
      <c r="D2437" s="3">
        <v>38</v>
      </c>
      <c r="E2437" s="3">
        <v>2.0201272312055565</v>
      </c>
      <c r="F2437" s="4" t="str">
        <f>+VLOOKUP(E2437,'[1]Nivel Impacto'!$A$3:$E$16,3)</f>
        <v>Riesgo de Error en Reportes No Críticos</v>
      </c>
    </row>
    <row r="2438" spans="1:6" ht="15.75" customHeight="1" x14ac:dyDescent="0.3">
      <c r="A2438" s="3">
        <v>2437</v>
      </c>
      <c r="B2438" s="3">
        <v>45</v>
      </c>
      <c r="C2438" s="3">
        <v>11.442120400105251</v>
      </c>
      <c r="D2438" s="3">
        <v>5</v>
      </c>
      <c r="E2438" s="3">
        <v>1.1791205825519244</v>
      </c>
      <c r="F2438" s="4" t="str">
        <f>+VLOOKUP(E2438,'[1]Nivel Impacto'!$A$3:$E$16,3)</f>
        <v>Riesgo de Equipamiento Secundario</v>
      </c>
    </row>
    <row r="2439" spans="1:6" ht="15.75" customHeight="1" x14ac:dyDescent="0.3">
      <c r="A2439" s="3">
        <v>2438</v>
      </c>
      <c r="B2439" s="3">
        <v>178</v>
      </c>
      <c r="C2439" s="3">
        <v>105.86366711642921</v>
      </c>
      <c r="D2439" s="3">
        <v>19</v>
      </c>
      <c r="E2439" s="3">
        <v>9.860093153817127</v>
      </c>
      <c r="F2439" s="4" t="str">
        <f>+VLOOKUP(E2439,'[1]Nivel Impacto'!$A$3:$E$16,3)</f>
        <v>Riesgo Portuario</v>
      </c>
    </row>
    <row r="2440" spans="1:6" ht="15.75" customHeight="1" x14ac:dyDescent="0.3">
      <c r="A2440" s="3">
        <v>2439</v>
      </c>
      <c r="B2440" s="3">
        <v>138</v>
      </c>
      <c r="C2440" s="3">
        <v>3.7014661380536378</v>
      </c>
      <c r="D2440" s="3">
        <v>15</v>
      </c>
      <c r="E2440" s="3">
        <v>0.39615278959209244</v>
      </c>
      <c r="F2440" s="4" t="e">
        <f>+VLOOKUP(E2440,'[1]Nivel Impacto'!$A$3:$E$16,3)</f>
        <v>#N/A</v>
      </c>
    </row>
    <row r="2441" spans="1:6" ht="15.75" customHeight="1" x14ac:dyDescent="0.3">
      <c r="A2441" s="3">
        <v>2440</v>
      </c>
      <c r="B2441" s="3">
        <v>304</v>
      </c>
      <c r="C2441" s="3">
        <v>114.23972350411218</v>
      </c>
      <c r="D2441" s="3">
        <v>28</v>
      </c>
      <c r="E2441" s="3">
        <v>10.88439469952573</v>
      </c>
      <c r="F2441" s="4" t="str">
        <f>+VLOOKUP(E2441,'[1]Nivel Impacto'!$A$3:$E$16,3)</f>
        <v>Riesgo Tecnológico</v>
      </c>
    </row>
    <row r="2442" spans="1:6" ht="15.75" customHeight="1" x14ac:dyDescent="0.3">
      <c r="A2442" s="3">
        <v>2441</v>
      </c>
      <c r="B2442" s="3">
        <v>360</v>
      </c>
      <c r="C2442" s="3">
        <v>80.582410569898769</v>
      </c>
      <c r="D2442" s="3">
        <v>38</v>
      </c>
      <c r="E2442" s="3">
        <v>7.7532749301531068</v>
      </c>
      <c r="F2442" s="4" t="str">
        <f>+VLOOKUP(E2442,'[1]Nivel Impacto'!$A$3:$E$16,3)</f>
        <v>Riesgo Laboral</v>
      </c>
    </row>
    <row r="2443" spans="1:6" ht="15.75" customHeight="1" x14ac:dyDescent="0.3">
      <c r="A2443" s="3">
        <v>2442</v>
      </c>
      <c r="B2443" s="3">
        <v>151</v>
      </c>
      <c r="C2443" s="3">
        <v>98.575260988856002</v>
      </c>
      <c r="D2443" s="3">
        <v>16</v>
      </c>
      <c r="E2443" s="3">
        <v>10.375590120449603</v>
      </c>
      <c r="F2443" s="4" t="str">
        <f>+VLOOKUP(E2443,'[1]Nivel Impacto'!$A$3:$E$16,3)</f>
        <v>Riesgo Tecnológico</v>
      </c>
    </row>
    <row r="2444" spans="1:6" ht="15.75" customHeight="1" x14ac:dyDescent="0.3">
      <c r="A2444" s="3">
        <v>2443</v>
      </c>
      <c r="B2444" s="3">
        <v>153</v>
      </c>
      <c r="C2444" s="3">
        <v>81.83193564090854</v>
      </c>
      <c r="D2444" s="3">
        <v>16</v>
      </c>
      <c r="E2444" s="3">
        <v>7.8050730704565332</v>
      </c>
      <c r="F2444" s="4" t="str">
        <f>+VLOOKUP(E2444,'[1]Nivel Impacto'!$A$3:$E$16,3)</f>
        <v>Riesgo Laboral</v>
      </c>
    </row>
    <row r="2445" spans="1:6" ht="15.75" customHeight="1" x14ac:dyDescent="0.3">
      <c r="A2445" s="3">
        <v>2444</v>
      </c>
      <c r="B2445" s="3">
        <v>46</v>
      </c>
      <c r="C2445" s="3">
        <v>13.762889838360829</v>
      </c>
      <c r="D2445" s="3">
        <v>5</v>
      </c>
      <c r="E2445" s="3">
        <v>1.312980939822912</v>
      </c>
      <c r="F2445" s="4" t="str">
        <f>+VLOOKUP(E2445,'[1]Nivel Impacto'!$A$3:$E$16,3)</f>
        <v>Riesgo de Equipamiento Secundario</v>
      </c>
    </row>
    <row r="2446" spans="1:6" ht="15.75" customHeight="1" x14ac:dyDescent="0.3">
      <c r="A2446" s="3">
        <v>2445</v>
      </c>
      <c r="B2446" s="3">
        <v>168</v>
      </c>
      <c r="C2446" s="3">
        <v>108.37316267561373</v>
      </c>
      <c r="D2446" s="3">
        <v>16</v>
      </c>
      <c r="E2446" s="3">
        <v>11.195235973275079</v>
      </c>
      <c r="F2446" s="4" t="str">
        <f>+VLOOKUP(E2446,'[1]Nivel Impacto'!$A$3:$E$16,3)</f>
        <v>Riesgo de Seguridad</v>
      </c>
    </row>
    <row r="2447" spans="1:6" ht="15.75" customHeight="1" x14ac:dyDescent="0.3">
      <c r="A2447" s="3">
        <v>2446</v>
      </c>
      <c r="B2447" s="3">
        <v>381</v>
      </c>
      <c r="C2447" s="3">
        <v>23.928427407799919</v>
      </c>
      <c r="D2447" s="3">
        <v>37</v>
      </c>
      <c r="E2447" s="3">
        <v>2.5869147633840948</v>
      </c>
      <c r="F2447" s="4" t="str">
        <f>+VLOOKUP(E2447,'[1]Nivel Impacto'!$A$3:$E$16,3)</f>
        <v>Riesgo de Error en Reportes No Críticos</v>
      </c>
    </row>
    <row r="2448" spans="1:6" ht="15.75" customHeight="1" x14ac:dyDescent="0.3">
      <c r="A2448" s="3">
        <v>2447</v>
      </c>
      <c r="B2448" s="3">
        <v>83</v>
      </c>
      <c r="C2448" s="3">
        <v>10.380159276510796</v>
      </c>
      <c r="D2448" s="3">
        <v>9</v>
      </c>
      <c r="E2448" s="3">
        <v>1.0983704416893521</v>
      </c>
      <c r="F2448" s="4" t="str">
        <f>+VLOOKUP(E2448,'[1]Nivel Impacto'!$A$3:$E$16,3)</f>
        <v>Riesgo de Equipamiento Secundario</v>
      </c>
    </row>
    <row r="2449" spans="1:6" ht="15.75" customHeight="1" x14ac:dyDescent="0.3">
      <c r="A2449" s="3">
        <v>2448</v>
      </c>
      <c r="B2449" s="3">
        <v>233</v>
      </c>
      <c r="C2449" s="3">
        <v>83.53806884266875</v>
      </c>
      <c r="D2449" s="3">
        <v>24</v>
      </c>
      <c r="E2449" s="3">
        <v>8.088406150002692</v>
      </c>
      <c r="F2449" s="4" t="str">
        <f>+VLOOKUP(E2449,'[1]Nivel Impacto'!$A$3:$E$16,3)</f>
        <v>Riesgo Financiero Operativo</v>
      </c>
    </row>
    <row r="2450" spans="1:6" ht="15.75" customHeight="1" x14ac:dyDescent="0.3">
      <c r="A2450" s="3">
        <v>2449</v>
      </c>
      <c r="B2450" s="3">
        <v>268</v>
      </c>
      <c r="C2450" s="3">
        <v>40.252730083582492</v>
      </c>
      <c r="D2450" s="3">
        <v>27</v>
      </c>
      <c r="E2450" s="3">
        <v>3.7383821799627759</v>
      </c>
      <c r="F2450" s="4" t="str">
        <f>+VLOOKUP(E2450,'[1]Nivel Impacto'!$A$3:$E$16,3)</f>
        <v>Riesgo Administrativo Menor</v>
      </c>
    </row>
    <row r="2451" spans="1:6" ht="15.75" customHeight="1" x14ac:dyDescent="0.3">
      <c r="A2451" s="3">
        <v>2450</v>
      </c>
      <c r="B2451" s="3">
        <v>47</v>
      </c>
      <c r="C2451" s="3">
        <v>31.55021071214221</v>
      </c>
      <c r="D2451" s="3">
        <v>5</v>
      </c>
      <c r="E2451" s="3">
        <v>3.3694511040976232</v>
      </c>
      <c r="F2451" s="4" t="str">
        <f>+VLOOKUP(E2451,'[1]Nivel Impacto'!$A$3:$E$16,3)</f>
        <v>Riesgo Administrativo Menor</v>
      </c>
    </row>
    <row r="2452" spans="1:6" ht="15.75" customHeight="1" x14ac:dyDescent="0.3">
      <c r="A2452" s="3">
        <v>2451</v>
      </c>
      <c r="B2452" s="3">
        <v>36</v>
      </c>
      <c r="C2452" s="3">
        <v>20.924365402894395</v>
      </c>
      <c r="D2452" s="3">
        <v>4</v>
      </c>
      <c r="E2452" s="3">
        <v>2.0432726816564575</v>
      </c>
      <c r="F2452" s="4" t="str">
        <f>+VLOOKUP(E2452,'[1]Nivel Impacto'!$A$3:$E$16,3)</f>
        <v>Riesgo de Error en Reportes No Críticos</v>
      </c>
    </row>
    <row r="2453" spans="1:6" ht="15.75" customHeight="1" x14ac:dyDescent="0.3">
      <c r="A2453" s="3">
        <v>2452</v>
      </c>
      <c r="B2453" s="3">
        <v>42</v>
      </c>
      <c r="C2453" s="3">
        <v>51.904125510543267</v>
      </c>
      <c r="D2453" s="3">
        <v>4</v>
      </c>
      <c r="E2453" s="3">
        <v>5.3645768322544534</v>
      </c>
      <c r="F2453" s="4" t="str">
        <f>+VLOOKUP(E2453,'[1]Nivel Impacto'!$A$3:$E$16,3)</f>
        <v>Riesgo Logístico y de Cadena de Suministro</v>
      </c>
    </row>
    <row r="2454" spans="1:6" ht="15.75" customHeight="1" x14ac:dyDescent="0.3">
      <c r="A2454" s="3">
        <v>2453</v>
      </c>
      <c r="B2454" s="3">
        <v>216</v>
      </c>
      <c r="C2454" s="3">
        <v>9.1756581737623328</v>
      </c>
      <c r="D2454" s="3">
        <v>20</v>
      </c>
      <c r="E2454" s="3">
        <v>0.94245541949712897</v>
      </c>
      <c r="F2454" s="4" t="e">
        <f>+VLOOKUP(E2454,'[1]Nivel Impacto'!$A$3:$E$16,3)</f>
        <v>#N/A</v>
      </c>
    </row>
    <row r="2455" spans="1:6" ht="15.75" customHeight="1" x14ac:dyDescent="0.3">
      <c r="A2455" s="3">
        <v>2454</v>
      </c>
      <c r="B2455" s="3">
        <v>434</v>
      </c>
      <c r="C2455" s="3">
        <v>26.253808232827112</v>
      </c>
      <c r="D2455" s="3">
        <v>47</v>
      </c>
      <c r="E2455" s="3">
        <v>2.7800487414969148</v>
      </c>
      <c r="F2455" s="4" t="str">
        <f>+VLOOKUP(E2455,'[1]Nivel Impacto'!$A$3:$E$16,3)</f>
        <v>Riesgo de Error en Reportes No Críticos</v>
      </c>
    </row>
    <row r="2456" spans="1:6" ht="15.75" customHeight="1" x14ac:dyDescent="0.3">
      <c r="A2456" s="3">
        <v>2455</v>
      </c>
      <c r="B2456" s="3">
        <v>138</v>
      </c>
      <c r="C2456" s="3">
        <v>28.519204200527131</v>
      </c>
      <c r="D2456" s="3">
        <v>14</v>
      </c>
      <c r="E2456" s="3">
        <v>2.8262066432981321</v>
      </c>
      <c r="F2456" s="4" t="str">
        <f>+VLOOKUP(E2456,'[1]Nivel Impacto'!$A$3:$E$16,3)</f>
        <v>Riesgo de Error en Reportes No Críticos</v>
      </c>
    </row>
    <row r="2457" spans="1:6" ht="15.75" customHeight="1" x14ac:dyDescent="0.3">
      <c r="A2457" s="3">
        <v>2456</v>
      </c>
      <c r="B2457" s="3">
        <v>268</v>
      </c>
      <c r="C2457" s="3">
        <v>46.359972868087745</v>
      </c>
      <c r="D2457" s="3">
        <v>26</v>
      </c>
      <c r="E2457" s="3">
        <v>4.9502111760334717</v>
      </c>
      <c r="F2457" s="4" t="str">
        <f>+VLOOKUP(E2457,'[1]Nivel Impacto'!$A$3:$E$16,3)</f>
        <v>Riesgo de Capacitación Insuficiente</v>
      </c>
    </row>
    <row r="2458" spans="1:6" ht="15.75" customHeight="1" x14ac:dyDescent="0.3">
      <c r="A2458" s="3">
        <v>2457</v>
      </c>
      <c r="B2458" s="3">
        <v>232</v>
      </c>
      <c r="C2458" s="3">
        <v>96.702407547813777</v>
      </c>
      <c r="D2458" s="3">
        <v>25</v>
      </c>
      <c r="E2458" s="3">
        <v>9.8762923453066502</v>
      </c>
      <c r="F2458" s="4" t="str">
        <f>+VLOOKUP(E2458,'[1]Nivel Impacto'!$A$3:$E$16,3)</f>
        <v>Riesgo Portuario</v>
      </c>
    </row>
    <row r="2459" spans="1:6" ht="15.75" customHeight="1" x14ac:dyDescent="0.3">
      <c r="A2459" s="3">
        <v>2458</v>
      </c>
      <c r="B2459" s="3">
        <v>283</v>
      </c>
      <c r="C2459" s="3">
        <v>129.90633946074536</v>
      </c>
      <c r="D2459" s="3">
        <v>31</v>
      </c>
      <c r="E2459" s="3">
        <v>13.001763443039449</v>
      </c>
      <c r="F2459" s="4" t="str">
        <f>+VLOOKUP(E2459,'[1]Nivel Impacto'!$A$3:$E$16,3)</f>
        <v>Riesgo de Navegación</v>
      </c>
    </row>
    <row r="2460" spans="1:6" ht="15.75" customHeight="1" x14ac:dyDescent="0.3">
      <c r="A2460" s="3">
        <v>2459</v>
      </c>
      <c r="B2460" s="3">
        <v>54</v>
      </c>
      <c r="C2460" s="3">
        <v>38.441986170181359</v>
      </c>
      <c r="D2460" s="3">
        <v>5</v>
      </c>
      <c r="E2460" s="3">
        <v>3.604616256267672</v>
      </c>
      <c r="F2460" s="4" t="str">
        <f>+VLOOKUP(E2460,'[1]Nivel Impacto'!$A$3:$E$16,3)</f>
        <v>Riesgo Administrativo Menor</v>
      </c>
    </row>
    <row r="2461" spans="1:6" ht="15.75" customHeight="1" x14ac:dyDescent="0.3">
      <c r="A2461" s="3">
        <v>2460</v>
      </c>
      <c r="B2461" s="3">
        <v>230</v>
      </c>
      <c r="C2461" s="3">
        <v>42.530133781884331</v>
      </c>
      <c r="D2461" s="3">
        <v>25</v>
      </c>
      <c r="E2461" s="3">
        <v>4.4612261665770188</v>
      </c>
      <c r="F2461" s="4" t="str">
        <f>+VLOOKUP(E2461,'[1]Nivel Impacto'!$A$3:$E$16,3)</f>
        <v>Riesgo de Capacitación Insuficiente</v>
      </c>
    </row>
    <row r="2462" spans="1:6" ht="15.75" customHeight="1" x14ac:dyDescent="0.3">
      <c r="A2462" s="3">
        <v>2461</v>
      </c>
      <c r="B2462" s="3">
        <v>137</v>
      </c>
      <c r="C2462" s="3">
        <v>144.73040781400911</v>
      </c>
      <c r="D2462" s="3">
        <v>14</v>
      </c>
      <c r="E2462" s="3">
        <v>13.331478919928344</v>
      </c>
      <c r="F2462" s="4" t="str">
        <f>+VLOOKUP(E2462,'[1]Nivel Impacto'!$A$3:$E$16,3)</f>
        <v>Riesgo de Navegación</v>
      </c>
    </row>
    <row r="2463" spans="1:6" ht="15.75" customHeight="1" x14ac:dyDescent="0.3">
      <c r="A2463" s="3">
        <v>2462</v>
      </c>
      <c r="B2463" s="3">
        <v>39</v>
      </c>
      <c r="C2463" s="3">
        <v>154.08088669878526</v>
      </c>
      <c r="D2463" s="3">
        <v>4</v>
      </c>
      <c r="E2463" s="3">
        <v>14.831268143351616</v>
      </c>
      <c r="F2463" s="4" t="str">
        <f>+VLOOKUP(E2463,'[1]Nivel Impacto'!$A$3:$E$16,3)</f>
        <v>Riesgo Ambiental</v>
      </c>
    </row>
    <row r="2464" spans="1:6" ht="15.75" customHeight="1" x14ac:dyDescent="0.3">
      <c r="A2464" s="3">
        <v>2463</v>
      </c>
      <c r="B2464" s="3">
        <v>132</v>
      </c>
      <c r="C2464" s="3">
        <v>41.452536370656269</v>
      </c>
      <c r="D2464" s="3">
        <v>14</v>
      </c>
      <c r="E2464" s="3">
        <v>3.898398885341035</v>
      </c>
      <c r="F2464" s="4" t="str">
        <f>+VLOOKUP(E2464,'[1]Nivel Impacto'!$A$3:$E$16,3)</f>
        <v>Riesgo Administrativo Menor</v>
      </c>
    </row>
    <row r="2465" spans="1:6" ht="15.75" customHeight="1" x14ac:dyDescent="0.3">
      <c r="A2465" s="3">
        <v>2464</v>
      </c>
      <c r="B2465" s="3">
        <v>257</v>
      </c>
      <c r="C2465" s="3">
        <v>19.024849140126467</v>
      </c>
      <c r="D2465" s="3">
        <v>26</v>
      </c>
      <c r="E2465" s="3">
        <v>1.8546768132833147</v>
      </c>
      <c r="F2465" s="4" t="str">
        <f>+VLOOKUP(E2465,'[1]Nivel Impacto'!$A$3:$E$16,3)</f>
        <v>Riesgo de Equipamiento Secundario</v>
      </c>
    </row>
    <row r="2466" spans="1:6" ht="15.75" customHeight="1" x14ac:dyDescent="0.3">
      <c r="A2466" s="3">
        <v>2465</v>
      </c>
      <c r="B2466" s="3">
        <v>274</v>
      </c>
      <c r="C2466" s="3">
        <v>18.69242593847839</v>
      </c>
      <c r="D2466" s="3">
        <v>29</v>
      </c>
      <c r="E2466" s="3">
        <v>1.9002304256803497</v>
      </c>
      <c r="F2466" s="4" t="str">
        <f>+VLOOKUP(E2466,'[1]Nivel Impacto'!$A$3:$E$16,3)</f>
        <v>Riesgo de Equipamiento Secundario</v>
      </c>
    </row>
    <row r="2467" spans="1:6" ht="15.75" customHeight="1" x14ac:dyDescent="0.3">
      <c r="A2467" s="3">
        <v>2466</v>
      </c>
      <c r="B2467" s="3">
        <v>55</v>
      </c>
      <c r="C2467" s="3">
        <v>96.420752945408211</v>
      </c>
      <c r="D2467" s="3">
        <v>5</v>
      </c>
      <c r="E2467" s="3">
        <v>10.128875239324874</v>
      </c>
      <c r="F2467" s="4" t="str">
        <f>+VLOOKUP(E2467,'[1]Nivel Impacto'!$A$3:$E$16,3)</f>
        <v>Riesgo Tecnológico</v>
      </c>
    </row>
    <row r="2468" spans="1:6" ht="15.75" customHeight="1" x14ac:dyDescent="0.3">
      <c r="A2468" s="3">
        <v>2467</v>
      </c>
      <c r="B2468" s="3">
        <v>303</v>
      </c>
      <c r="C2468" s="3">
        <v>50.780630675258045</v>
      </c>
      <c r="D2468" s="3">
        <v>31</v>
      </c>
      <c r="E2468" s="3">
        <v>5.3580259887796444</v>
      </c>
      <c r="F2468" s="4" t="str">
        <f>+VLOOKUP(E2468,'[1]Nivel Impacto'!$A$3:$E$16,3)</f>
        <v>Riesgo Logístico y de Cadena de Suministro</v>
      </c>
    </row>
    <row r="2469" spans="1:6" ht="15.75" customHeight="1" x14ac:dyDescent="0.3">
      <c r="A2469" s="3">
        <v>2468</v>
      </c>
      <c r="B2469" s="3">
        <v>175</v>
      </c>
      <c r="C2469" s="3">
        <v>146.15556147661505</v>
      </c>
      <c r="D2469" s="3">
        <v>18</v>
      </c>
      <c r="E2469" s="3">
        <v>14.24659099475469</v>
      </c>
      <c r="F2469" s="4" t="str">
        <f>+VLOOKUP(E2469,'[1]Nivel Impacto'!$A$3:$E$16,3)</f>
        <v>Riesgo Ambiental</v>
      </c>
    </row>
    <row r="2470" spans="1:6" ht="15.75" customHeight="1" x14ac:dyDescent="0.3">
      <c r="A2470" s="3">
        <v>2469</v>
      </c>
      <c r="B2470" s="3">
        <v>102</v>
      </c>
      <c r="C2470" s="3">
        <v>109.04747461993622</v>
      </c>
      <c r="D2470" s="3">
        <v>10</v>
      </c>
      <c r="E2470" s="3">
        <v>11.187240384996457</v>
      </c>
      <c r="F2470" s="4" t="str">
        <f>+VLOOKUP(E2470,'[1]Nivel Impacto'!$A$3:$E$16,3)</f>
        <v>Riesgo de Seguridad</v>
      </c>
    </row>
    <row r="2471" spans="1:6" ht="15.75" customHeight="1" x14ac:dyDescent="0.3">
      <c r="A2471" s="3">
        <v>2470</v>
      </c>
      <c r="B2471" s="3">
        <v>261</v>
      </c>
      <c r="C2471" s="3">
        <v>49.566828454469615</v>
      </c>
      <c r="D2471" s="3">
        <v>27</v>
      </c>
      <c r="E2471" s="3">
        <v>4.9332078868674776</v>
      </c>
      <c r="F2471" s="4" t="str">
        <f>+VLOOKUP(E2471,'[1]Nivel Impacto'!$A$3:$E$16,3)</f>
        <v>Riesgo de Capacitación Insuficiente</v>
      </c>
    </row>
    <row r="2472" spans="1:6" ht="15.75" customHeight="1" x14ac:dyDescent="0.3">
      <c r="A2472" s="3">
        <v>2471</v>
      </c>
      <c r="B2472" s="3">
        <v>530</v>
      </c>
      <c r="C2472" s="3">
        <v>159.86012572307004</v>
      </c>
      <c r="D2472" s="3">
        <v>55</v>
      </c>
      <c r="E2472" s="3">
        <v>16.756523069226848</v>
      </c>
      <c r="F2472" s="4" t="str">
        <f>+VLOOKUP(E2472,'[1]Nivel Impacto'!$A$3:$E$16,3)</f>
        <v>Riesgo Ambiental</v>
      </c>
    </row>
    <row r="2473" spans="1:6" ht="15.75" customHeight="1" x14ac:dyDescent="0.3">
      <c r="A2473" s="3">
        <v>2472</v>
      </c>
      <c r="B2473" s="3">
        <v>41</v>
      </c>
      <c r="C2473" s="3">
        <v>44.421553746607586</v>
      </c>
      <c r="D2473" s="3">
        <v>4</v>
      </c>
      <c r="E2473" s="3">
        <v>4.2135977747848763</v>
      </c>
      <c r="F2473" s="4" t="str">
        <f>+VLOOKUP(E2473,'[1]Nivel Impacto'!$A$3:$E$16,3)</f>
        <v>Riesgo de Capacitación Insuficiente</v>
      </c>
    </row>
    <row r="2474" spans="1:6" ht="15.75" customHeight="1" x14ac:dyDescent="0.3">
      <c r="A2474" s="3">
        <v>2473</v>
      </c>
      <c r="B2474" s="3">
        <v>485</v>
      </c>
      <c r="C2474" s="3">
        <v>66.538375457490062</v>
      </c>
      <c r="D2474" s="3">
        <v>52</v>
      </c>
      <c r="E2474" s="3">
        <v>6.5768919105841617</v>
      </c>
      <c r="F2474" s="4" t="str">
        <f>+VLOOKUP(E2474,'[1]Nivel Impacto'!$A$3:$E$16,3)</f>
        <v>Riesgo Regulatorio</v>
      </c>
    </row>
    <row r="2475" spans="1:6" ht="15.75" customHeight="1" x14ac:dyDescent="0.3">
      <c r="A2475" s="3">
        <v>2474</v>
      </c>
      <c r="B2475" s="3">
        <v>100</v>
      </c>
      <c r="C2475" s="3">
        <v>37.047527621781015</v>
      </c>
      <c r="D2475" s="3">
        <v>10</v>
      </c>
      <c r="E2475" s="3">
        <v>3.9142565519938692</v>
      </c>
      <c r="F2475" s="4" t="str">
        <f>+VLOOKUP(E2475,'[1]Nivel Impacto'!$A$3:$E$16,3)</f>
        <v>Riesgo Administrativo Menor</v>
      </c>
    </row>
    <row r="2476" spans="1:6" ht="15.75" customHeight="1" x14ac:dyDescent="0.3">
      <c r="A2476" s="3">
        <v>2475</v>
      </c>
      <c r="B2476" s="3">
        <v>200</v>
      </c>
      <c r="C2476" s="3">
        <v>37.804091694669118</v>
      </c>
      <c r="D2476" s="3">
        <v>21</v>
      </c>
      <c r="E2476" s="3">
        <v>3.7156267644710717</v>
      </c>
      <c r="F2476" s="4" t="str">
        <f>+VLOOKUP(E2476,'[1]Nivel Impacto'!$A$3:$E$16,3)</f>
        <v>Riesgo Administrativo Menor</v>
      </c>
    </row>
    <row r="2477" spans="1:6" ht="15.75" customHeight="1" x14ac:dyDescent="0.3">
      <c r="A2477" s="3">
        <v>2476</v>
      </c>
      <c r="B2477" s="3">
        <v>138</v>
      </c>
      <c r="C2477" s="3">
        <v>60.408337693262894</v>
      </c>
      <c r="D2477" s="3">
        <v>13</v>
      </c>
      <c r="E2477" s="3">
        <v>5.5698534950127332</v>
      </c>
      <c r="F2477" s="4" t="str">
        <f>+VLOOKUP(E2477,'[1]Nivel Impacto'!$A$3:$E$16,3)</f>
        <v>Riesgo Logístico y de Cadena de Suministro</v>
      </c>
    </row>
    <row r="2478" spans="1:6" ht="15.75" customHeight="1" x14ac:dyDescent="0.3">
      <c r="A2478" s="3">
        <v>2477</v>
      </c>
      <c r="B2478" s="3">
        <v>99</v>
      </c>
      <c r="C2478" s="3">
        <v>136.51192887620408</v>
      </c>
      <c r="D2478" s="3">
        <v>9</v>
      </c>
      <c r="E2478" s="3">
        <v>13.214554184425003</v>
      </c>
      <c r="F2478" s="4" t="str">
        <f>+VLOOKUP(E2478,'[1]Nivel Impacto'!$A$3:$E$16,3)</f>
        <v>Riesgo de Navegación</v>
      </c>
    </row>
    <row r="2479" spans="1:6" ht="15.75" customHeight="1" x14ac:dyDescent="0.3">
      <c r="A2479" s="3">
        <v>2478</v>
      </c>
      <c r="B2479" s="3">
        <v>37</v>
      </c>
      <c r="C2479" s="3">
        <v>97.006777566966321</v>
      </c>
      <c r="D2479" s="3">
        <v>4</v>
      </c>
      <c r="E2479" s="3">
        <v>8.7540543704963358</v>
      </c>
      <c r="F2479" s="4" t="str">
        <f>+VLOOKUP(E2479,'[1]Nivel Impacto'!$A$3:$E$16,3)</f>
        <v>Riesgo Financiero Operativo</v>
      </c>
    </row>
    <row r="2480" spans="1:6" ht="15.75" customHeight="1" x14ac:dyDescent="0.3">
      <c r="A2480" s="3">
        <v>2479</v>
      </c>
      <c r="B2480" s="3">
        <v>159</v>
      </c>
      <c r="C2480" s="3">
        <v>33.603550851047288</v>
      </c>
      <c r="D2480" s="3">
        <v>16</v>
      </c>
      <c r="E2480" s="3">
        <v>3.5559803560857612</v>
      </c>
      <c r="F2480" s="4" t="str">
        <f>+VLOOKUP(E2480,'[1]Nivel Impacto'!$A$3:$E$16,3)</f>
        <v>Riesgo Administrativo Menor</v>
      </c>
    </row>
    <row r="2481" spans="1:6" ht="15.75" customHeight="1" x14ac:dyDescent="0.3">
      <c r="A2481" s="3">
        <v>2480</v>
      </c>
      <c r="B2481" s="3">
        <v>313</v>
      </c>
      <c r="C2481" s="3">
        <v>300.85898105766819</v>
      </c>
      <c r="D2481" s="3">
        <v>31</v>
      </c>
      <c r="E2481" s="3">
        <v>29.809066771190132</v>
      </c>
      <c r="F2481" s="4" t="str">
        <f>+VLOOKUP(E2481,'[1]Nivel Impacto'!$A$3:$E$16,3)</f>
        <v>Riesgo Ambiental</v>
      </c>
    </row>
    <row r="2482" spans="1:6" ht="15.75" customHeight="1" x14ac:dyDescent="0.3">
      <c r="A2482" s="3">
        <v>2481</v>
      </c>
      <c r="B2482" s="3">
        <v>248</v>
      </c>
      <c r="C2482" s="3">
        <v>97.190282199612327</v>
      </c>
      <c r="D2482" s="3">
        <v>26</v>
      </c>
      <c r="E2482" s="3">
        <v>8.9246145240694688</v>
      </c>
      <c r="F2482" s="4" t="str">
        <f>+VLOOKUP(E2482,'[1]Nivel Impacto'!$A$3:$E$16,3)</f>
        <v>Riesgo Financiero Operativo</v>
      </c>
    </row>
    <row r="2483" spans="1:6" ht="15.75" customHeight="1" x14ac:dyDescent="0.3">
      <c r="A2483" s="3">
        <v>2482</v>
      </c>
      <c r="B2483" s="3">
        <v>166</v>
      </c>
      <c r="C2483" s="3">
        <v>49.052789042242885</v>
      </c>
      <c r="D2483" s="3">
        <v>18</v>
      </c>
      <c r="E2483" s="3">
        <v>4.5065814284890866</v>
      </c>
      <c r="F2483" s="4" t="str">
        <f>+VLOOKUP(E2483,'[1]Nivel Impacto'!$A$3:$E$16,3)</f>
        <v>Riesgo de Capacitación Insuficiente</v>
      </c>
    </row>
    <row r="2484" spans="1:6" ht="15.75" customHeight="1" x14ac:dyDescent="0.3">
      <c r="A2484" s="3">
        <v>2483</v>
      </c>
      <c r="B2484" s="3">
        <v>149</v>
      </c>
      <c r="C2484" s="3">
        <v>34.973614357531261</v>
      </c>
      <c r="D2484" s="3">
        <v>15</v>
      </c>
      <c r="E2484" s="3">
        <v>3.728755282765206</v>
      </c>
      <c r="F2484" s="4" t="str">
        <f>+VLOOKUP(E2484,'[1]Nivel Impacto'!$A$3:$E$16,3)</f>
        <v>Riesgo Administrativo Menor</v>
      </c>
    </row>
    <row r="2485" spans="1:6" ht="15.75" customHeight="1" x14ac:dyDescent="0.3">
      <c r="A2485" s="3">
        <v>2484</v>
      </c>
      <c r="B2485" s="3">
        <v>210</v>
      </c>
      <c r="C2485" s="3">
        <v>531.36172026371707</v>
      </c>
      <c r="D2485" s="3">
        <v>21</v>
      </c>
      <c r="E2485" s="3">
        <v>47.853637647964611</v>
      </c>
      <c r="F2485" s="4" t="str">
        <f>+VLOOKUP(E2485,'[1]Nivel Impacto'!$A$3:$E$16,3)</f>
        <v>Riesgo Ambiental</v>
      </c>
    </row>
    <row r="2486" spans="1:6" ht="15.75" customHeight="1" x14ac:dyDescent="0.3">
      <c r="A2486" s="3">
        <v>2485</v>
      </c>
      <c r="B2486" s="3">
        <v>155</v>
      </c>
      <c r="C2486" s="3">
        <v>103.40649222752742</v>
      </c>
      <c r="D2486" s="3">
        <v>15</v>
      </c>
      <c r="E2486" s="3">
        <v>10.457188187573454</v>
      </c>
      <c r="F2486" s="4" t="str">
        <f>+VLOOKUP(E2486,'[1]Nivel Impacto'!$A$3:$E$16,3)</f>
        <v>Riesgo Tecnológico</v>
      </c>
    </row>
    <row r="2487" spans="1:6" ht="15.75" customHeight="1" x14ac:dyDescent="0.3">
      <c r="A2487" s="3">
        <v>2486</v>
      </c>
      <c r="B2487" s="3">
        <v>49</v>
      </c>
      <c r="C2487" s="3">
        <v>31.872281313297531</v>
      </c>
      <c r="D2487" s="3">
        <v>5</v>
      </c>
      <c r="E2487" s="3">
        <v>2.9239340499975737</v>
      </c>
      <c r="F2487" s="4" t="str">
        <f>+VLOOKUP(E2487,'[1]Nivel Impacto'!$A$3:$E$16,3)</f>
        <v>Riesgo de Error en Reportes No Críticos</v>
      </c>
    </row>
    <row r="2488" spans="1:6" ht="15.75" customHeight="1" x14ac:dyDescent="0.3">
      <c r="A2488" s="3">
        <v>2487</v>
      </c>
      <c r="B2488" s="3">
        <v>452</v>
      </c>
      <c r="C2488" s="3">
        <v>462.54065481540641</v>
      </c>
      <c r="D2488" s="3">
        <v>48</v>
      </c>
      <c r="E2488" s="3">
        <v>43.440136461367914</v>
      </c>
      <c r="F2488" s="4" t="str">
        <f>+VLOOKUP(E2488,'[1]Nivel Impacto'!$A$3:$E$16,3)</f>
        <v>Riesgo Ambiental</v>
      </c>
    </row>
    <row r="2489" spans="1:6" ht="15.75" customHeight="1" x14ac:dyDescent="0.3">
      <c r="A2489" s="3">
        <v>2488</v>
      </c>
      <c r="B2489" s="3">
        <v>174</v>
      </c>
      <c r="C2489" s="3">
        <v>75.680873250476836</v>
      </c>
      <c r="D2489" s="3">
        <v>18</v>
      </c>
      <c r="E2489" s="3">
        <v>7.366098249891337</v>
      </c>
      <c r="F2489" s="4" t="str">
        <f>+VLOOKUP(E2489,'[1]Nivel Impacto'!$A$3:$E$16,3)</f>
        <v>Riesgo Laboral</v>
      </c>
    </row>
    <row r="2490" spans="1:6" ht="15.75" customHeight="1" x14ac:dyDescent="0.3">
      <c r="A2490" s="3">
        <v>2489</v>
      </c>
      <c r="B2490" s="3">
        <v>311</v>
      </c>
      <c r="C2490" s="3">
        <v>49.31079933674431</v>
      </c>
      <c r="D2490" s="3">
        <v>30</v>
      </c>
      <c r="E2490" s="3">
        <v>5.343361654287432</v>
      </c>
      <c r="F2490" s="4" t="str">
        <f>+VLOOKUP(E2490,'[1]Nivel Impacto'!$A$3:$E$16,3)</f>
        <v>Riesgo Logístico y de Cadena de Suministro</v>
      </c>
    </row>
    <row r="2491" spans="1:6" ht="15.75" customHeight="1" x14ac:dyDescent="0.3">
      <c r="A2491" s="3">
        <v>2490</v>
      </c>
      <c r="B2491" s="3">
        <v>200</v>
      </c>
      <c r="C2491" s="3">
        <v>56.367026348150347</v>
      </c>
      <c r="D2491" s="3">
        <v>22</v>
      </c>
      <c r="E2491" s="3">
        <v>6.0117621094597045</v>
      </c>
      <c r="F2491" s="4" t="str">
        <f>+VLOOKUP(E2491,'[1]Nivel Impacto'!$A$3:$E$16,3)</f>
        <v>Riesgo Regulatorio</v>
      </c>
    </row>
    <row r="2492" spans="1:6" ht="15.75" customHeight="1" x14ac:dyDescent="0.3">
      <c r="A2492" s="3">
        <v>2491</v>
      </c>
      <c r="B2492" s="3">
        <v>210</v>
      </c>
      <c r="C2492" s="3">
        <v>132.86714389269869</v>
      </c>
      <c r="D2492" s="3">
        <v>21</v>
      </c>
      <c r="E2492" s="3">
        <v>13.446582466971845</v>
      </c>
      <c r="F2492" s="4" t="str">
        <f>+VLOOKUP(E2492,'[1]Nivel Impacto'!$A$3:$E$16,3)</f>
        <v>Riesgo de Navegación</v>
      </c>
    </row>
    <row r="2493" spans="1:6" ht="15.75" customHeight="1" x14ac:dyDescent="0.3">
      <c r="A2493" s="3">
        <v>2492</v>
      </c>
      <c r="B2493" s="3">
        <v>380</v>
      </c>
      <c r="C2493" s="3">
        <v>199.98274628800655</v>
      </c>
      <c r="D2493" s="3">
        <v>37</v>
      </c>
      <c r="E2493" s="3">
        <v>18.605095693517388</v>
      </c>
      <c r="F2493" s="4" t="str">
        <f>+VLOOKUP(E2493,'[1]Nivel Impacto'!$A$3:$E$16,3)</f>
        <v>Riesgo Ambiental</v>
      </c>
    </row>
    <row r="2494" spans="1:6" ht="15.75" customHeight="1" x14ac:dyDescent="0.3">
      <c r="A2494" s="3">
        <v>2493</v>
      </c>
      <c r="B2494" s="3">
        <v>502</v>
      </c>
      <c r="C2494" s="3">
        <v>105.25886792738713</v>
      </c>
      <c r="D2494" s="3">
        <v>47</v>
      </c>
      <c r="E2494" s="3">
        <v>9.6169364975524996</v>
      </c>
      <c r="F2494" s="4" t="str">
        <f>+VLOOKUP(E2494,'[1]Nivel Impacto'!$A$3:$E$16,3)</f>
        <v>Riesgo Portuario</v>
      </c>
    </row>
    <row r="2495" spans="1:6" ht="15.75" customHeight="1" x14ac:dyDescent="0.3">
      <c r="A2495" s="3">
        <v>2494</v>
      </c>
      <c r="B2495" s="3">
        <v>45</v>
      </c>
      <c r="C2495" s="3">
        <v>251.95780362410775</v>
      </c>
      <c r="D2495" s="3">
        <v>5</v>
      </c>
      <c r="E2495" s="3">
        <v>24.706746881667094</v>
      </c>
      <c r="F2495" s="4" t="str">
        <f>+VLOOKUP(E2495,'[1]Nivel Impacto'!$A$3:$E$16,3)</f>
        <v>Riesgo Ambiental</v>
      </c>
    </row>
    <row r="2496" spans="1:6" ht="15.75" customHeight="1" x14ac:dyDescent="0.3">
      <c r="A2496" s="3">
        <v>2495</v>
      </c>
      <c r="B2496" s="3">
        <v>641</v>
      </c>
      <c r="C2496" s="3">
        <v>78.653413892139568</v>
      </c>
      <c r="D2496" s="3">
        <v>60</v>
      </c>
      <c r="E2496" s="3">
        <v>7.4111944459812555</v>
      </c>
      <c r="F2496" s="4" t="str">
        <f>+VLOOKUP(E2496,'[1]Nivel Impacto'!$A$3:$E$16,3)</f>
        <v>Riesgo Laboral</v>
      </c>
    </row>
    <row r="2497" spans="1:6" ht="15.75" customHeight="1" x14ac:dyDescent="0.3">
      <c r="A2497" s="3">
        <v>2496</v>
      </c>
      <c r="B2497" s="3">
        <v>139</v>
      </c>
      <c r="C2497" s="3">
        <v>42.991442640780107</v>
      </c>
      <c r="D2497" s="3">
        <v>13</v>
      </c>
      <c r="E2497" s="3">
        <v>4.4404419177550656</v>
      </c>
      <c r="F2497" s="4" t="str">
        <f>+VLOOKUP(E2497,'[1]Nivel Impacto'!$A$3:$E$16,3)</f>
        <v>Riesgo de Capacitación Insuficiente</v>
      </c>
    </row>
    <row r="2498" spans="1:6" ht="15.75" customHeight="1" x14ac:dyDescent="0.3">
      <c r="A2498" s="3">
        <v>2497</v>
      </c>
      <c r="B2498" s="3">
        <v>124</v>
      </c>
      <c r="C2498" s="3">
        <v>22.925513158126954</v>
      </c>
      <c r="D2498" s="3">
        <v>13</v>
      </c>
      <c r="E2498" s="3">
        <v>2.1862837137789004</v>
      </c>
      <c r="F2498" s="4" t="str">
        <f>+VLOOKUP(E2498,'[1]Nivel Impacto'!$A$3:$E$16,3)</f>
        <v>Riesgo de Error en Reportes No Críticos</v>
      </c>
    </row>
    <row r="2499" spans="1:6" ht="15.75" customHeight="1" x14ac:dyDescent="0.3">
      <c r="A2499" s="3">
        <v>2498</v>
      </c>
      <c r="B2499" s="3">
        <v>104</v>
      </c>
      <c r="C2499" s="3">
        <v>41.523031833602914</v>
      </c>
      <c r="D2499" s="3">
        <v>10</v>
      </c>
      <c r="E2499" s="3">
        <v>3.9975262796439703</v>
      </c>
      <c r="F2499" s="4" t="str">
        <f>+VLOOKUP(E2499,'[1]Nivel Impacto'!$A$3:$E$16,3)</f>
        <v>Riesgo Administrativo Menor</v>
      </c>
    </row>
    <row r="2500" spans="1:6" ht="15.75" customHeight="1" x14ac:dyDescent="0.3">
      <c r="A2500" s="3">
        <v>2499</v>
      </c>
      <c r="B2500" s="3">
        <v>294</v>
      </c>
      <c r="C2500" s="3">
        <v>50.270974785678661</v>
      </c>
      <c r="D2500" s="3">
        <v>29</v>
      </c>
      <c r="E2500" s="3">
        <v>4.6268725811040277</v>
      </c>
      <c r="F2500" s="4" t="str">
        <f>+VLOOKUP(E2500,'[1]Nivel Impacto'!$A$3:$E$16,3)</f>
        <v>Riesgo de Capacitación Insuficiente</v>
      </c>
    </row>
    <row r="2501" spans="1:6" ht="15.75" customHeight="1" x14ac:dyDescent="0.3">
      <c r="A2501" s="3">
        <v>2500</v>
      </c>
      <c r="B2501" s="3">
        <v>467</v>
      </c>
      <c r="C2501" s="3">
        <v>91.254618761121705</v>
      </c>
      <c r="D2501" s="3">
        <v>49</v>
      </c>
      <c r="E2501" s="3">
        <v>9.5627695902785206</v>
      </c>
      <c r="F2501" s="4" t="str">
        <f>+VLOOKUP(E2501,'[1]Nivel Impacto'!$A$3:$E$16,3)</f>
        <v>Riesgo Portuario</v>
      </c>
    </row>
    <row r="2502" spans="1:6" ht="15.75" customHeight="1" x14ac:dyDescent="0.3">
      <c r="A2502" s="3">
        <v>2501</v>
      </c>
      <c r="B2502" s="3">
        <v>233</v>
      </c>
      <c r="C2502" s="3">
        <v>79.765541246099488</v>
      </c>
      <c r="D2502" s="3">
        <v>25</v>
      </c>
      <c r="E2502" s="3">
        <v>7.6034812806884648</v>
      </c>
      <c r="F2502" s="4" t="str">
        <f>+VLOOKUP(E2502,'[1]Nivel Impacto'!$A$3:$E$16,3)</f>
        <v>Riesgo Laboral</v>
      </c>
    </row>
    <row r="2503" spans="1:6" ht="15.75" customHeight="1" x14ac:dyDescent="0.3">
      <c r="A2503" s="3">
        <v>2502</v>
      </c>
      <c r="B2503" s="3">
        <v>258</v>
      </c>
      <c r="C2503" s="3">
        <v>171.10400268135777</v>
      </c>
      <c r="D2503" s="3">
        <v>27</v>
      </c>
      <c r="E2503" s="3">
        <v>16.178466844457109</v>
      </c>
      <c r="F2503" s="4" t="str">
        <f>+VLOOKUP(E2503,'[1]Nivel Impacto'!$A$3:$E$16,3)</f>
        <v>Riesgo Ambiental</v>
      </c>
    </row>
    <row r="2504" spans="1:6" ht="15.75" customHeight="1" x14ac:dyDescent="0.3">
      <c r="A2504" s="3">
        <v>2503</v>
      </c>
      <c r="B2504" s="3">
        <v>41</v>
      </c>
      <c r="C2504" s="3">
        <v>52.417253641985781</v>
      </c>
      <c r="D2504" s="3">
        <v>4</v>
      </c>
      <c r="E2504" s="3">
        <v>5.3338841677762892</v>
      </c>
      <c r="F2504" s="4" t="str">
        <f>+VLOOKUP(E2504,'[1]Nivel Impacto'!$A$3:$E$16,3)</f>
        <v>Riesgo Logístico y de Cadena de Suministro</v>
      </c>
    </row>
    <row r="2505" spans="1:6" ht="15.75" customHeight="1" x14ac:dyDescent="0.3">
      <c r="A2505" s="3">
        <v>2504</v>
      </c>
      <c r="B2505" s="3">
        <v>55</v>
      </c>
      <c r="C2505" s="3">
        <v>92.396386856224026</v>
      </c>
      <c r="D2505" s="3">
        <v>5</v>
      </c>
      <c r="E2505" s="3">
        <v>8.8300038571121195</v>
      </c>
      <c r="F2505" s="4" t="str">
        <f>+VLOOKUP(E2505,'[1]Nivel Impacto'!$A$3:$E$16,3)</f>
        <v>Riesgo Financiero Operativo</v>
      </c>
    </row>
    <row r="2506" spans="1:6" ht="15.75" customHeight="1" x14ac:dyDescent="0.3">
      <c r="A2506" s="3">
        <v>2505</v>
      </c>
      <c r="B2506" s="3">
        <v>245</v>
      </c>
      <c r="C2506" s="3">
        <v>65.334521555086866</v>
      </c>
      <c r="D2506" s="3">
        <v>27</v>
      </c>
      <c r="E2506" s="3">
        <v>7.0939446157353805</v>
      </c>
      <c r="F2506" s="4" t="str">
        <f>+VLOOKUP(E2506,'[1]Nivel Impacto'!$A$3:$E$16,3)</f>
        <v>Riesgo Laboral</v>
      </c>
    </row>
    <row r="2507" spans="1:6" ht="15.75" customHeight="1" x14ac:dyDescent="0.3">
      <c r="A2507" s="3">
        <v>2506</v>
      </c>
      <c r="B2507" s="3">
        <v>245</v>
      </c>
      <c r="C2507" s="3">
        <v>86.773694658853657</v>
      </c>
      <c r="D2507" s="3">
        <v>24</v>
      </c>
      <c r="E2507" s="3">
        <v>8.7591355650312011</v>
      </c>
      <c r="F2507" s="4" t="str">
        <f>+VLOOKUP(E2507,'[1]Nivel Impacto'!$A$3:$E$16,3)</f>
        <v>Riesgo Financiero Operativo</v>
      </c>
    </row>
    <row r="2508" spans="1:6" ht="15.75" customHeight="1" x14ac:dyDescent="0.3">
      <c r="A2508" s="3">
        <v>2507</v>
      </c>
      <c r="B2508" s="3">
        <v>38</v>
      </c>
      <c r="C2508" s="3">
        <v>126.89980186554229</v>
      </c>
      <c r="D2508" s="3">
        <v>4</v>
      </c>
      <c r="E2508" s="3">
        <v>13.673756873236059</v>
      </c>
      <c r="F2508" s="4" t="str">
        <f>+VLOOKUP(E2508,'[1]Nivel Impacto'!$A$3:$E$16,3)</f>
        <v>Riesgo de Navegación</v>
      </c>
    </row>
    <row r="2509" spans="1:6" ht="15.75" customHeight="1" x14ac:dyDescent="0.3">
      <c r="A2509" s="3">
        <v>2508</v>
      </c>
      <c r="B2509" s="3">
        <v>437</v>
      </c>
      <c r="C2509" s="3">
        <v>103.41900401458246</v>
      </c>
      <c r="D2509" s="3">
        <v>48</v>
      </c>
      <c r="E2509" s="3">
        <v>11.193897357795953</v>
      </c>
      <c r="F2509" s="4" t="str">
        <f>+VLOOKUP(E2509,'[1]Nivel Impacto'!$A$3:$E$16,3)</f>
        <v>Riesgo de Seguridad</v>
      </c>
    </row>
    <row r="2510" spans="1:6" ht="15.75" customHeight="1" x14ac:dyDescent="0.3">
      <c r="A2510" s="3">
        <v>2509</v>
      </c>
      <c r="B2510" s="3">
        <v>350</v>
      </c>
      <c r="C2510" s="3">
        <v>363.03666393073564</v>
      </c>
      <c r="D2510" s="3">
        <v>37</v>
      </c>
      <c r="E2510" s="3">
        <v>39.672227344457937</v>
      </c>
      <c r="F2510" s="4" t="str">
        <f>+VLOOKUP(E2510,'[1]Nivel Impacto'!$A$3:$E$16,3)</f>
        <v>Riesgo Ambiental</v>
      </c>
    </row>
    <row r="2511" spans="1:6" ht="15.75" customHeight="1" x14ac:dyDescent="0.3">
      <c r="A2511" s="3">
        <v>2510</v>
      </c>
      <c r="B2511" s="3">
        <v>135</v>
      </c>
      <c r="C2511" s="3">
        <v>40.010504558518036</v>
      </c>
      <c r="D2511" s="3">
        <v>14</v>
      </c>
      <c r="E2511" s="3">
        <v>4.3894308816659917</v>
      </c>
      <c r="F2511" s="4" t="str">
        <f>+VLOOKUP(E2511,'[1]Nivel Impacto'!$A$3:$E$16,3)</f>
        <v>Riesgo de Capacitación Insuficiente</v>
      </c>
    </row>
    <row r="2512" spans="1:6" ht="15.75" customHeight="1" x14ac:dyDescent="0.3">
      <c r="A2512" s="3">
        <v>2511</v>
      </c>
      <c r="B2512" s="3">
        <v>51</v>
      </c>
      <c r="C2512" s="3">
        <v>58.190712634369739</v>
      </c>
      <c r="D2512" s="3">
        <v>5</v>
      </c>
      <c r="E2512" s="3">
        <v>6.2596708988122627</v>
      </c>
      <c r="F2512" s="4" t="str">
        <f>+VLOOKUP(E2512,'[1]Nivel Impacto'!$A$3:$E$16,3)</f>
        <v>Riesgo Regulatorio</v>
      </c>
    </row>
    <row r="2513" spans="1:6" ht="15.75" customHeight="1" x14ac:dyDescent="0.3">
      <c r="A2513" s="3">
        <v>2512</v>
      </c>
      <c r="B2513" s="3">
        <v>39</v>
      </c>
      <c r="C2513" s="3">
        <v>7.6923493521667172</v>
      </c>
      <c r="D2513" s="3">
        <v>4</v>
      </c>
      <c r="E2513" s="3">
        <v>0.73665160998433032</v>
      </c>
      <c r="F2513" s="4" t="e">
        <f>+VLOOKUP(E2513,'[1]Nivel Impacto'!$A$3:$E$16,3)</f>
        <v>#N/A</v>
      </c>
    </row>
    <row r="2514" spans="1:6" ht="15.75" customHeight="1" x14ac:dyDescent="0.3">
      <c r="A2514" s="3">
        <v>2513</v>
      </c>
      <c r="B2514" s="3">
        <v>286</v>
      </c>
      <c r="C2514" s="3">
        <v>30.185239908625</v>
      </c>
      <c r="D2514" s="3">
        <v>26</v>
      </c>
      <c r="E2514" s="3">
        <v>3.0888826261788167</v>
      </c>
      <c r="F2514" s="4" t="str">
        <f>+VLOOKUP(E2514,'[1]Nivel Impacto'!$A$3:$E$16,3)</f>
        <v>Riesgo Administrativo Menor</v>
      </c>
    </row>
    <row r="2515" spans="1:6" ht="15.75" customHeight="1" x14ac:dyDescent="0.3">
      <c r="A2515" s="3">
        <v>2514</v>
      </c>
      <c r="B2515" s="3">
        <v>370</v>
      </c>
      <c r="C2515" s="3">
        <v>551.96863537229319</v>
      </c>
      <c r="D2515" s="3">
        <v>37</v>
      </c>
      <c r="E2515" s="3">
        <v>50.135165334200153</v>
      </c>
      <c r="F2515" s="4" t="str">
        <f>+VLOOKUP(E2515,'[1]Nivel Impacto'!$A$3:$E$16,3)</f>
        <v>Riesgo Ambiental</v>
      </c>
    </row>
    <row r="2516" spans="1:6" ht="15.75" customHeight="1" x14ac:dyDescent="0.3">
      <c r="A2516" s="3">
        <v>2515</v>
      </c>
      <c r="B2516" s="3">
        <v>195</v>
      </c>
      <c r="C2516" s="3">
        <v>151.72573276739689</v>
      </c>
      <c r="D2516" s="3">
        <v>21</v>
      </c>
      <c r="E2516" s="3">
        <v>16.111798641936844</v>
      </c>
      <c r="F2516" s="4" t="str">
        <f>+VLOOKUP(E2516,'[1]Nivel Impacto'!$A$3:$E$16,3)</f>
        <v>Riesgo Ambiental</v>
      </c>
    </row>
    <row r="2517" spans="1:6" ht="15.75" customHeight="1" x14ac:dyDescent="0.3">
      <c r="A2517" s="3">
        <v>2516</v>
      </c>
      <c r="B2517" s="3">
        <v>424</v>
      </c>
      <c r="C2517" s="3">
        <v>430.6249320441824</v>
      </c>
      <c r="D2517" s="3">
        <v>43</v>
      </c>
      <c r="E2517" s="3">
        <v>44.778824247826201</v>
      </c>
      <c r="F2517" s="4" t="str">
        <f>+VLOOKUP(E2517,'[1]Nivel Impacto'!$A$3:$E$16,3)</f>
        <v>Riesgo Ambiental</v>
      </c>
    </row>
    <row r="2518" spans="1:6" ht="15.75" customHeight="1" x14ac:dyDescent="0.3">
      <c r="A2518" s="3">
        <v>2517</v>
      </c>
      <c r="B2518" s="3">
        <v>150</v>
      </c>
      <c r="C2518" s="3">
        <v>30.089071710520148</v>
      </c>
      <c r="D2518" s="3">
        <v>15</v>
      </c>
      <c r="E2518" s="3">
        <v>3.0063224346303259</v>
      </c>
      <c r="F2518" s="4" t="str">
        <f>+VLOOKUP(E2518,'[1]Nivel Impacto'!$A$3:$E$16,3)</f>
        <v>Riesgo Administrativo Menor</v>
      </c>
    </row>
    <row r="2519" spans="1:6" ht="15.75" customHeight="1" x14ac:dyDescent="0.3">
      <c r="A2519" s="3">
        <v>2518</v>
      </c>
      <c r="B2519" s="3">
        <v>440</v>
      </c>
      <c r="C2519" s="3">
        <v>26.910941774627773</v>
      </c>
      <c r="D2519" s="3">
        <v>45</v>
      </c>
      <c r="E2519" s="3">
        <v>2.6850510627954516</v>
      </c>
      <c r="F2519" s="4" t="str">
        <f>+VLOOKUP(E2519,'[1]Nivel Impacto'!$A$3:$E$16,3)</f>
        <v>Riesgo de Error en Reportes No Críticos</v>
      </c>
    </row>
    <row r="2520" spans="1:6" ht="15.75" customHeight="1" x14ac:dyDescent="0.3">
      <c r="A2520" s="3">
        <v>2519</v>
      </c>
      <c r="B2520" s="3">
        <v>275</v>
      </c>
      <c r="C2520" s="3">
        <v>45.955489709365281</v>
      </c>
      <c r="D2520" s="3">
        <v>26</v>
      </c>
      <c r="E2520" s="3">
        <v>4.8726747861718529</v>
      </c>
      <c r="F2520" s="4" t="str">
        <f>+VLOOKUP(E2520,'[1]Nivel Impacto'!$A$3:$E$16,3)</f>
        <v>Riesgo de Capacitación Insuficiente</v>
      </c>
    </row>
    <row r="2521" spans="1:6" ht="15.75" customHeight="1" x14ac:dyDescent="0.3">
      <c r="A2521" s="3">
        <v>2520</v>
      </c>
      <c r="B2521" s="3">
        <v>39</v>
      </c>
      <c r="C2521" s="3">
        <v>877.84125427552601</v>
      </c>
      <c r="D2521" s="3">
        <v>4</v>
      </c>
      <c r="E2521" s="3">
        <v>94.349583018300279</v>
      </c>
      <c r="F2521" s="4" t="str">
        <f>+VLOOKUP(E2521,'[1]Nivel Impacto'!$A$3:$E$16,3)</f>
        <v>Riesgo Ambiental</v>
      </c>
    </row>
    <row r="2522" spans="1:6" ht="15.75" customHeight="1" x14ac:dyDescent="0.3">
      <c r="A2522" s="3">
        <v>2521</v>
      </c>
      <c r="B2522" s="3">
        <v>210</v>
      </c>
      <c r="C2522" s="3">
        <v>408.77069584333555</v>
      </c>
      <c r="D2522" s="3">
        <v>21</v>
      </c>
      <c r="E2522" s="3">
        <v>42.365778814008166</v>
      </c>
      <c r="F2522" s="4" t="str">
        <f>+VLOOKUP(E2522,'[1]Nivel Impacto'!$A$3:$E$16,3)</f>
        <v>Riesgo Ambiental</v>
      </c>
    </row>
    <row r="2523" spans="1:6" ht="15.75" customHeight="1" x14ac:dyDescent="0.3">
      <c r="A2523" s="3">
        <v>2522</v>
      </c>
      <c r="B2523" s="3">
        <v>50</v>
      </c>
      <c r="C2523" s="3">
        <v>36.520553771693443</v>
      </c>
      <c r="D2523" s="3">
        <v>5</v>
      </c>
      <c r="E2523" s="3">
        <v>3.5457616683981552</v>
      </c>
      <c r="F2523" s="4" t="str">
        <f>+VLOOKUP(E2523,'[1]Nivel Impacto'!$A$3:$E$16,3)</f>
        <v>Riesgo Administrativo Menor</v>
      </c>
    </row>
    <row r="2524" spans="1:6" ht="15.75" customHeight="1" x14ac:dyDescent="0.3">
      <c r="A2524" s="3">
        <v>2523</v>
      </c>
      <c r="B2524" s="3">
        <v>92</v>
      </c>
      <c r="C2524" s="3">
        <v>26.198554648109248</v>
      </c>
      <c r="D2524" s="3">
        <v>9</v>
      </c>
      <c r="E2524" s="3">
        <v>2.8475955156039348</v>
      </c>
      <c r="F2524" s="4" t="str">
        <f>+VLOOKUP(E2524,'[1]Nivel Impacto'!$A$3:$E$16,3)</f>
        <v>Riesgo de Error en Reportes No Críticos</v>
      </c>
    </row>
    <row r="2525" spans="1:6" ht="15.75" customHeight="1" x14ac:dyDescent="0.3">
      <c r="A2525" s="3">
        <v>2524</v>
      </c>
      <c r="B2525" s="3">
        <v>300</v>
      </c>
      <c r="C2525" s="3">
        <v>155.83612426622355</v>
      </c>
      <c r="D2525" s="3">
        <v>32</v>
      </c>
      <c r="E2525" s="3">
        <v>14.472481535715252</v>
      </c>
      <c r="F2525" s="4" t="str">
        <f>+VLOOKUP(E2525,'[1]Nivel Impacto'!$A$3:$E$16,3)</f>
        <v>Riesgo Ambiental</v>
      </c>
    </row>
    <row r="2526" spans="1:6" ht="15.75" customHeight="1" x14ac:dyDescent="0.3">
      <c r="A2526" s="3">
        <v>2525</v>
      </c>
      <c r="B2526" s="3">
        <v>318</v>
      </c>
      <c r="C2526" s="3">
        <v>45.377725754631946</v>
      </c>
      <c r="D2526" s="3">
        <v>29</v>
      </c>
      <c r="E2526" s="3">
        <v>4.1921735129239881</v>
      </c>
      <c r="F2526" s="4" t="str">
        <f>+VLOOKUP(E2526,'[1]Nivel Impacto'!$A$3:$E$16,3)</f>
        <v>Riesgo de Capacitación Insuficiente</v>
      </c>
    </row>
    <row r="2527" spans="1:6" ht="15.75" customHeight="1" x14ac:dyDescent="0.3">
      <c r="A2527" s="3">
        <v>2526</v>
      </c>
      <c r="B2527" s="3">
        <v>405</v>
      </c>
      <c r="C2527" s="3">
        <v>37.150326058857011</v>
      </c>
      <c r="D2527" s="3">
        <v>43</v>
      </c>
      <c r="E2527" s="3">
        <v>3.459860091135492</v>
      </c>
      <c r="F2527" s="4" t="str">
        <f>+VLOOKUP(E2527,'[1]Nivel Impacto'!$A$3:$E$16,3)</f>
        <v>Riesgo Administrativo Menor</v>
      </c>
    </row>
    <row r="2528" spans="1:6" ht="15.75" customHeight="1" x14ac:dyDescent="0.3">
      <c r="A2528" s="3">
        <v>2527</v>
      </c>
      <c r="B2528" s="3">
        <v>145</v>
      </c>
      <c r="C2528" s="3">
        <v>48.672780072849221</v>
      </c>
      <c r="D2528" s="3">
        <v>16</v>
      </c>
      <c r="E2528" s="3">
        <v>4.9021857873775811</v>
      </c>
      <c r="F2528" s="4" t="str">
        <f>+VLOOKUP(E2528,'[1]Nivel Impacto'!$A$3:$E$16,3)</f>
        <v>Riesgo de Capacitación Insuficiente</v>
      </c>
    </row>
    <row r="2529" spans="1:6" ht="15.75" customHeight="1" x14ac:dyDescent="0.3">
      <c r="A2529" s="3">
        <v>2528</v>
      </c>
      <c r="B2529" s="3">
        <v>301</v>
      </c>
      <c r="C2529" s="3">
        <v>72.158055693648194</v>
      </c>
      <c r="D2529" s="3">
        <v>28</v>
      </c>
      <c r="E2529" s="3">
        <v>6.6155816543406356</v>
      </c>
      <c r="F2529" s="4" t="str">
        <f>+VLOOKUP(E2529,'[1]Nivel Impacto'!$A$3:$E$16,3)</f>
        <v>Riesgo Regulatorio</v>
      </c>
    </row>
    <row r="2530" spans="1:6" ht="15.75" customHeight="1" x14ac:dyDescent="0.3">
      <c r="A2530" s="3">
        <v>2529</v>
      </c>
      <c r="B2530" s="3">
        <v>178</v>
      </c>
      <c r="C2530" s="3">
        <v>19.98245318626828</v>
      </c>
      <c r="D2530" s="3">
        <v>19</v>
      </c>
      <c r="E2530" s="3">
        <v>1.8620794761608728</v>
      </c>
      <c r="F2530" s="4" t="str">
        <f>+VLOOKUP(E2530,'[1]Nivel Impacto'!$A$3:$E$16,3)</f>
        <v>Riesgo de Equipamiento Secundario</v>
      </c>
    </row>
    <row r="2531" spans="1:6" ht="15.75" customHeight="1" x14ac:dyDescent="0.3">
      <c r="A2531" s="3">
        <v>2530</v>
      </c>
      <c r="B2531" s="3">
        <v>302</v>
      </c>
      <c r="C2531" s="3">
        <v>17.681765228669477</v>
      </c>
      <c r="D2531" s="3">
        <v>28</v>
      </c>
      <c r="E2531" s="3">
        <v>1.9296078778088046</v>
      </c>
      <c r="F2531" s="4" t="str">
        <f>+VLOOKUP(E2531,'[1]Nivel Impacto'!$A$3:$E$16,3)</f>
        <v>Riesgo de Equipamiento Secundario</v>
      </c>
    </row>
    <row r="2532" spans="1:6" ht="15.75" customHeight="1" x14ac:dyDescent="0.3">
      <c r="A2532" s="3">
        <v>2531</v>
      </c>
      <c r="B2532" s="3">
        <v>317</v>
      </c>
      <c r="C2532" s="3">
        <v>18.642842252784749</v>
      </c>
      <c r="D2532" s="3">
        <v>32</v>
      </c>
      <c r="E2532" s="3">
        <v>1.8539814433969481</v>
      </c>
      <c r="F2532" s="4" t="str">
        <f>+VLOOKUP(E2532,'[1]Nivel Impacto'!$A$3:$E$16,3)</f>
        <v>Riesgo de Equipamiento Secundario</v>
      </c>
    </row>
    <row r="2533" spans="1:6" ht="15.75" customHeight="1" x14ac:dyDescent="0.3">
      <c r="A2533" s="3">
        <v>2532</v>
      </c>
      <c r="B2533" s="3">
        <v>336</v>
      </c>
      <c r="C2533" s="3">
        <v>31.449759314695541</v>
      </c>
      <c r="D2533" s="3">
        <v>35</v>
      </c>
      <c r="E2533" s="3">
        <v>2.9462624409631455</v>
      </c>
      <c r="F2533" s="4" t="str">
        <f>+VLOOKUP(E2533,'[1]Nivel Impacto'!$A$3:$E$16,3)</f>
        <v>Riesgo de Error en Reportes No Críticos</v>
      </c>
    </row>
    <row r="2534" spans="1:6" ht="15.75" customHeight="1" x14ac:dyDescent="0.3">
      <c r="A2534" s="3">
        <v>2533</v>
      </c>
      <c r="B2534" s="3">
        <v>236</v>
      </c>
      <c r="C2534" s="3">
        <v>30.383301144977533</v>
      </c>
      <c r="D2534" s="3">
        <v>23</v>
      </c>
      <c r="E2534" s="3">
        <v>3.0022637920533191</v>
      </c>
      <c r="F2534" s="4" t="str">
        <f>+VLOOKUP(E2534,'[1]Nivel Impacto'!$A$3:$E$16,3)</f>
        <v>Riesgo Administrativo Menor</v>
      </c>
    </row>
    <row r="2535" spans="1:6" ht="15.75" customHeight="1" x14ac:dyDescent="0.3">
      <c r="A2535" s="3">
        <v>2534</v>
      </c>
      <c r="B2535" s="3">
        <v>345</v>
      </c>
      <c r="C2535" s="3">
        <v>76.190455050504752</v>
      </c>
      <c r="D2535" s="3">
        <v>32</v>
      </c>
      <c r="E2535" s="3">
        <v>7.3491727210097562</v>
      </c>
      <c r="F2535" s="4" t="str">
        <f>+VLOOKUP(E2535,'[1]Nivel Impacto'!$A$3:$E$16,3)</f>
        <v>Riesgo Laboral</v>
      </c>
    </row>
    <row r="2536" spans="1:6" ht="15.75" customHeight="1" x14ac:dyDescent="0.3">
      <c r="A2536" s="3">
        <v>2535</v>
      </c>
      <c r="B2536" s="3">
        <v>220</v>
      </c>
      <c r="C2536" s="3">
        <v>19.085643286651706</v>
      </c>
      <c r="D2536" s="3">
        <v>20</v>
      </c>
      <c r="E2536" s="3">
        <v>1.9626216513328987</v>
      </c>
      <c r="F2536" s="4" t="str">
        <f>+VLOOKUP(E2536,'[1]Nivel Impacto'!$A$3:$E$16,3)</f>
        <v>Riesgo de Equipamiento Secundario</v>
      </c>
    </row>
    <row r="2537" spans="1:6" ht="15.75" customHeight="1" x14ac:dyDescent="0.3">
      <c r="A2537" s="3">
        <v>2536</v>
      </c>
      <c r="B2537" s="3">
        <v>326</v>
      </c>
      <c r="C2537" s="3">
        <v>59.274675615204693</v>
      </c>
      <c r="D2537" s="3">
        <v>31</v>
      </c>
      <c r="E2537" s="3">
        <v>5.4236881916549207</v>
      </c>
      <c r="F2537" s="4" t="str">
        <f>+VLOOKUP(E2537,'[1]Nivel Impacto'!$A$3:$E$16,3)</f>
        <v>Riesgo Logístico y de Cadena de Suministro</v>
      </c>
    </row>
    <row r="2538" spans="1:6" ht="15.75" customHeight="1" x14ac:dyDescent="0.3">
      <c r="A2538" s="3">
        <v>2537</v>
      </c>
      <c r="B2538" s="3">
        <v>252</v>
      </c>
      <c r="C2538" s="3">
        <v>65.534834936734157</v>
      </c>
      <c r="D2538" s="3">
        <v>23</v>
      </c>
      <c r="E2538" s="3">
        <v>6.8650840911098063</v>
      </c>
      <c r="F2538" s="4" t="str">
        <f>+VLOOKUP(E2538,'[1]Nivel Impacto'!$A$3:$E$16,3)</f>
        <v>Riesgo Regulatorio</v>
      </c>
    </row>
    <row r="2539" spans="1:6" ht="15.75" customHeight="1" x14ac:dyDescent="0.3">
      <c r="A2539" s="3">
        <v>2538</v>
      </c>
      <c r="B2539" s="3">
        <v>153</v>
      </c>
      <c r="C2539" s="3">
        <v>39.936479539596974</v>
      </c>
      <c r="D2539" s="3">
        <v>14</v>
      </c>
      <c r="E2539" s="3">
        <v>3.6154142372065317</v>
      </c>
      <c r="F2539" s="4" t="str">
        <f>+VLOOKUP(E2539,'[1]Nivel Impacto'!$A$3:$E$16,3)</f>
        <v>Riesgo Administrativo Menor</v>
      </c>
    </row>
    <row r="2540" spans="1:6" ht="15.75" customHeight="1" x14ac:dyDescent="0.3">
      <c r="A2540" s="3">
        <v>2539</v>
      </c>
      <c r="B2540" s="3">
        <v>131</v>
      </c>
      <c r="C2540" s="3">
        <v>62.239996079729387</v>
      </c>
      <c r="D2540" s="3">
        <v>14</v>
      </c>
      <c r="E2540" s="3">
        <v>5.9335211941954293</v>
      </c>
      <c r="F2540" s="4" t="str">
        <f>+VLOOKUP(E2540,'[1]Nivel Impacto'!$A$3:$E$16,3)</f>
        <v>Riesgo Logístico y de Cadena de Suministro</v>
      </c>
    </row>
    <row r="2541" spans="1:6" ht="15.75" customHeight="1" x14ac:dyDescent="0.3">
      <c r="A2541" s="3">
        <v>2540</v>
      </c>
      <c r="B2541" s="3">
        <v>87</v>
      </c>
      <c r="C2541" s="3">
        <v>28.207824530496993</v>
      </c>
      <c r="D2541" s="3">
        <v>9</v>
      </c>
      <c r="E2541" s="3">
        <v>3.068677628140609</v>
      </c>
      <c r="F2541" s="4" t="str">
        <f>+VLOOKUP(E2541,'[1]Nivel Impacto'!$A$3:$E$16,3)</f>
        <v>Riesgo Administrativo Menor</v>
      </c>
    </row>
    <row r="2542" spans="1:6" ht="15.75" customHeight="1" x14ac:dyDescent="0.3">
      <c r="A2542" s="3">
        <v>2541</v>
      </c>
      <c r="B2542" s="3">
        <v>38</v>
      </c>
      <c r="C2542" s="3">
        <v>24.985752464295921</v>
      </c>
      <c r="D2542" s="3">
        <v>4</v>
      </c>
      <c r="E2542" s="3">
        <v>2.5970553239455296</v>
      </c>
      <c r="F2542" s="4" t="str">
        <f>+VLOOKUP(E2542,'[1]Nivel Impacto'!$A$3:$E$16,3)</f>
        <v>Riesgo de Error en Reportes No Críticos</v>
      </c>
    </row>
    <row r="2543" spans="1:6" ht="15.75" customHeight="1" x14ac:dyDescent="0.3">
      <c r="A2543" s="3">
        <v>2542</v>
      </c>
      <c r="B2543" s="3">
        <v>517</v>
      </c>
      <c r="C2543" s="3">
        <v>119.41120027906155</v>
      </c>
      <c r="D2543" s="3">
        <v>48</v>
      </c>
      <c r="E2543" s="3">
        <v>11.644563870247515</v>
      </c>
      <c r="F2543" s="4" t="str">
        <f>+VLOOKUP(E2543,'[1]Nivel Impacto'!$A$3:$E$16,3)</f>
        <v>Riesgo de Seguridad</v>
      </c>
    </row>
    <row r="2544" spans="1:6" ht="15.75" customHeight="1" x14ac:dyDescent="0.3">
      <c r="A2544" s="3">
        <v>2543</v>
      </c>
      <c r="B2544" s="3">
        <v>90</v>
      </c>
      <c r="C2544" s="3">
        <v>70.187622640198981</v>
      </c>
      <c r="D2544" s="3">
        <v>9</v>
      </c>
      <c r="E2544" s="3">
        <v>6.9722938598998034</v>
      </c>
      <c r="F2544" s="4" t="str">
        <f>+VLOOKUP(E2544,'[1]Nivel Impacto'!$A$3:$E$16,3)</f>
        <v>Riesgo Regulatorio</v>
      </c>
    </row>
    <row r="2545" spans="1:6" ht="15.75" customHeight="1" x14ac:dyDescent="0.3">
      <c r="A2545" s="3">
        <v>2544</v>
      </c>
      <c r="B2545" s="3">
        <v>171</v>
      </c>
      <c r="C2545" s="3">
        <v>25.566147461126821</v>
      </c>
      <c r="D2545" s="3">
        <v>18</v>
      </c>
      <c r="E2545" s="3">
        <v>2.6742606295571147</v>
      </c>
      <c r="F2545" s="4" t="str">
        <f>+VLOOKUP(E2545,'[1]Nivel Impacto'!$A$3:$E$16,3)</f>
        <v>Riesgo de Error en Reportes No Críticos</v>
      </c>
    </row>
    <row r="2546" spans="1:6" ht="15.75" customHeight="1" x14ac:dyDescent="0.3">
      <c r="A2546" s="3">
        <v>2545</v>
      </c>
      <c r="B2546" s="3">
        <v>46</v>
      </c>
      <c r="C2546" s="3">
        <v>56.307839584535003</v>
      </c>
      <c r="D2546" s="3">
        <v>5</v>
      </c>
      <c r="E2546" s="3">
        <v>5.703259560340098</v>
      </c>
      <c r="F2546" s="4" t="str">
        <f>+VLOOKUP(E2546,'[1]Nivel Impacto'!$A$3:$E$16,3)</f>
        <v>Riesgo Logístico y de Cadena de Suministro</v>
      </c>
    </row>
    <row r="2547" spans="1:6" ht="15.75" customHeight="1" x14ac:dyDescent="0.3">
      <c r="A2547" s="3">
        <v>2546</v>
      </c>
      <c r="B2547" s="3">
        <v>466</v>
      </c>
      <c r="C2547" s="3">
        <v>35.219324344349758</v>
      </c>
      <c r="D2547" s="3">
        <v>48</v>
      </c>
      <c r="E2547" s="3">
        <v>3.2254454150871532</v>
      </c>
      <c r="F2547" s="4" t="str">
        <f>+VLOOKUP(E2547,'[1]Nivel Impacto'!$A$3:$E$16,3)</f>
        <v>Riesgo Administrativo Menor</v>
      </c>
    </row>
    <row r="2548" spans="1:6" ht="15.75" customHeight="1" x14ac:dyDescent="0.3">
      <c r="A2548" s="3">
        <v>2547</v>
      </c>
      <c r="B2548" s="3">
        <v>230</v>
      </c>
      <c r="C2548" s="3">
        <v>28.061839935592971</v>
      </c>
      <c r="D2548" s="3">
        <v>24</v>
      </c>
      <c r="E2548" s="3">
        <v>2.8681254579555833</v>
      </c>
      <c r="F2548" s="4" t="str">
        <f>+VLOOKUP(E2548,'[1]Nivel Impacto'!$A$3:$E$16,3)</f>
        <v>Riesgo de Error en Reportes No Críticos</v>
      </c>
    </row>
    <row r="2549" spans="1:6" ht="15.75" customHeight="1" x14ac:dyDescent="0.3">
      <c r="A2549" s="3">
        <v>2548</v>
      </c>
      <c r="B2549" s="3">
        <v>176</v>
      </c>
      <c r="C2549" s="3">
        <v>183.37169727857562</v>
      </c>
      <c r="D2549" s="3">
        <v>19</v>
      </c>
      <c r="E2549" s="3">
        <v>17.423923750831431</v>
      </c>
      <c r="F2549" s="4" t="str">
        <f>+VLOOKUP(E2549,'[1]Nivel Impacto'!$A$3:$E$16,3)</f>
        <v>Riesgo Ambiental</v>
      </c>
    </row>
    <row r="2550" spans="1:6" ht="15.75" customHeight="1" x14ac:dyDescent="0.3">
      <c r="A2550" s="3">
        <v>2549</v>
      </c>
      <c r="B2550" s="3">
        <v>241</v>
      </c>
      <c r="C2550" s="3">
        <v>224.12888535903585</v>
      </c>
      <c r="D2550" s="3">
        <v>24</v>
      </c>
      <c r="E2550" s="3">
        <v>23.92436800021428</v>
      </c>
      <c r="F2550" s="4" t="str">
        <f>+VLOOKUP(E2550,'[1]Nivel Impacto'!$A$3:$E$16,3)</f>
        <v>Riesgo Ambiental</v>
      </c>
    </row>
    <row r="2551" spans="1:6" ht="15.75" customHeight="1" x14ac:dyDescent="0.3">
      <c r="A2551" s="3">
        <v>2550</v>
      </c>
      <c r="B2551" s="3">
        <v>152</v>
      </c>
      <c r="C2551" s="3">
        <v>60.484927320532492</v>
      </c>
      <c r="D2551" s="3">
        <v>14</v>
      </c>
      <c r="E2551" s="3">
        <v>5.7294676914752598</v>
      </c>
      <c r="F2551" s="4" t="str">
        <f>+VLOOKUP(E2551,'[1]Nivel Impacto'!$A$3:$E$16,3)</f>
        <v>Riesgo Logístico y de Cadena de Suministro</v>
      </c>
    </row>
    <row r="2552" spans="1:6" ht="15.75" customHeight="1" x14ac:dyDescent="0.3">
      <c r="A2552" s="3">
        <v>2551</v>
      </c>
      <c r="B2552" s="3">
        <v>257</v>
      </c>
      <c r="C2552" s="3">
        <v>19.637013426513843</v>
      </c>
      <c r="D2552" s="3">
        <v>28</v>
      </c>
      <c r="E2552" s="3">
        <v>1.8168470850898046</v>
      </c>
      <c r="F2552" s="4" t="str">
        <f>+VLOOKUP(E2552,'[1]Nivel Impacto'!$A$3:$E$16,3)</f>
        <v>Riesgo de Equipamiento Secundario</v>
      </c>
    </row>
    <row r="2553" spans="1:6" ht="15.75" customHeight="1" x14ac:dyDescent="0.3">
      <c r="A2553" s="3">
        <v>2552</v>
      </c>
      <c r="B2553" s="3">
        <v>197</v>
      </c>
      <c r="C2553" s="3">
        <v>186.27873860231901</v>
      </c>
      <c r="D2553" s="3">
        <v>20</v>
      </c>
      <c r="E2553" s="3">
        <v>19.246270034162219</v>
      </c>
      <c r="F2553" s="4" t="str">
        <f>+VLOOKUP(E2553,'[1]Nivel Impacto'!$A$3:$E$16,3)</f>
        <v>Riesgo Ambiental</v>
      </c>
    </row>
    <row r="2554" spans="1:6" ht="15.75" customHeight="1" x14ac:dyDescent="0.3">
      <c r="A2554" s="3">
        <v>2553</v>
      </c>
      <c r="B2554" s="3">
        <v>107</v>
      </c>
      <c r="C2554" s="3">
        <v>162.14752234692062</v>
      </c>
      <c r="D2554" s="3">
        <v>10</v>
      </c>
      <c r="E2554" s="3">
        <v>15.408702737555418</v>
      </c>
      <c r="F2554" s="4" t="str">
        <f>+VLOOKUP(E2554,'[1]Nivel Impacto'!$A$3:$E$16,3)</f>
        <v>Riesgo Ambiental</v>
      </c>
    </row>
    <row r="2555" spans="1:6" ht="15.75" customHeight="1" x14ac:dyDescent="0.3">
      <c r="A2555" s="3">
        <v>2554</v>
      </c>
      <c r="B2555" s="3">
        <v>240</v>
      </c>
      <c r="C2555" s="3">
        <v>4.4944754877310995</v>
      </c>
      <c r="D2555" s="3">
        <v>24</v>
      </c>
      <c r="E2555" s="3">
        <v>0.48130667118112153</v>
      </c>
      <c r="F2555" s="4" t="e">
        <f>+VLOOKUP(E2555,'[1]Nivel Impacto'!$A$3:$E$16,3)</f>
        <v>#N/A</v>
      </c>
    </row>
    <row r="2556" spans="1:6" ht="15.75" customHeight="1" x14ac:dyDescent="0.3">
      <c r="A2556" s="3">
        <v>2555</v>
      </c>
      <c r="B2556" s="3">
        <v>335</v>
      </c>
      <c r="C2556" s="3">
        <v>214.88898948731094</v>
      </c>
      <c r="D2556" s="3">
        <v>36</v>
      </c>
      <c r="E2556" s="3">
        <v>19.780565483712284</v>
      </c>
      <c r="F2556" s="4" t="str">
        <f>+VLOOKUP(E2556,'[1]Nivel Impacto'!$A$3:$E$16,3)</f>
        <v>Riesgo Ambiental</v>
      </c>
    </row>
    <row r="2557" spans="1:6" ht="15.75" customHeight="1" x14ac:dyDescent="0.3">
      <c r="A2557" s="3">
        <v>2556</v>
      </c>
      <c r="B2557" s="3">
        <v>228</v>
      </c>
      <c r="C2557" s="3">
        <v>29.313117060987977</v>
      </c>
      <c r="D2557" s="3">
        <v>24</v>
      </c>
      <c r="E2557" s="3">
        <v>3.0009336623894818</v>
      </c>
      <c r="F2557" s="4" t="str">
        <f>+VLOOKUP(E2557,'[1]Nivel Impacto'!$A$3:$E$16,3)</f>
        <v>Riesgo Administrativo Menor</v>
      </c>
    </row>
    <row r="2558" spans="1:6" ht="15.75" customHeight="1" x14ac:dyDescent="0.3">
      <c r="A2558" s="3">
        <v>2557</v>
      </c>
      <c r="B2558" s="3">
        <v>547</v>
      </c>
      <c r="C2558" s="3">
        <v>118.18378821691512</v>
      </c>
      <c r="D2558" s="3">
        <v>53</v>
      </c>
      <c r="E2558" s="3">
        <v>12.455231846192099</v>
      </c>
      <c r="F2558" s="4" t="str">
        <f>+VLOOKUP(E2558,'[1]Nivel Impacto'!$A$3:$E$16,3)</f>
        <v>Riesgo de Imagen Corporativa</v>
      </c>
    </row>
    <row r="2559" spans="1:6" ht="15.75" customHeight="1" x14ac:dyDescent="0.3">
      <c r="A2559" s="3">
        <v>2558</v>
      </c>
      <c r="B2559" s="3">
        <v>507</v>
      </c>
      <c r="C2559" s="3">
        <v>245.38248392613269</v>
      </c>
      <c r="D2559" s="3">
        <v>46</v>
      </c>
      <c r="E2559" s="3">
        <v>25.643930513637297</v>
      </c>
      <c r="F2559" s="4" t="str">
        <f>+VLOOKUP(E2559,'[1]Nivel Impacto'!$A$3:$E$16,3)</f>
        <v>Riesgo Ambiental</v>
      </c>
    </row>
    <row r="2560" spans="1:6" ht="15.75" customHeight="1" x14ac:dyDescent="0.3">
      <c r="A2560" s="3">
        <v>2559</v>
      </c>
      <c r="B2560" s="3">
        <v>44</v>
      </c>
      <c r="C2560" s="3">
        <v>52.496325256456664</v>
      </c>
      <c r="D2560" s="3">
        <v>4</v>
      </c>
      <c r="E2560" s="3">
        <v>4.7993757772279668</v>
      </c>
      <c r="F2560" s="4" t="str">
        <f>+VLOOKUP(E2560,'[1]Nivel Impacto'!$A$3:$E$16,3)</f>
        <v>Riesgo de Capacitación Insuficiente</v>
      </c>
    </row>
    <row r="2561" spans="1:6" ht="15.75" customHeight="1" x14ac:dyDescent="0.3">
      <c r="A2561" s="3">
        <v>2560</v>
      </c>
      <c r="B2561" s="3">
        <v>39</v>
      </c>
      <c r="C2561" s="3">
        <v>60.345918651254529</v>
      </c>
      <c r="D2561" s="3">
        <v>4</v>
      </c>
      <c r="E2561" s="3">
        <v>5.8166828180686299</v>
      </c>
      <c r="F2561" s="4" t="str">
        <f>+VLOOKUP(E2561,'[1]Nivel Impacto'!$A$3:$E$16,3)</f>
        <v>Riesgo Logístico y de Cadena de Suministro</v>
      </c>
    </row>
    <row r="2562" spans="1:6" ht="15.75" customHeight="1" x14ac:dyDescent="0.3">
      <c r="A2562" s="3">
        <v>2561</v>
      </c>
      <c r="B2562" s="3">
        <v>165</v>
      </c>
      <c r="C2562" s="3">
        <v>19.575710249278135</v>
      </c>
      <c r="D2562" s="3">
        <v>18</v>
      </c>
      <c r="E2562" s="3">
        <v>2.0106254128760246</v>
      </c>
      <c r="F2562" s="4" t="str">
        <f>+VLOOKUP(E2562,'[1]Nivel Impacto'!$A$3:$E$16,3)</f>
        <v>Riesgo de Error en Reportes No Críticos</v>
      </c>
    </row>
    <row r="2563" spans="1:6" ht="15.75" customHeight="1" x14ac:dyDescent="0.3">
      <c r="A2563" s="3">
        <v>2562</v>
      </c>
      <c r="B2563" s="3">
        <v>225</v>
      </c>
      <c r="C2563" s="3">
        <v>20.748596897018508</v>
      </c>
      <c r="D2563" s="3">
        <v>21</v>
      </c>
      <c r="E2563" s="3">
        <v>1.8901806557809033</v>
      </c>
      <c r="F2563" s="4" t="str">
        <f>+VLOOKUP(E2563,'[1]Nivel Impacto'!$A$3:$E$16,3)</f>
        <v>Riesgo de Equipamiento Secundario</v>
      </c>
    </row>
    <row r="2564" spans="1:6" ht="15.75" customHeight="1" x14ac:dyDescent="0.3">
      <c r="A2564" s="3">
        <v>2563</v>
      </c>
      <c r="B2564" s="3">
        <v>82</v>
      </c>
      <c r="C2564" s="3">
        <v>55.367057431835477</v>
      </c>
      <c r="D2564" s="3">
        <v>9</v>
      </c>
      <c r="E2564" s="3">
        <v>5.2865561798897156</v>
      </c>
      <c r="F2564" s="4" t="str">
        <f>+VLOOKUP(E2564,'[1]Nivel Impacto'!$A$3:$E$16,3)</f>
        <v>Riesgo Logístico y de Cadena de Suministro</v>
      </c>
    </row>
    <row r="2565" spans="1:6" ht="15.75" customHeight="1" x14ac:dyDescent="0.3">
      <c r="A2565" s="3">
        <v>2564</v>
      </c>
      <c r="B2565" s="3">
        <v>249</v>
      </c>
      <c r="C2565" s="3">
        <v>45.294014246589605</v>
      </c>
      <c r="D2565" s="3">
        <v>26</v>
      </c>
      <c r="E2565" s="3">
        <v>4.193619734339082</v>
      </c>
      <c r="F2565" s="4" t="str">
        <f>+VLOOKUP(E2565,'[1]Nivel Impacto'!$A$3:$E$16,3)</f>
        <v>Riesgo de Capacitación Insuficiente</v>
      </c>
    </row>
    <row r="2566" spans="1:6" ht="15.75" customHeight="1" x14ac:dyDescent="0.3">
      <c r="A2566" s="3">
        <v>2565</v>
      </c>
      <c r="B2566" s="3">
        <v>420</v>
      </c>
      <c r="C2566" s="3">
        <v>55.078268125904785</v>
      </c>
      <c r="D2566" s="3">
        <v>41</v>
      </c>
      <c r="E2566" s="3">
        <v>5.8063451871773166</v>
      </c>
      <c r="F2566" s="4" t="str">
        <f>+VLOOKUP(E2566,'[1]Nivel Impacto'!$A$3:$E$16,3)</f>
        <v>Riesgo Logístico y de Cadena de Suministro</v>
      </c>
    </row>
    <row r="2567" spans="1:6" ht="15.75" customHeight="1" x14ac:dyDescent="0.3">
      <c r="A2567" s="3">
        <v>2566</v>
      </c>
      <c r="B2567" s="3">
        <v>157</v>
      </c>
      <c r="C2567" s="3">
        <v>21.171909847778458</v>
      </c>
      <c r="D2567" s="3">
        <v>15</v>
      </c>
      <c r="E2567" s="3">
        <v>2.2367777286576898</v>
      </c>
      <c r="F2567" s="4" t="str">
        <f>+VLOOKUP(E2567,'[1]Nivel Impacto'!$A$3:$E$16,3)</f>
        <v>Riesgo de Error en Reportes No Críticos</v>
      </c>
    </row>
    <row r="2568" spans="1:6" ht="15.75" customHeight="1" x14ac:dyDescent="0.3">
      <c r="A2568" s="3">
        <v>2567</v>
      </c>
      <c r="B2568" s="3">
        <v>304</v>
      </c>
      <c r="C2568" s="3">
        <v>16.60684314673788</v>
      </c>
      <c r="D2568" s="3">
        <v>28</v>
      </c>
      <c r="E2568" s="3">
        <v>1.7379535430202377</v>
      </c>
      <c r="F2568" s="4" t="str">
        <f>+VLOOKUP(E2568,'[1]Nivel Impacto'!$A$3:$E$16,3)</f>
        <v>Riesgo de Equipamiento Secundario</v>
      </c>
    </row>
    <row r="2569" spans="1:6" ht="15.75" customHeight="1" x14ac:dyDescent="0.3">
      <c r="A2569" s="3">
        <v>2568</v>
      </c>
      <c r="B2569" s="3">
        <v>201</v>
      </c>
      <c r="C2569" s="3">
        <v>19.508619425593494</v>
      </c>
      <c r="D2569" s="3">
        <v>20</v>
      </c>
      <c r="E2569" s="3">
        <v>1.7686519263320282</v>
      </c>
      <c r="F2569" s="4" t="str">
        <f>+VLOOKUP(E2569,'[1]Nivel Impacto'!$A$3:$E$16,3)</f>
        <v>Riesgo de Equipamiento Secundario</v>
      </c>
    </row>
    <row r="2570" spans="1:6" ht="15.75" customHeight="1" x14ac:dyDescent="0.3">
      <c r="A2570" s="3">
        <v>2569</v>
      </c>
      <c r="B2570" s="3">
        <v>119</v>
      </c>
      <c r="C2570" s="3">
        <v>161.13257902372311</v>
      </c>
      <c r="D2570" s="3">
        <v>13</v>
      </c>
      <c r="E2570" s="3">
        <v>15.157948558617091</v>
      </c>
      <c r="F2570" s="4" t="str">
        <f>+VLOOKUP(E2570,'[1]Nivel Impacto'!$A$3:$E$16,3)</f>
        <v>Riesgo Ambiental</v>
      </c>
    </row>
    <row r="2571" spans="1:6" ht="15.75" customHeight="1" x14ac:dyDescent="0.3">
      <c r="A2571" s="3">
        <v>2570</v>
      </c>
      <c r="B2571" s="3">
        <v>410</v>
      </c>
      <c r="C2571" s="3">
        <v>74.575937210724859</v>
      </c>
      <c r="D2571" s="3">
        <v>45</v>
      </c>
      <c r="E2571" s="3">
        <v>7.8389943284523742</v>
      </c>
      <c r="F2571" s="4" t="str">
        <f>+VLOOKUP(E2571,'[1]Nivel Impacto'!$A$3:$E$16,3)</f>
        <v>Riesgo Laboral</v>
      </c>
    </row>
    <row r="2572" spans="1:6" ht="15.75" customHeight="1" x14ac:dyDescent="0.3">
      <c r="A2572" s="3">
        <v>2571</v>
      </c>
      <c r="B2572" s="3">
        <v>99</v>
      </c>
      <c r="C2572" s="3">
        <v>32.267418046538921</v>
      </c>
      <c r="D2572" s="3">
        <v>10</v>
      </c>
      <c r="E2572" s="3">
        <v>3.0824762909277084</v>
      </c>
      <c r="F2572" s="4" t="str">
        <f>+VLOOKUP(E2572,'[1]Nivel Impacto'!$A$3:$E$16,3)</f>
        <v>Riesgo Administrativo Menor</v>
      </c>
    </row>
    <row r="2573" spans="1:6" ht="15.75" customHeight="1" x14ac:dyDescent="0.3">
      <c r="A2573" s="3">
        <v>2572</v>
      </c>
      <c r="B2573" s="3">
        <v>53</v>
      </c>
      <c r="C2573" s="3">
        <v>215.91619108722625</v>
      </c>
      <c r="D2573" s="3">
        <v>5</v>
      </c>
      <c r="E2573" s="3">
        <v>20.53686914035351</v>
      </c>
      <c r="F2573" s="4" t="str">
        <f>+VLOOKUP(E2573,'[1]Nivel Impacto'!$A$3:$E$16,3)</f>
        <v>Riesgo Ambiental</v>
      </c>
    </row>
    <row r="2574" spans="1:6" ht="15.75" customHeight="1" x14ac:dyDescent="0.3">
      <c r="A2574" s="3">
        <v>2573</v>
      </c>
      <c r="B2574" s="3">
        <v>227</v>
      </c>
      <c r="C2574" s="3">
        <v>133.70977227517909</v>
      </c>
      <c r="D2574" s="3">
        <v>23</v>
      </c>
      <c r="E2574" s="3">
        <v>14.37668733091323</v>
      </c>
      <c r="F2574" s="4" t="str">
        <f>+VLOOKUP(E2574,'[1]Nivel Impacto'!$A$3:$E$16,3)</f>
        <v>Riesgo Ambiental</v>
      </c>
    </row>
    <row r="2575" spans="1:6" ht="15.75" customHeight="1" x14ac:dyDescent="0.3">
      <c r="A2575" s="3">
        <v>2574</v>
      </c>
      <c r="B2575" s="3">
        <v>249</v>
      </c>
      <c r="C2575" s="3">
        <v>75.840185577777078</v>
      </c>
      <c r="D2575" s="3">
        <v>27</v>
      </c>
      <c r="E2575" s="3">
        <v>8.1126958901491104</v>
      </c>
      <c r="F2575" s="4" t="str">
        <f>+VLOOKUP(E2575,'[1]Nivel Impacto'!$A$3:$E$16,3)</f>
        <v>Riesgo Financiero Operativo</v>
      </c>
    </row>
    <row r="2576" spans="1:6" ht="15.75" customHeight="1" x14ac:dyDescent="0.3">
      <c r="A2576" s="3">
        <v>2575</v>
      </c>
      <c r="B2576" s="3">
        <v>323</v>
      </c>
      <c r="C2576" s="3">
        <v>86.876693226192671</v>
      </c>
      <c r="D2576" s="3">
        <v>31</v>
      </c>
      <c r="E2576" s="3">
        <v>8.8647814480789382</v>
      </c>
      <c r="F2576" s="4" t="str">
        <f>+VLOOKUP(E2576,'[1]Nivel Impacto'!$A$3:$E$16,3)</f>
        <v>Riesgo Financiero Operativo</v>
      </c>
    </row>
    <row r="2577" spans="1:6" ht="15.75" customHeight="1" x14ac:dyDescent="0.3">
      <c r="A2577" s="3">
        <v>2576</v>
      </c>
      <c r="B2577" s="3">
        <v>229</v>
      </c>
      <c r="C2577" s="3">
        <v>191.65113039418424</v>
      </c>
      <c r="D2577" s="3">
        <v>24</v>
      </c>
      <c r="E2577" s="3">
        <v>17.516105965430388</v>
      </c>
      <c r="F2577" s="4" t="str">
        <f>+VLOOKUP(E2577,'[1]Nivel Impacto'!$A$3:$E$16,3)</f>
        <v>Riesgo Ambiental</v>
      </c>
    </row>
    <row r="2578" spans="1:6" ht="15.75" customHeight="1" x14ac:dyDescent="0.3">
      <c r="A2578" s="3">
        <v>2577</v>
      </c>
      <c r="B2578" s="3">
        <v>288</v>
      </c>
      <c r="C2578" s="3">
        <v>107.51100109518426</v>
      </c>
      <c r="D2578" s="3">
        <v>28</v>
      </c>
      <c r="E2578" s="3">
        <v>11.388350692647414</v>
      </c>
      <c r="F2578" s="4" t="str">
        <f>+VLOOKUP(E2578,'[1]Nivel Impacto'!$A$3:$E$16,3)</f>
        <v>Riesgo de Seguridad</v>
      </c>
    </row>
    <row r="2579" spans="1:6" ht="15.75" customHeight="1" x14ac:dyDescent="0.3">
      <c r="A2579" s="3">
        <v>2578</v>
      </c>
      <c r="B2579" s="3">
        <v>398</v>
      </c>
      <c r="C2579" s="3">
        <v>78.09310475409896</v>
      </c>
      <c r="D2579" s="3">
        <v>39</v>
      </c>
      <c r="E2579" s="3">
        <v>8.448466618420694</v>
      </c>
      <c r="F2579" s="4" t="str">
        <f>+VLOOKUP(E2579,'[1]Nivel Impacto'!$A$3:$E$16,3)</f>
        <v>Riesgo Financiero Operativo</v>
      </c>
    </row>
    <row r="2580" spans="1:6" ht="15.75" customHeight="1" x14ac:dyDescent="0.3">
      <c r="A2580" s="3">
        <v>2579</v>
      </c>
      <c r="B2580" s="3">
        <v>268</v>
      </c>
      <c r="C2580" s="3">
        <v>39.745045632188805</v>
      </c>
      <c r="D2580" s="3">
        <v>28</v>
      </c>
      <c r="E2580" s="3">
        <v>4.2889334683530222</v>
      </c>
      <c r="F2580" s="4" t="str">
        <f>+VLOOKUP(E2580,'[1]Nivel Impacto'!$A$3:$E$16,3)</f>
        <v>Riesgo de Capacitación Insuficiente</v>
      </c>
    </row>
    <row r="2581" spans="1:6" ht="15.75" customHeight="1" x14ac:dyDescent="0.3">
      <c r="A2581" s="3">
        <v>2580</v>
      </c>
      <c r="B2581" s="3">
        <v>103</v>
      </c>
      <c r="C2581" s="3">
        <v>43.457714828326495</v>
      </c>
      <c r="D2581" s="3">
        <v>10</v>
      </c>
      <c r="E2581" s="3">
        <v>3.9422518896652798</v>
      </c>
      <c r="F2581" s="4" t="str">
        <f>+VLOOKUP(E2581,'[1]Nivel Impacto'!$A$3:$E$16,3)</f>
        <v>Riesgo Administrativo Menor</v>
      </c>
    </row>
    <row r="2582" spans="1:6" ht="15.75" customHeight="1" x14ac:dyDescent="0.3">
      <c r="A2582" s="3">
        <v>2581</v>
      </c>
      <c r="B2582" s="3">
        <v>383</v>
      </c>
      <c r="C2582" s="3">
        <v>9.923065283105748</v>
      </c>
      <c r="D2582" s="3">
        <v>40</v>
      </c>
      <c r="E2582" s="3">
        <v>0.93257069433778494</v>
      </c>
      <c r="F2582" s="4" t="e">
        <f>+VLOOKUP(E2582,'[1]Nivel Impacto'!$A$3:$E$16,3)</f>
        <v>#N/A</v>
      </c>
    </row>
    <row r="2583" spans="1:6" ht="15.75" customHeight="1" x14ac:dyDescent="0.3">
      <c r="A2583" s="3">
        <v>2582</v>
      </c>
      <c r="B2583" s="3">
        <v>274</v>
      </c>
      <c r="C2583" s="3">
        <v>46.835253874635882</v>
      </c>
      <c r="D2583" s="3">
        <v>26</v>
      </c>
      <c r="E2583" s="3">
        <v>4.411280364590878</v>
      </c>
      <c r="F2583" s="4" t="str">
        <f>+VLOOKUP(E2583,'[1]Nivel Impacto'!$A$3:$E$16,3)</f>
        <v>Riesgo de Capacitación Insuficiente</v>
      </c>
    </row>
    <row r="2584" spans="1:6" ht="15.75" customHeight="1" x14ac:dyDescent="0.3">
      <c r="A2584" s="3">
        <v>2583</v>
      </c>
      <c r="B2584" s="3">
        <v>249</v>
      </c>
      <c r="C2584" s="3">
        <v>137.19086144219185</v>
      </c>
      <c r="D2584" s="3">
        <v>25</v>
      </c>
      <c r="E2584" s="3">
        <v>12.986352501192684</v>
      </c>
      <c r="F2584" s="4" t="str">
        <f>+VLOOKUP(E2584,'[1]Nivel Impacto'!$A$3:$E$16,3)</f>
        <v>Riesgo de Imagen Corporativa</v>
      </c>
    </row>
    <row r="2585" spans="1:6" ht="15.75" customHeight="1" x14ac:dyDescent="0.3">
      <c r="A2585" s="3">
        <v>2584</v>
      </c>
      <c r="B2585" s="3">
        <v>210</v>
      </c>
      <c r="C2585" s="3">
        <v>45.825118340057671</v>
      </c>
      <c r="D2585" s="3">
        <v>23</v>
      </c>
      <c r="E2585" s="3">
        <v>4.2926656646626604</v>
      </c>
      <c r="F2585" s="4" t="str">
        <f>+VLOOKUP(E2585,'[1]Nivel Impacto'!$A$3:$E$16,3)</f>
        <v>Riesgo de Capacitación Insuficiente</v>
      </c>
    </row>
    <row r="2586" spans="1:6" ht="15.75" customHeight="1" x14ac:dyDescent="0.3">
      <c r="A2586" s="3">
        <v>2585</v>
      </c>
      <c r="B2586" s="3">
        <v>449</v>
      </c>
      <c r="C2586" s="3">
        <v>57.760753609121956</v>
      </c>
      <c r="D2586" s="3">
        <v>44</v>
      </c>
      <c r="E2586" s="3">
        <v>5.2761374436103861</v>
      </c>
      <c r="F2586" s="4" t="str">
        <f>+VLOOKUP(E2586,'[1]Nivel Impacto'!$A$3:$E$16,3)</f>
        <v>Riesgo Logístico y de Cadena de Suministro</v>
      </c>
    </row>
    <row r="2587" spans="1:6" ht="15.75" customHeight="1" x14ac:dyDescent="0.3">
      <c r="A2587" s="3">
        <v>2586</v>
      </c>
      <c r="B2587" s="3">
        <v>38</v>
      </c>
      <c r="C2587" s="3">
        <v>76.139718201025687</v>
      </c>
      <c r="D2587" s="3">
        <v>4</v>
      </c>
      <c r="E2587" s="3">
        <v>7.7128208783863608</v>
      </c>
      <c r="F2587" s="4" t="str">
        <f>+VLOOKUP(E2587,'[1]Nivel Impacto'!$A$3:$E$16,3)</f>
        <v>Riesgo Laboral</v>
      </c>
    </row>
    <row r="2588" spans="1:6" ht="15.75" customHeight="1" x14ac:dyDescent="0.3">
      <c r="A2588" s="3">
        <v>2587</v>
      </c>
      <c r="B2588" s="3">
        <v>221</v>
      </c>
      <c r="C2588" s="3">
        <v>29.558129463389371</v>
      </c>
      <c r="D2588" s="3">
        <v>20</v>
      </c>
      <c r="E2588" s="3">
        <v>2.6889208880267064</v>
      </c>
      <c r="F2588" s="4" t="str">
        <f>+VLOOKUP(E2588,'[1]Nivel Impacto'!$A$3:$E$16,3)</f>
        <v>Riesgo de Error en Reportes No Críticos</v>
      </c>
    </row>
    <row r="2589" spans="1:6" ht="15.75" customHeight="1" x14ac:dyDescent="0.3">
      <c r="A2589" s="3">
        <v>2588</v>
      </c>
      <c r="B2589" s="3">
        <v>230</v>
      </c>
      <c r="C2589" s="3">
        <v>70.889707685825854</v>
      </c>
      <c r="D2589" s="3">
        <v>22</v>
      </c>
      <c r="E2589" s="3">
        <v>7.3151971901054065</v>
      </c>
      <c r="F2589" s="4" t="str">
        <f>+VLOOKUP(E2589,'[1]Nivel Impacto'!$A$3:$E$16,3)</f>
        <v>Riesgo Laboral</v>
      </c>
    </row>
    <row r="2590" spans="1:6" ht="15.75" customHeight="1" x14ac:dyDescent="0.3">
      <c r="A2590" s="3">
        <v>2589</v>
      </c>
      <c r="B2590" s="3">
        <v>472</v>
      </c>
      <c r="C2590" s="3">
        <v>16.017323656373353</v>
      </c>
      <c r="D2590" s="3">
        <v>45</v>
      </c>
      <c r="E2590" s="3">
        <v>1.6450017026179584</v>
      </c>
      <c r="F2590" s="4" t="str">
        <f>+VLOOKUP(E2590,'[1]Nivel Impacto'!$A$3:$E$16,3)</f>
        <v>Riesgo de Equipamiento Secundario</v>
      </c>
    </row>
    <row r="2591" spans="1:6" ht="15.75" customHeight="1" x14ac:dyDescent="0.3">
      <c r="A2591" s="3">
        <v>2590</v>
      </c>
      <c r="B2591" s="3">
        <v>524</v>
      </c>
      <c r="C2591" s="3">
        <v>76.371714161684451</v>
      </c>
      <c r="D2591" s="3">
        <v>52</v>
      </c>
      <c r="E2591" s="3">
        <v>8.0174553408145854</v>
      </c>
      <c r="F2591" s="4" t="str">
        <f>+VLOOKUP(E2591,'[1]Nivel Impacto'!$A$3:$E$16,3)</f>
        <v>Riesgo Financiero Operativo</v>
      </c>
    </row>
    <row r="2592" spans="1:6" ht="15.75" customHeight="1" x14ac:dyDescent="0.3">
      <c r="A2592" s="3">
        <v>2591</v>
      </c>
      <c r="B2592" s="3">
        <v>50</v>
      </c>
      <c r="C2592" s="3">
        <v>57.043757680962898</v>
      </c>
      <c r="D2592" s="3">
        <v>5</v>
      </c>
      <c r="E2592" s="3">
        <v>5.6733220682896492</v>
      </c>
      <c r="F2592" s="4" t="str">
        <f>+VLOOKUP(E2592,'[1]Nivel Impacto'!$A$3:$E$16,3)</f>
        <v>Riesgo Logístico y de Cadena de Suministro</v>
      </c>
    </row>
    <row r="2593" spans="1:6" ht="15.75" customHeight="1" x14ac:dyDescent="0.3">
      <c r="A2593" s="3">
        <v>2592</v>
      </c>
      <c r="B2593" s="3">
        <v>38</v>
      </c>
      <c r="C2593" s="3">
        <v>47.399503029259961</v>
      </c>
      <c r="D2593" s="3">
        <v>4</v>
      </c>
      <c r="E2593" s="3">
        <v>4.3829787553751709</v>
      </c>
      <c r="F2593" s="4" t="str">
        <f>+VLOOKUP(E2593,'[1]Nivel Impacto'!$A$3:$E$16,3)</f>
        <v>Riesgo de Capacitación Insuficiente</v>
      </c>
    </row>
    <row r="2594" spans="1:6" ht="15.75" customHeight="1" x14ac:dyDescent="0.3">
      <c r="A2594" s="3">
        <v>2593</v>
      </c>
      <c r="B2594" s="3">
        <v>342</v>
      </c>
      <c r="C2594" s="3">
        <v>65.911248333782567</v>
      </c>
      <c r="D2594" s="3">
        <v>33</v>
      </c>
      <c r="E2594" s="3">
        <v>6.7103101399175822</v>
      </c>
      <c r="F2594" s="4" t="str">
        <f>+VLOOKUP(E2594,'[1]Nivel Impacto'!$A$3:$E$16,3)</f>
        <v>Riesgo Regulatorio</v>
      </c>
    </row>
    <row r="2595" spans="1:6" ht="15.75" customHeight="1" x14ac:dyDescent="0.3">
      <c r="A2595" s="3">
        <v>2594</v>
      </c>
      <c r="B2595" s="3">
        <v>222</v>
      </c>
      <c r="C2595" s="3">
        <v>101.47477679791665</v>
      </c>
      <c r="D2595" s="3">
        <v>21</v>
      </c>
      <c r="E2595" s="3">
        <v>11.069666856558499</v>
      </c>
      <c r="F2595" s="4" t="str">
        <f>+VLOOKUP(E2595,'[1]Nivel Impacto'!$A$3:$E$16,3)</f>
        <v>Riesgo de Seguridad</v>
      </c>
    </row>
    <row r="2596" spans="1:6" ht="15.75" customHeight="1" x14ac:dyDescent="0.3">
      <c r="A2596" s="3">
        <v>2595</v>
      </c>
      <c r="B2596" s="3">
        <v>258</v>
      </c>
      <c r="C2596" s="3">
        <v>35.151298368891247</v>
      </c>
      <c r="D2596" s="3">
        <v>26</v>
      </c>
      <c r="E2596" s="3">
        <v>3.6506675591301452</v>
      </c>
      <c r="F2596" s="4" t="str">
        <f>+VLOOKUP(E2596,'[1]Nivel Impacto'!$A$3:$E$16,3)</f>
        <v>Riesgo Administrativo Menor</v>
      </c>
    </row>
    <row r="2597" spans="1:6" ht="15.75" customHeight="1" x14ac:dyDescent="0.3">
      <c r="A2597" s="3">
        <v>2596</v>
      </c>
      <c r="B2597" s="3">
        <v>54</v>
      </c>
      <c r="C2597" s="3">
        <v>57.996891303513692</v>
      </c>
      <c r="D2597" s="3">
        <v>5</v>
      </c>
      <c r="E2597" s="3">
        <v>6.1250078215425301</v>
      </c>
      <c r="F2597" s="4" t="str">
        <f>+VLOOKUP(E2597,'[1]Nivel Impacto'!$A$3:$E$16,3)</f>
        <v>Riesgo Regulatorio</v>
      </c>
    </row>
    <row r="2598" spans="1:6" ht="15.75" customHeight="1" x14ac:dyDescent="0.3">
      <c r="A2598" s="3">
        <v>2597</v>
      </c>
      <c r="B2598" s="3">
        <v>313</v>
      </c>
      <c r="C2598" s="3">
        <v>83.720925732505592</v>
      </c>
      <c r="D2598" s="3">
        <v>30</v>
      </c>
      <c r="E2598" s="3">
        <v>8.3771600071770251</v>
      </c>
      <c r="F2598" s="4" t="str">
        <f>+VLOOKUP(E2598,'[1]Nivel Impacto'!$A$3:$E$16,3)</f>
        <v>Riesgo Financiero Operativo</v>
      </c>
    </row>
    <row r="2599" spans="1:6" ht="15.75" customHeight="1" x14ac:dyDescent="0.3">
      <c r="A2599" s="3">
        <v>2598</v>
      </c>
      <c r="B2599" s="3">
        <v>263</v>
      </c>
      <c r="C2599" s="3">
        <v>233.07872952469813</v>
      </c>
      <c r="D2599" s="3">
        <v>27</v>
      </c>
      <c r="E2599" s="3">
        <v>21.489422819850432</v>
      </c>
      <c r="F2599" s="4" t="str">
        <f>+VLOOKUP(E2599,'[1]Nivel Impacto'!$A$3:$E$16,3)</f>
        <v>Riesgo Ambiental</v>
      </c>
    </row>
    <row r="2600" spans="1:6" ht="15.75" customHeight="1" x14ac:dyDescent="0.3">
      <c r="A2600" s="3">
        <v>2599</v>
      </c>
      <c r="B2600" s="3">
        <v>42</v>
      </c>
      <c r="C2600" s="3">
        <v>27.407701149691221</v>
      </c>
      <c r="D2600" s="3">
        <v>4</v>
      </c>
      <c r="E2600" s="3">
        <v>2.9330654666566387</v>
      </c>
      <c r="F2600" s="4" t="str">
        <f>+VLOOKUP(E2600,'[1]Nivel Impacto'!$A$3:$E$16,3)</f>
        <v>Riesgo de Error en Reportes No Críticos</v>
      </c>
    </row>
    <row r="2601" spans="1:6" ht="15.75" customHeight="1" x14ac:dyDescent="0.3">
      <c r="A2601" s="3">
        <v>2600</v>
      </c>
      <c r="B2601" s="3">
        <v>92</v>
      </c>
      <c r="C2601" s="3">
        <v>69.914929990158527</v>
      </c>
      <c r="D2601" s="3">
        <v>9</v>
      </c>
      <c r="E2601" s="3">
        <v>6.8001232639577545</v>
      </c>
      <c r="F2601" s="4" t="str">
        <f>+VLOOKUP(E2601,'[1]Nivel Impacto'!$A$3:$E$16,3)</f>
        <v>Riesgo Regulatorio</v>
      </c>
    </row>
    <row r="2602" spans="1:6" ht="15.75" customHeight="1" x14ac:dyDescent="0.3">
      <c r="A2602" s="3">
        <v>2601</v>
      </c>
      <c r="B2602" s="3">
        <v>38</v>
      </c>
      <c r="C2602" s="3">
        <v>81.142353553413542</v>
      </c>
      <c r="D2602" s="3">
        <v>4</v>
      </c>
      <c r="E2602" s="3">
        <v>7.4869393962488395</v>
      </c>
      <c r="F2602" s="4" t="str">
        <f>+VLOOKUP(E2602,'[1]Nivel Impacto'!$A$3:$E$16,3)</f>
        <v>Riesgo Laboral</v>
      </c>
    </row>
    <row r="2603" spans="1:6" ht="15.75" customHeight="1" x14ac:dyDescent="0.3">
      <c r="A2603" s="3">
        <v>2602</v>
      </c>
      <c r="B2603" s="3">
        <v>216</v>
      </c>
      <c r="C2603" s="3">
        <v>298.82610563034314</v>
      </c>
      <c r="D2603" s="3">
        <v>20</v>
      </c>
      <c r="E2603" s="3">
        <v>30.345426726450377</v>
      </c>
      <c r="F2603" s="4" t="str">
        <f>+VLOOKUP(E2603,'[1]Nivel Impacto'!$A$3:$E$16,3)</f>
        <v>Riesgo Ambiental</v>
      </c>
    </row>
    <row r="2604" spans="1:6" ht="15.75" customHeight="1" x14ac:dyDescent="0.3">
      <c r="A2604" s="3">
        <v>2603</v>
      </c>
      <c r="B2604" s="3">
        <v>265</v>
      </c>
      <c r="C2604" s="3">
        <v>130.24878168567503</v>
      </c>
      <c r="D2604" s="3">
        <v>25</v>
      </c>
      <c r="E2604" s="3">
        <v>12.016619973054418</v>
      </c>
      <c r="F2604" s="4" t="str">
        <f>+VLOOKUP(E2604,'[1]Nivel Impacto'!$A$3:$E$16,3)</f>
        <v>Riesgo de Imagen Corporativa</v>
      </c>
    </row>
    <row r="2605" spans="1:6" ht="15.75" customHeight="1" x14ac:dyDescent="0.3">
      <c r="A2605" s="3">
        <v>2604</v>
      </c>
      <c r="B2605" s="3">
        <v>340</v>
      </c>
      <c r="C2605" s="3">
        <v>21.770582107746609</v>
      </c>
      <c r="D2605" s="3">
        <v>31</v>
      </c>
      <c r="E2605" s="3">
        <v>2.2151215103556914</v>
      </c>
      <c r="F2605" s="4" t="str">
        <f>+VLOOKUP(E2605,'[1]Nivel Impacto'!$A$3:$E$16,3)</f>
        <v>Riesgo de Error en Reportes No Críticos</v>
      </c>
    </row>
    <row r="2606" spans="1:6" ht="15.75" customHeight="1" x14ac:dyDescent="0.3">
      <c r="A2606" s="3">
        <v>2605</v>
      </c>
      <c r="B2606" s="3">
        <v>584</v>
      </c>
      <c r="C2606" s="3">
        <v>27.634757284849147</v>
      </c>
      <c r="D2606" s="3">
        <v>56</v>
      </c>
      <c r="E2606" s="3">
        <v>2.9772100352754274</v>
      </c>
      <c r="F2606" s="4" t="str">
        <f>+VLOOKUP(E2606,'[1]Nivel Impacto'!$A$3:$E$16,3)</f>
        <v>Riesgo de Error en Reportes No Críticos</v>
      </c>
    </row>
    <row r="2607" spans="1:6" ht="15.75" customHeight="1" x14ac:dyDescent="0.3">
      <c r="A2607" s="3">
        <v>2606</v>
      </c>
      <c r="B2607" s="3">
        <v>42</v>
      </c>
      <c r="C2607" s="3">
        <v>113.06654094526613</v>
      </c>
      <c r="D2607" s="3">
        <v>4</v>
      </c>
      <c r="E2607" s="3">
        <v>11.266316452858728</v>
      </c>
      <c r="F2607" s="4" t="str">
        <f>+VLOOKUP(E2607,'[1]Nivel Impacto'!$A$3:$E$16,3)</f>
        <v>Riesgo de Seguridad</v>
      </c>
    </row>
    <row r="2608" spans="1:6" ht="15.75" customHeight="1" x14ac:dyDescent="0.3">
      <c r="A2608" s="3">
        <v>2607</v>
      </c>
      <c r="B2608" s="3">
        <v>40</v>
      </c>
      <c r="C2608" s="3">
        <v>163.49567021767402</v>
      </c>
      <c r="D2608" s="3">
        <v>4</v>
      </c>
      <c r="E2608" s="3">
        <v>17.846675140020302</v>
      </c>
      <c r="F2608" s="4" t="str">
        <f>+VLOOKUP(E2608,'[1]Nivel Impacto'!$A$3:$E$16,3)</f>
        <v>Riesgo Ambiental</v>
      </c>
    </row>
    <row r="2609" spans="1:6" ht="15.75" customHeight="1" x14ac:dyDescent="0.3">
      <c r="A2609" s="3">
        <v>2608</v>
      </c>
      <c r="B2609" s="3">
        <v>410</v>
      </c>
      <c r="C2609" s="3">
        <v>80.475707209662858</v>
      </c>
      <c r="D2609" s="3">
        <v>37</v>
      </c>
      <c r="E2609" s="3">
        <v>7.8110885132660606</v>
      </c>
      <c r="F2609" s="4" t="str">
        <f>+VLOOKUP(E2609,'[1]Nivel Impacto'!$A$3:$E$16,3)</f>
        <v>Riesgo Laboral</v>
      </c>
    </row>
    <row r="2610" spans="1:6" ht="15.75" customHeight="1" x14ac:dyDescent="0.3">
      <c r="A2610" s="3">
        <v>2609</v>
      </c>
      <c r="B2610" s="3">
        <v>37</v>
      </c>
      <c r="C2610" s="3">
        <v>97.07972795826791</v>
      </c>
      <c r="D2610" s="3">
        <v>4</v>
      </c>
      <c r="E2610" s="3">
        <v>10.47858233275889</v>
      </c>
      <c r="F2610" s="4" t="str">
        <f>+VLOOKUP(E2610,'[1]Nivel Impacto'!$A$3:$E$16,3)</f>
        <v>Riesgo Tecnológico</v>
      </c>
    </row>
    <row r="2611" spans="1:6" ht="15.75" customHeight="1" x14ac:dyDescent="0.3">
      <c r="A2611" s="3">
        <v>2610</v>
      </c>
      <c r="B2611" s="3">
        <v>439</v>
      </c>
      <c r="C2611" s="3">
        <v>35.103524457742878</v>
      </c>
      <c r="D2611" s="3">
        <v>48</v>
      </c>
      <c r="E2611" s="3">
        <v>3.439277796087103</v>
      </c>
      <c r="F2611" s="4" t="str">
        <f>+VLOOKUP(E2611,'[1]Nivel Impacto'!$A$3:$E$16,3)</f>
        <v>Riesgo Administrativo Menor</v>
      </c>
    </row>
    <row r="2612" spans="1:6" ht="15.75" customHeight="1" x14ac:dyDescent="0.3">
      <c r="A2612" s="3">
        <v>2611</v>
      </c>
      <c r="B2612" s="3">
        <v>43</v>
      </c>
      <c r="C2612" s="3">
        <v>48.235577056740695</v>
      </c>
      <c r="D2612" s="3">
        <v>4</v>
      </c>
      <c r="E2612" s="3">
        <v>4.9713524861924894</v>
      </c>
      <c r="F2612" s="4" t="str">
        <f>+VLOOKUP(E2612,'[1]Nivel Impacto'!$A$3:$E$16,3)</f>
        <v>Riesgo de Capacitación Insuficiente</v>
      </c>
    </row>
    <row r="2613" spans="1:6" ht="15.75" customHeight="1" x14ac:dyDescent="0.3">
      <c r="A2613" s="3">
        <v>2612</v>
      </c>
      <c r="B2613" s="3">
        <v>38</v>
      </c>
      <c r="C2613" s="3">
        <v>64.798152969745601</v>
      </c>
      <c r="D2613" s="3">
        <v>4</v>
      </c>
      <c r="E2613" s="3">
        <v>6.3971941036040745</v>
      </c>
      <c r="F2613" s="4" t="str">
        <f>+VLOOKUP(E2613,'[1]Nivel Impacto'!$A$3:$E$16,3)</f>
        <v>Riesgo Regulatorio</v>
      </c>
    </row>
    <row r="2614" spans="1:6" ht="15.75" customHeight="1" x14ac:dyDescent="0.3">
      <c r="A2614" s="3">
        <v>2613</v>
      </c>
      <c r="B2614" s="3">
        <v>169</v>
      </c>
      <c r="C2614" s="3">
        <v>46.286829255413089</v>
      </c>
      <c r="D2614" s="3">
        <v>18</v>
      </c>
      <c r="E2614" s="3">
        <v>4.2370423273895339</v>
      </c>
      <c r="F2614" s="4" t="str">
        <f>+VLOOKUP(E2614,'[1]Nivel Impacto'!$A$3:$E$16,3)</f>
        <v>Riesgo de Capacitación Insuficiente</v>
      </c>
    </row>
    <row r="2615" spans="1:6" ht="15.75" customHeight="1" x14ac:dyDescent="0.3">
      <c r="A2615" s="3">
        <v>2614</v>
      </c>
      <c r="B2615" s="3">
        <v>201</v>
      </c>
      <c r="C2615" s="3">
        <v>42.921128149085177</v>
      </c>
      <c r="D2615" s="3">
        <v>19</v>
      </c>
      <c r="E2615" s="3">
        <v>4.7210622532165418</v>
      </c>
      <c r="F2615" s="4" t="str">
        <f>+VLOOKUP(E2615,'[1]Nivel Impacto'!$A$3:$E$16,3)</f>
        <v>Riesgo de Capacitación Insuficiente</v>
      </c>
    </row>
    <row r="2616" spans="1:6" ht="15.75" customHeight="1" x14ac:dyDescent="0.3">
      <c r="A2616" s="3">
        <v>2615</v>
      </c>
      <c r="B2616" s="3">
        <v>338</v>
      </c>
      <c r="C2616" s="3">
        <v>5.9701226834689374</v>
      </c>
      <c r="D2616" s="3">
        <v>32</v>
      </c>
      <c r="E2616" s="3">
        <v>0.59015800803575358</v>
      </c>
      <c r="F2616" s="4" t="e">
        <f>+VLOOKUP(E2616,'[1]Nivel Impacto'!$A$3:$E$16,3)</f>
        <v>#N/A</v>
      </c>
    </row>
    <row r="2617" spans="1:6" ht="15.75" customHeight="1" x14ac:dyDescent="0.3">
      <c r="A2617" s="3">
        <v>2616</v>
      </c>
      <c r="B2617" s="3">
        <v>174</v>
      </c>
      <c r="C2617" s="3">
        <v>231.56446822869603</v>
      </c>
      <c r="D2617" s="3">
        <v>18</v>
      </c>
      <c r="E2617" s="3">
        <v>21.932835565589961</v>
      </c>
      <c r="F2617" s="4" t="str">
        <f>+VLOOKUP(E2617,'[1]Nivel Impacto'!$A$3:$E$16,3)</f>
        <v>Riesgo Ambiental</v>
      </c>
    </row>
    <row r="2618" spans="1:6" ht="15.75" customHeight="1" x14ac:dyDescent="0.3">
      <c r="A2618" s="3">
        <v>2617</v>
      </c>
      <c r="B2618" s="3">
        <v>47</v>
      </c>
      <c r="C2618" s="3">
        <v>372.36672873005159</v>
      </c>
      <c r="D2618" s="3">
        <v>5</v>
      </c>
      <c r="E2618" s="3">
        <v>36.960735179876622</v>
      </c>
      <c r="F2618" s="4" t="str">
        <f>+VLOOKUP(E2618,'[1]Nivel Impacto'!$A$3:$E$16,3)</f>
        <v>Riesgo Ambiental</v>
      </c>
    </row>
    <row r="2619" spans="1:6" ht="15.75" customHeight="1" x14ac:dyDescent="0.3">
      <c r="A2619" s="3">
        <v>2618</v>
      </c>
      <c r="B2619" s="3">
        <v>404</v>
      </c>
      <c r="C2619" s="3">
        <v>31.030683925605977</v>
      </c>
      <c r="D2619" s="3">
        <v>43</v>
      </c>
      <c r="E2619" s="3">
        <v>3.0339854059068161</v>
      </c>
      <c r="F2619" s="4" t="str">
        <f>+VLOOKUP(E2619,'[1]Nivel Impacto'!$A$3:$E$16,3)</f>
        <v>Riesgo Administrativo Menor</v>
      </c>
    </row>
    <row r="2620" spans="1:6" ht="15.75" customHeight="1" x14ac:dyDescent="0.3">
      <c r="A2620" s="3">
        <v>2619</v>
      </c>
      <c r="B2620" s="3">
        <v>47</v>
      </c>
      <c r="C2620" s="3">
        <v>179.59251686577863</v>
      </c>
      <c r="D2620" s="3">
        <v>5</v>
      </c>
      <c r="E2620" s="3">
        <v>17.717289062209819</v>
      </c>
      <c r="F2620" s="4" t="str">
        <f>+VLOOKUP(E2620,'[1]Nivel Impacto'!$A$3:$E$16,3)</f>
        <v>Riesgo Ambiental</v>
      </c>
    </row>
    <row r="2621" spans="1:6" ht="15.75" customHeight="1" x14ac:dyDescent="0.3">
      <c r="A2621" s="3">
        <v>2620</v>
      </c>
      <c r="B2621" s="3">
        <v>304</v>
      </c>
      <c r="C2621" s="3">
        <v>135.80242129790463</v>
      </c>
      <c r="D2621" s="3">
        <v>29</v>
      </c>
      <c r="E2621" s="3">
        <v>14.667092717389727</v>
      </c>
      <c r="F2621" s="4" t="str">
        <f>+VLOOKUP(E2621,'[1]Nivel Impacto'!$A$3:$E$16,3)</f>
        <v>Riesgo Ambiental</v>
      </c>
    </row>
    <row r="2622" spans="1:6" ht="15.75" customHeight="1" x14ac:dyDescent="0.3">
      <c r="A2622" s="3">
        <v>2621</v>
      </c>
      <c r="B2622" s="3">
        <v>444</v>
      </c>
      <c r="C2622" s="3">
        <v>10.379555258957788</v>
      </c>
      <c r="D2622" s="3">
        <v>47</v>
      </c>
      <c r="E2622" s="3">
        <v>1.1026233772813958</v>
      </c>
      <c r="F2622" s="4" t="str">
        <f>+VLOOKUP(E2622,'[1]Nivel Impacto'!$A$3:$E$16,3)</f>
        <v>Riesgo de Equipamiento Secundario</v>
      </c>
    </row>
    <row r="2623" spans="1:6" ht="15.75" customHeight="1" x14ac:dyDescent="0.3">
      <c r="A2623" s="3">
        <v>2622</v>
      </c>
      <c r="B2623" s="3">
        <v>154</v>
      </c>
      <c r="C2623" s="3">
        <v>14.909006198961798</v>
      </c>
      <c r="D2623" s="3">
        <v>15</v>
      </c>
      <c r="E2623" s="3">
        <v>1.6065808518281253</v>
      </c>
      <c r="F2623" s="4" t="str">
        <f>+VLOOKUP(E2623,'[1]Nivel Impacto'!$A$3:$E$16,3)</f>
        <v>Riesgo de Equipamiento Secundario</v>
      </c>
    </row>
    <row r="2624" spans="1:6" ht="15.75" customHeight="1" x14ac:dyDescent="0.3">
      <c r="A2624" s="3">
        <v>2623</v>
      </c>
      <c r="B2624" s="3">
        <v>156</v>
      </c>
      <c r="C2624" s="3">
        <v>161.21229200162415</v>
      </c>
      <c r="D2624" s="3">
        <v>15</v>
      </c>
      <c r="E2624" s="3">
        <v>16.573772389076687</v>
      </c>
      <c r="F2624" s="4" t="str">
        <f>+VLOOKUP(E2624,'[1]Nivel Impacto'!$A$3:$E$16,3)</f>
        <v>Riesgo Ambiental</v>
      </c>
    </row>
    <row r="2625" spans="1:6" ht="15.75" customHeight="1" x14ac:dyDescent="0.3">
      <c r="A2625" s="3">
        <v>2624</v>
      </c>
      <c r="B2625" s="3">
        <v>821</v>
      </c>
      <c r="C2625" s="3">
        <v>221.69810596247333</v>
      </c>
      <c r="D2625" s="3">
        <v>86</v>
      </c>
      <c r="E2625" s="3">
        <v>21.510413787948551</v>
      </c>
      <c r="F2625" s="4" t="str">
        <f>+VLOOKUP(E2625,'[1]Nivel Impacto'!$A$3:$E$16,3)</f>
        <v>Riesgo Ambiental</v>
      </c>
    </row>
    <row r="2626" spans="1:6" ht="15.75" customHeight="1" x14ac:dyDescent="0.3">
      <c r="A2626" s="3">
        <v>2625</v>
      </c>
      <c r="B2626" s="3">
        <v>230</v>
      </c>
      <c r="C2626" s="3">
        <v>311.59776578328035</v>
      </c>
      <c r="D2626" s="3">
        <v>24</v>
      </c>
      <c r="E2626" s="3">
        <v>28.375970868564949</v>
      </c>
      <c r="F2626" s="4" t="str">
        <f>+VLOOKUP(E2626,'[1]Nivel Impacto'!$A$3:$E$16,3)</f>
        <v>Riesgo Ambiental</v>
      </c>
    </row>
    <row r="2627" spans="1:6" ht="15.75" customHeight="1" x14ac:dyDescent="0.3">
      <c r="A2627" s="3">
        <v>2626</v>
      </c>
      <c r="B2627" s="3">
        <v>94</v>
      </c>
      <c r="C2627" s="3">
        <v>15.788475199610948</v>
      </c>
      <c r="D2627" s="3">
        <v>10</v>
      </c>
      <c r="E2627" s="3">
        <v>1.6866302564119029</v>
      </c>
      <c r="F2627" s="4" t="str">
        <f>+VLOOKUP(E2627,'[1]Nivel Impacto'!$A$3:$E$16,3)</f>
        <v>Riesgo de Equipamiento Secundario</v>
      </c>
    </row>
    <row r="2628" spans="1:6" ht="15.75" customHeight="1" x14ac:dyDescent="0.3">
      <c r="A2628" s="3">
        <v>2627</v>
      </c>
      <c r="B2628" s="3">
        <v>438</v>
      </c>
      <c r="C2628" s="3">
        <v>218.08142788333555</v>
      </c>
      <c r="D2628" s="3">
        <v>48</v>
      </c>
      <c r="E2628" s="3">
        <v>20.346265762101709</v>
      </c>
      <c r="F2628" s="4" t="str">
        <f>+VLOOKUP(E2628,'[1]Nivel Impacto'!$A$3:$E$16,3)</f>
        <v>Riesgo Ambiental</v>
      </c>
    </row>
    <row r="2629" spans="1:6" ht="15.75" customHeight="1" x14ac:dyDescent="0.3">
      <c r="A2629" s="3">
        <v>2628</v>
      </c>
      <c r="B2629" s="3">
        <v>377</v>
      </c>
      <c r="C2629" s="3">
        <v>153.53777348216187</v>
      </c>
      <c r="D2629" s="3">
        <v>36</v>
      </c>
      <c r="E2629" s="3">
        <v>15.265036329392391</v>
      </c>
      <c r="F2629" s="4" t="str">
        <f>+VLOOKUP(E2629,'[1]Nivel Impacto'!$A$3:$E$16,3)</f>
        <v>Riesgo Ambiental</v>
      </c>
    </row>
    <row r="2630" spans="1:6" ht="15.75" customHeight="1" x14ac:dyDescent="0.3">
      <c r="A2630" s="3">
        <v>2629</v>
      </c>
      <c r="B2630" s="3">
        <v>210</v>
      </c>
      <c r="C2630" s="3">
        <v>49.269580377055888</v>
      </c>
      <c r="D2630" s="3">
        <v>21</v>
      </c>
      <c r="E2630" s="3">
        <v>5.1499745385984461</v>
      </c>
      <c r="F2630" s="4" t="str">
        <f>+VLOOKUP(E2630,'[1]Nivel Impacto'!$A$3:$E$16,3)</f>
        <v>Riesgo Logístico y de Cadena de Suministro</v>
      </c>
    </row>
    <row r="2631" spans="1:6" ht="15.75" customHeight="1" x14ac:dyDescent="0.3">
      <c r="A2631" s="3">
        <v>2630</v>
      </c>
      <c r="B2631" s="3">
        <v>140</v>
      </c>
      <c r="C2631" s="3">
        <v>71.754766396169558</v>
      </c>
      <c r="D2631" s="3">
        <v>14</v>
      </c>
      <c r="E2631" s="3">
        <v>7.2637701685035339</v>
      </c>
      <c r="F2631" s="4" t="str">
        <f>+VLOOKUP(E2631,'[1]Nivel Impacto'!$A$3:$E$16,3)</f>
        <v>Riesgo Laboral</v>
      </c>
    </row>
    <row r="2632" spans="1:6" ht="15.75" customHeight="1" x14ac:dyDescent="0.3">
      <c r="A2632" s="3">
        <v>2631</v>
      </c>
      <c r="B2632" s="3">
        <v>96</v>
      </c>
      <c r="C2632" s="3">
        <v>29.420949147502316</v>
      </c>
      <c r="D2632" s="3">
        <v>9</v>
      </c>
      <c r="E2632" s="3">
        <v>3.1051252852729498</v>
      </c>
      <c r="F2632" s="4" t="str">
        <f>+VLOOKUP(E2632,'[1]Nivel Impacto'!$A$3:$E$16,3)</f>
        <v>Riesgo Administrativo Menor</v>
      </c>
    </row>
    <row r="2633" spans="1:6" ht="15.75" customHeight="1" x14ac:dyDescent="0.3">
      <c r="A2633" s="3">
        <v>2632</v>
      </c>
      <c r="B2633" s="3">
        <v>236</v>
      </c>
      <c r="C2633" s="3">
        <v>20.284753640459929</v>
      </c>
      <c r="D2633" s="3">
        <v>22</v>
      </c>
      <c r="E2633" s="3">
        <v>1.9193003297233036</v>
      </c>
      <c r="F2633" s="4" t="str">
        <f>+VLOOKUP(E2633,'[1]Nivel Impacto'!$A$3:$E$16,3)</f>
        <v>Riesgo de Equipamiento Secundario</v>
      </c>
    </row>
    <row r="2634" spans="1:6" ht="15.75" customHeight="1" x14ac:dyDescent="0.3">
      <c r="A2634" s="3">
        <v>2633</v>
      </c>
      <c r="B2634" s="3">
        <v>166</v>
      </c>
      <c r="C2634" s="3">
        <v>120.53791921970965</v>
      </c>
      <c r="D2634" s="3">
        <v>18</v>
      </c>
      <c r="E2634" s="3">
        <v>11.802606459684252</v>
      </c>
      <c r="F2634" s="4" t="str">
        <f>+VLOOKUP(E2634,'[1]Nivel Impacto'!$A$3:$E$16,3)</f>
        <v>Riesgo de Seguridad</v>
      </c>
    </row>
    <row r="2635" spans="1:6" ht="15.75" customHeight="1" x14ac:dyDescent="0.3">
      <c r="A2635" s="3">
        <v>2634</v>
      </c>
      <c r="B2635" s="3">
        <v>198</v>
      </c>
      <c r="C2635" s="3">
        <v>160.57868830083524</v>
      </c>
      <c r="D2635" s="3">
        <v>18</v>
      </c>
      <c r="E2635" s="3">
        <v>15.06599079304741</v>
      </c>
      <c r="F2635" s="4" t="str">
        <f>+VLOOKUP(E2635,'[1]Nivel Impacto'!$A$3:$E$16,3)</f>
        <v>Riesgo Ambiental</v>
      </c>
    </row>
    <row r="2636" spans="1:6" ht="15.75" customHeight="1" x14ac:dyDescent="0.3">
      <c r="A2636" s="3">
        <v>2635</v>
      </c>
      <c r="B2636" s="3">
        <v>241</v>
      </c>
      <c r="C2636" s="3">
        <v>92.847907818363439</v>
      </c>
      <c r="D2636" s="3">
        <v>26</v>
      </c>
      <c r="E2636" s="3">
        <v>8.5148955970842675</v>
      </c>
      <c r="F2636" s="4" t="str">
        <f>+VLOOKUP(E2636,'[1]Nivel Impacto'!$A$3:$E$16,3)</f>
        <v>Riesgo Financiero Operativo</v>
      </c>
    </row>
    <row r="2637" spans="1:6" ht="15.75" customHeight="1" x14ac:dyDescent="0.3">
      <c r="A2637" s="3">
        <v>2636</v>
      </c>
      <c r="B2637" s="3">
        <v>159</v>
      </c>
      <c r="C2637" s="3">
        <v>68.132471526634589</v>
      </c>
      <c r="D2637" s="3">
        <v>16</v>
      </c>
      <c r="E2637" s="3">
        <v>7.4212431556550023</v>
      </c>
      <c r="F2637" s="4" t="str">
        <f>+VLOOKUP(E2637,'[1]Nivel Impacto'!$A$3:$E$16,3)</f>
        <v>Riesgo Laboral</v>
      </c>
    </row>
    <row r="2638" spans="1:6" ht="15.75" customHeight="1" x14ac:dyDescent="0.3">
      <c r="A2638" s="3">
        <v>2637</v>
      </c>
      <c r="B2638" s="3">
        <v>97</v>
      </c>
      <c r="C2638" s="3">
        <v>44.69598696846078</v>
      </c>
      <c r="D2638" s="3">
        <v>9</v>
      </c>
      <c r="E2638" s="3">
        <v>4.526805482728915</v>
      </c>
      <c r="F2638" s="4" t="str">
        <f>+VLOOKUP(E2638,'[1]Nivel Impacto'!$A$3:$E$16,3)</f>
        <v>Riesgo de Capacitación Insuficiente</v>
      </c>
    </row>
    <row r="2639" spans="1:6" ht="15.75" customHeight="1" x14ac:dyDescent="0.3">
      <c r="A2639" s="3">
        <v>2638</v>
      </c>
      <c r="B2639" s="3">
        <v>98</v>
      </c>
      <c r="C2639" s="3">
        <v>19.276309781115447</v>
      </c>
      <c r="D2639" s="3">
        <v>10</v>
      </c>
      <c r="E2639" s="3">
        <v>2.0781556923532793</v>
      </c>
      <c r="F2639" s="4" t="str">
        <f>+VLOOKUP(E2639,'[1]Nivel Impacto'!$A$3:$E$16,3)</f>
        <v>Riesgo de Error en Reportes No Críticos</v>
      </c>
    </row>
    <row r="2640" spans="1:6" ht="15.75" customHeight="1" x14ac:dyDescent="0.3">
      <c r="A2640" s="3">
        <v>2639</v>
      </c>
      <c r="B2640" s="3">
        <v>435</v>
      </c>
      <c r="C2640" s="3">
        <v>57.147953718693394</v>
      </c>
      <c r="D2640" s="3">
        <v>45</v>
      </c>
      <c r="E2640" s="3">
        <v>6.0733864226922893</v>
      </c>
      <c r="F2640" s="4" t="str">
        <f>+VLOOKUP(E2640,'[1]Nivel Impacto'!$A$3:$E$16,3)</f>
        <v>Riesgo Regulatorio</v>
      </c>
    </row>
    <row r="2641" spans="1:6" ht="15.75" customHeight="1" x14ac:dyDescent="0.3">
      <c r="A2641" s="3">
        <v>2640</v>
      </c>
      <c r="B2641" s="3">
        <v>92</v>
      </c>
      <c r="C2641" s="3">
        <v>96.063790876638535</v>
      </c>
      <c r="D2641" s="3">
        <v>10</v>
      </c>
      <c r="E2641" s="3">
        <v>8.7259123708045436</v>
      </c>
      <c r="F2641" s="4" t="str">
        <f>+VLOOKUP(E2641,'[1]Nivel Impacto'!$A$3:$E$16,3)</f>
        <v>Riesgo Financiero Operativo</v>
      </c>
    </row>
    <row r="2642" spans="1:6" ht="15.75" customHeight="1" x14ac:dyDescent="0.3">
      <c r="A2642" s="3">
        <v>2641</v>
      </c>
      <c r="B2642" s="3">
        <v>276</v>
      </c>
      <c r="C2642" s="3">
        <v>57.045066157216638</v>
      </c>
      <c r="D2642" s="3">
        <v>25</v>
      </c>
      <c r="E2642" s="3">
        <v>5.6116182241631138</v>
      </c>
      <c r="F2642" s="4" t="str">
        <f>+VLOOKUP(E2642,'[1]Nivel Impacto'!$A$3:$E$16,3)</f>
        <v>Riesgo Logístico y de Cadena de Suministro</v>
      </c>
    </row>
    <row r="2643" spans="1:6" ht="15.75" customHeight="1" x14ac:dyDescent="0.3">
      <c r="A2643" s="3">
        <v>2642</v>
      </c>
      <c r="B2643" s="3">
        <v>550</v>
      </c>
      <c r="C2643" s="3">
        <v>41.840790229371684</v>
      </c>
      <c r="D2643" s="3">
        <v>57</v>
      </c>
      <c r="E2643" s="3">
        <v>4.2902017541789856</v>
      </c>
      <c r="F2643" s="4" t="str">
        <f>+VLOOKUP(E2643,'[1]Nivel Impacto'!$A$3:$E$16,3)</f>
        <v>Riesgo de Capacitación Insuficiente</v>
      </c>
    </row>
    <row r="2644" spans="1:6" ht="15.75" customHeight="1" x14ac:dyDescent="0.3">
      <c r="A2644" s="3">
        <v>2643</v>
      </c>
      <c r="B2644" s="3">
        <v>52</v>
      </c>
      <c r="C2644" s="3">
        <v>16.865947278701174</v>
      </c>
      <c r="D2644" s="3">
        <v>5</v>
      </c>
      <c r="E2644" s="3">
        <v>1.5771034068011254</v>
      </c>
      <c r="F2644" s="4" t="str">
        <f>+VLOOKUP(E2644,'[1]Nivel Impacto'!$A$3:$E$16,3)</f>
        <v>Riesgo de Equipamiento Secundario</v>
      </c>
    </row>
    <row r="2645" spans="1:6" ht="15.75" customHeight="1" x14ac:dyDescent="0.3">
      <c r="A2645" s="3">
        <v>2644</v>
      </c>
      <c r="B2645" s="3">
        <v>316</v>
      </c>
      <c r="C2645" s="3">
        <v>18.591201349016234</v>
      </c>
      <c r="D2645" s="3">
        <v>31</v>
      </c>
      <c r="E2645" s="3">
        <v>1.7440176055577228</v>
      </c>
      <c r="F2645" s="4" t="str">
        <f>+VLOOKUP(E2645,'[1]Nivel Impacto'!$A$3:$E$16,3)</f>
        <v>Riesgo de Equipamiento Secundario</v>
      </c>
    </row>
    <row r="2646" spans="1:6" ht="15.75" customHeight="1" x14ac:dyDescent="0.3">
      <c r="A2646" s="3">
        <v>2645</v>
      </c>
      <c r="B2646" s="3">
        <v>85</v>
      </c>
      <c r="C2646" s="3">
        <v>149.50789723298928</v>
      </c>
      <c r="D2646" s="3">
        <v>9</v>
      </c>
      <c r="E2646" s="3">
        <v>14.516585261265828</v>
      </c>
      <c r="F2646" s="4" t="str">
        <f>+VLOOKUP(E2646,'[1]Nivel Impacto'!$A$3:$E$16,3)</f>
        <v>Riesgo Ambiental</v>
      </c>
    </row>
    <row r="2647" spans="1:6" ht="15.75" customHeight="1" x14ac:dyDescent="0.3">
      <c r="A2647" s="3">
        <v>2646</v>
      </c>
      <c r="B2647" s="3">
        <v>154</v>
      </c>
      <c r="C2647" s="3">
        <v>20.066821694307723</v>
      </c>
      <c r="D2647" s="3">
        <v>14</v>
      </c>
      <c r="E2647" s="3">
        <v>2.1999535164294937</v>
      </c>
      <c r="F2647" s="4" t="str">
        <f>+VLOOKUP(E2647,'[1]Nivel Impacto'!$A$3:$E$16,3)</f>
        <v>Riesgo de Error en Reportes No Críticos</v>
      </c>
    </row>
    <row r="2648" spans="1:6" ht="15.75" customHeight="1" x14ac:dyDescent="0.3">
      <c r="A2648" s="3">
        <v>2647</v>
      </c>
      <c r="B2648" s="3">
        <v>570</v>
      </c>
      <c r="C2648" s="3">
        <v>220.96551670238171</v>
      </c>
      <c r="D2648" s="3">
        <v>54</v>
      </c>
      <c r="E2648" s="3">
        <v>20.807956981456748</v>
      </c>
      <c r="F2648" s="4" t="str">
        <f>+VLOOKUP(E2648,'[1]Nivel Impacto'!$A$3:$E$16,3)</f>
        <v>Riesgo Ambiental</v>
      </c>
    </row>
    <row r="2649" spans="1:6" ht="15.75" customHeight="1" x14ac:dyDescent="0.3">
      <c r="A2649" s="3">
        <v>2648</v>
      </c>
      <c r="B2649" s="3">
        <v>380</v>
      </c>
      <c r="C2649" s="3">
        <v>74.723436004342574</v>
      </c>
      <c r="D2649" s="3">
        <v>36</v>
      </c>
      <c r="E2649" s="3">
        <v>7.3739413248669656</v>
      </c>
      <c r="F2649" s="4" t="str">
        <f>+VLOOKUP(E2649,'[1]Nivel Impacto'!$A$3:$E$16,3)</f>
        <v>Riesgo Laboral</v>
      </c>
    </row>
    <row r="2650" spans="1:6" ht="15.75" customHeight="1" x14ac:dyDescent="0.3">
      <c r="A2650" s="3">
        <v>2649</v>
      </c>
      <c r="B2650" s="3">
        <v>37</v>
      </c>
      <c r="C2650" s="3">
        <v>257.23592456411035</v>
      </c>
      <c r="D2650" s="3">
        <v>4</v>
      </c>
      <c r="E2650" s="3">
        <v>25.959549213739301</v>
      </c>
      <c r="F2650" s="4" t="str">
        <f>+VLOOKUP(E2650,'[1]Nivel Impacto'!$A$3:$E$16,3)</f>
        <v>Riesgo Ambiental</v>
      </c>
    </row>
    <row r="2651" spans="1:6" ht="15.75" customHeight="1" x14ac:dyDescent="0.3">
      <c r="A2651" s="3">
        <v>2650</v>
      </c>
      <c r="B2651" s="3">
        <v>412</v>
      </c>
      <c r="C2651" s="3">
        <v>6.8328413088753255</v>
      </c>
      <c r="D2651" s="3">
        <v>38</v>
      </c>
      <c r="E2651" s="3">
        <v>0.73690839220124116</v>
      </c>
      <c r="F2651" s="4" t="e">
        <f>+VLOOKUP(E2651,'[1]Nivel Impacto'!$A$3:$E$16,3)</f>
        <v>#N/A</v>
      </c>
    </row>
    <row r="2652" spans="1:6" ht="15.75" customHeight="1" x14ac:dyDescent="0.3">
      <c r="A2652" s="3">
        <v>2651</v>
      </c>
      <c r="B2652" s="3">
        <v>344</v>
      </c>
      <c r="C2652" s="3">
        <v>48.623923815126858</v>
      </c>
      <c r="D2652" s="3">
        <v>32</v>
      </c>
      <c r="E2652" s="3">
        <v>5.2443347572127124</v>
      </c>
      <c r="F2652" s="4" t="str">
        <f>+VLOOKUP(E2652,'[1]Nivel Impacto'!$A$3:$E$16,3)</f>
        <v>Riesgo Logístico y de Cadena de Suministro</v>
      </c>
    </row>
    <row r="2653" spans="1:6" ht="15.75" customHeight="1" x14ac:dyDescent="0.3">
      <c r="A2653" s="3">
        <v>2652</v>
      </c>
      <c r="B2653" s="3">
        <v>606</v>
      </c>
      <c r="C2653" s="3">
        <v>22.604349954535959</v>
      </c>
      <c r="D2653" s="3">
        <v>64</v>
      </c>
      <c r="E2653" s="3">
        <v>2.4738710619445143</v>
      </c>
      <c r="F2653" s="4" t="str">
        <f>+VLOOKUP(E2653,'[1]Nivel Impacto'!$A$3:$E$16,3)</f>
        <v>Riesgo de Error en Reportes No Críticos</v>
      </c>
    </row>
    <row r="2654" spans="1:6" ht="15.75" customHeight="1" x14ac:dyDescent="0.3">
      <c r="A2654" s="3">
        <v>2653</v>
      </c>
      <c r="B2654" s="3">
        <v>285</v>
      </c>
      <c r="C2654" s="3">
        <v>138.83542433080527</v>
      </c>
      <c r="D2654" s="3">
        <v>26</v>
      </c>
      <c r="E2654" s="3">
        <v>14.457390537187054</v>
      </c>
      <c r="F2654" s="4" t="str">
        <f>+VLOOKUP(E2654,'[1]Nivel Impacto'!$A$3:$E$16,3)</f>
        <v>Riesgo Ambiental</v>
      </c>
    </row>
    <row r="2655" spans="1:6" ht="15.75" customHeight="1" x14ac:dyDescent="0.3">
      <c r="A2655" s="3">
        <v>2654</v>
      </c>
      <c r="B2655" s="3">
        <v>187</v>
      </c>
      <c r="C2655" s="3">
        <v>349.56253129074759</v>
      </c>
      <c r="D2655" s="3">
        <v>18</v>
      </c>
      <c r="E2655" s="3">
        <v>33.036736049192818</v>
      </c>
      <c r="F2655" s="4" t="str">
        <f>+VLOOKUP(E2655,'[1]Nivel Impacto'!$A$3:$E$16,3)</f>
        <v>Riesgo Ambiental</v>
      </c>
    </row>
    <row r="2656" spans="1:6" ht="15.75" customHeight="1" x14ac:dyDescent="0.3">
      <c r="A2656" s="3">
        <v>2655</v>
      </c>
      <c r="B2656" s="3">
        <v>51</v>
      </c>
      <c r="C2656" s="3">
        <v>120.03750713548547</v>
      </c>
      <c r="D2656" s="3">
        <v>5</v>
      </c>
      <c r="E2656" s="3">
        <v>13.051035323609225</v>
      </c>
      <c r="F2656" s="4" t="str">
        <f>+VLOOKUP(E2656,'[1]Nivel Impacto'!$A$3:$E$16,3)</f>
        <v>Riesgo de Navegación</v>
      </c>
    </row>
    <row r="2657" spans="1:6" ht="15.75" customHeight="1" x14ac:dyDescent="0.3">
      <c r="A2657" s="3">
        <v>2656</v>
      </c>
      <c r="B2657" s="3">
        <v>158</v>
      </c>
      <c r="C2657" s="3">
        <v>45.843605209933528</v>
      </c>
      <c r="D2657" s="3">
        <v>16</v>
      </c>
      <c r="E2657" s="3">
        <v>4.9352093912639265</v>
      </c>
      <c r="F2657" s="4" t="str">
        <f>+VLOOKUP(E2657,'[1]Nivel Impacto'!$A$3:$E$16,3)</f>
        <v>Riesgo de Capacitación Insuficiente</v>
      </c>
    </row>
    <row r="2658" spans="1:6" ht="15.75" customHeight="1" x14ac:dyDescent="0.3">
      <c r="A2658" s="3">
        <v>2657</v>
      </c>
      <c r="B2658" s="3">
        <v>474</v>
      </c>
      <c r="C2658" s="3">
        <v>28.508928779684872</v>
      </c>
      <c r="D2658" s="3">
        <v>48</v>
      </c>
      <c r="E2658" s="3">
        <v>2.9350586142424988</v>
      </c>
      <c r="F2658" s="4" t="str">
        <f>+VLOOKUP(E2658,'[1]Nivel Impacto'!$A$3:$E$16,3)</f>
        <v>Riesgo de Error en Reportes No Críticos</v>
      </c>
    </row>
    <row r="2659" spans="1:6" ht="15.75" customHeight="1" x14ac:dyDescent="0.3">
      <c r="A2659" s="3">
        <v>2658</v>
      </c>
      <c r="B2659" s="3">
        <v>129</v>
      </c>
      <c r="C2659" s="3">
        <v>8.4707384467518274</v>
      </c>
      <c r="D2659" s="3">
        <v>13</v>
      </c>
      <c r="E2659" s="3">
        <v>0.87841545283630695</v>
      </c>
      <c r="F2659" s="4" t="e">
        <f>+VLOOKUP(E2659,'[1]Nivel Impacto'!$A$3:$E$16,3)</f>
        <v>#N/A</v>
      </c>
    </row>
    <row r="2660" spans="1:6" ht="15.75" customHeight="1" x14ac:dyDescent="0.3">
      <c r="A2660" s="3">
        <v>2659</v>
      </c>
      <c r="B2660" s="3">
        <v>38</v>
      </c>
      <c r="C2660" s="3">
        <v>438.72215485177225</v>
      </c>
      <c r="D2660" s="3">
        <v>4</v>
      </c>
      <c r="E2660" s="3">
        <v>41.224564166660912</v>
      </c>
      <c r="F2660" s="4" t="str">
        <f>+VLOOKUP(E2660,'[1]Nivel Impacto'!$A$3:$E$16,3)</f>
        <v>Riesgo Ambiental</v>
      </c>
    </row>
    <row r="2661" spans="1:6" ht="15.75" customHeight="1" x14ac:dyDescent="0.3">
      <c r="A2661" s="3">
        <v>2660</v>
      </c>
      <c r="B2661" s="3">
        <v>82</v>
      </c>
      <c r="C2661" s="3">
        <v>250.04090229253313</v>
      </c>
      <c r="D2661" s="3">
        <v>9</v>
      </c>
      <c r="E2661" s="3">
        <v>23.581094629818324</v>
      </c>
      <c r="F2661" s="4" t="str">
        <f>+VLOOKUP(E2661,'[1]Nivel Impacto'!$A$3:$E$16,3)</f>
        <v>Riesgo Ambiental</v>
      </c>
    </row>
    <row r="2662" spans="1:6" ht="15.75" customHeight="1" x14ac:dyDescent="0.3">
      <c r="A2662" s="3">
        <v>2661</v>
      </c>
      <c r="B2662" s="3">
        <v>267</v>
      </c>
      <c r="C2662" s="3">
        <v>49.871901061401303</v>
      </c>
      <c r="D2662" s="3">
        <v>29</v>
      </c>
      <c r="E2662" s="3">
        <v>4.7047435749618618</v>
      </c>
      <c r="F2662" s="4" t="str">
        <f>+VLOOKUP(E2662,'[1]Nivel Impacto'!$A$3:$E$16,3)</f>
        <v>Riesgo de Capacitación Insuficiente</v>
      </c>
    </row>
    <row r="2663" spans="1:6" ht="15.75" customHeight="1" x14ac:dyDescent="0.3">
      <c r="A2663" s="3">
        <v>2662</v>
      </c>
      <c r="B2663" s="3">
        <v>198</v>
      </c>
      <c r="C2663" s="3">
        <v>67.37174670775633</v>
      </c>
      <c r="D2663" s="3">
        <v>20</v>
      </c>
      <c r="E2663" s="3">
        <v>7.0020774363670446</v>
      </c>
      <c r="F2663" s="4" t="str">
        <f>+VLOOKUP(E2663,'[1]Nivel Impacto'!$A$3:$E$16,3)</f>
        <v>Riesgo Laboral</v>
      </c>
    </row>
    <row r="2664" spans="1:6" ht="15.75" customHeight="1" x14ac:dyDescent="0.3">
      <c r="A2664" s="3">
        <v>2663</v>
      </c>
      <c r="B2664" s="3">
        <v>343</v>
      </c>
      <c r="C2664" s="3">
        <v>23.248977837679302</v>
      </c>
      <c r="D2664" s="3">
        <v>32</v>
      </c>
      <c r="E2664" s="3">
        <v>2.2948905962124106</v>
      </c>
      <c r="F2664" s="4" t="str">
        <f>+VLOOKUP(E2664,'[1]Nivel Impacto'!$A$3:$E$16,3)</f>
        <v>Riesgo de Error en Reportes No Críticos</v>
      </c>
    </row>
    <row r="2665" spans="1:6" ht="15.75" customHeight="1" x14ac:dyDescent="0.3">
      <c r="A2665" s="3">
        <v>2664</v>
      </c>
      <c r="B2665" s="3">
        <v>271</v>
      </c>
      <c r="C2665" s="3">
        <v>28.57186547724319</v>
      </c>
      <c r="D2665" s="3">
        <v>27</v>
      </c>
      <c r="E2665" s="3">
        <v>3.0734718948971933</v>
      </c>
      <c r="F2665" s="4" t="str">
        <f>+VLOOKUP(E2665,'[1]Nivel Impacto'!$A$3:$E$16,3)</f>
        <v>Riesgo Administrativo Menor</v>
      </c>
    </row>
    <row r="2666" spans="1:6" ht="15.75" customHeight="1" x14ac:dyDescent="0.3">
      <c r="A2666" s="3">
        <v>2665</v>
      </c>
      <c r="B2666" s="3">
        <v>220</v>
      </c>
      <c r="C2666" s="3">
        <v>81.047498486500089</v>
      </c>
      <c r="D2666" s="3">
        <v>24</v>
      </c>
      <c r="E2666" s="3">
        <v>8.7811701125541646</v>
      </c>
      <c r="F2666" s="4" t="str">
        <f>+VLOOKUP(E2666,'[1]Nivel Impacto'!$A$3:$E$16,3)</f>
        <v>Riesgo Financiero Operativo</v>
      </c>
    </row>
    <row r="2667" spans="1:6" ht="15.75" customHeight="1" x14ac:dyDescent="0.3">
      <c r="A2667" s="3">
        <v>2666</v>
      </c>
      <c r="B2667" s="3">
        <v>439</v>
      </c>
      <c r="C2667" s="3">
        <v>217.34416161609263</v>
      </c>
      <c r="D2667" s="3">
        <v>40</v>
      </c>
      <c r="E2667" s="3">
        <v>21.238365609998347</v>
      </c>
      <c r="F2667" s="4" t="str">
        <f>+VLOOKUP(E2667,'[1]Nivel Impacto'!$A$3:$E$16,3)</f>
        <v>Riesgo Ambiental</v>
      </c>
    </row>
    <row r="2668" spans="1:6" ht="15.75" customHeight="1" x14ac:dyDescent="0.3">
      <c r="A2668" s="3">
        <v>2667</v>
      </c>
      <c r="B2668" s="3">
        <v>435</v>
      </c>
      <c r="C2668" s="3">
        <v>71.517803700449761</v>
      </c>
      <c r="D2668" s="3">
        <v>45</v>
      </c>
      <c r="E2668" s="3">
        <v>7.544201443349726</v>
      </c>
      <c r="F2668" s="4" t="str">
        <f>+VLOOKUP(E2668,'[1]Nivel Impacto'!$A$3:$E$16,3)</f>
        <v>Riesgo Laboral</v>
      </c>
    </row>
    <row r="2669" spans="1:6" ht="15.75" customHeight="1" x14ac:dyDescent="0.3">
      <c r="A2669" s="3">
        <v>2668</v>
      </c>
      <c r="B2669" s="3">
        <v>103</v>
      </c>
      <c r="C2669" s="3">
        <v>388.31967713187493</v>
      </c>
      <c r="D2669" s="3">
        <v>10</v>
      </c>
      <c r="E2669" s="3">
        <v>36.379983092870724</v>
      </c>
      <c r="F2669" s="4" t="str">
        <f>+VLOOKUP(E2669,'[1]Nivel Impacto'!$A$3:$E$16,3)</f>
        <v>Riesgo Ambiental</v>
      </c>
    </row>
    <row r="2670" spans="1:6" ht="15.75" customHeight="1" x14ac:dyDescent="0.3">
      <c r="A2670" s="3">
        <v>2669</v>
      </c>
      <c r="B2670" s="3">
        <v>383</v>
      </c>
      <c r="C2670" s="3">
        <v>86.82971221722741</v>
      </c>
      <c r="D2670" s="3">
        <v>35</v>
      </c>
      <c r="E2670" s="3">
        <v>9.334162602870693</v>
      </c>
      <c r="F2670" s="4" t="str">
        <f>+VLOOKUP(E2670,'[1]Nivel Impacto'!$A$3:$E$16,3)</f>
        <v>Riesgo Portuario</v>
      </c>
    </row>
    <row r="2671" spans="1:6" ht="15.75" customHeight="1" x14ac:dyDescent="0.3">
      <c r="A2671" s="3">
        <v>2670</v>
      </c>
      <c r="B2671" s="3">
        <v>99</v>
      </c>
      <c r="C2671" s="3">
        <v>20.503680390325865</v>
      </c>
      <c r="D2671" s="3">
        <v>10</v>
      </c>
      <c r="E2671" s="3">
        <v>2.2310069819320142</v>
      </c>
      <c r="F2671" s="4" t="str">
        <f>+VLOOKUP(E2671,'[1]Nivel Impacto'!$A$3:$E$16,3)</f>
        <v>Riesgo de Error en Reportes No Críticos</v>
      </c>
    </row>
    <row r="2672" spans="1:6" ht="15.75" customHeight="1" x14ac:dyDescent="0.3">
      <c r="A2672" s="3">
        <v>2671</v>
      </c>
      <c r="B2672" s="3">
        <v>46</v>
      </c>
      <c r="C2672" s="3">
        <v>22.573325664664953</v>
      </c>
      <c r="D2672" s="3">
        <v>5</v>
      </c>
      <c r="E2672" s="3">
        <v>2.2583011786718581</v>
      </c>
      <c r="F2672" s="4" t="str">
        <f>+VLOOKUP(E2672,'[1]Nivel Impacto'!$A$3:$E$16,3)</f>
        <v>Riesgo de Error en Reportes No Críticos</v>
      </c>
    </row>
    <row r="2673" spans="1:6" ht="15.75" customHeight="1" x14ac:dyDescent="0.3">
      <c r="A2673" s="3">
        <v>2672</v>
      </c>
      <c r="B2673" s="3">
        <v>47</v>
      </c>
      <c r="C2673" s="3">
        <v>120.35486124694458</v>
      </c>
      <c r="D2673" s="3">
        <v>5</v>
      </c>
      <c r="E2673" s="3">
        <v>12.060624008078422</v>
      </c>
      <c r="F2673" s="4" t="str">
        <f>+VLOOKUP(E2673,'[1]Nivel Impacto'!$A$3:$E$16,3)</f>
        <v>Riesgo de Imagen Corporativa</v>
      </c>
    </row>
    <row r="2674" spans="1:6" ht="15.75" customHeight="1" x14ac:dyDescent="0.3">
      <c r="A2674" s="3">
        <v>2673</v>
      </c>
      <c r="B2674" s="3">
        <v>190</v>
      </c>
      <c r="C2674" s="3">
        <v>17.600712407969016</v>
      </c>
      <c r="D2674" s="3">
        <v>20</v>
      </c>
      <c r="E2674" s="3">
        <v>1.6740479842180858</v>
      </c>
      <c r="F2674" s="4" t="str">
        <f>+VLOOKUP(E2674,'[1]Nivel Impacto'!$A$3:$E$16,3)</f>
        <v>Riesgo de Equipamiento Secundario</v>
      </c>
    </row>
    <row r="2675" spans="1:6" ht="15.75" customHeight="1" x14ac:dyDescent="0.3">
      <c r="A2675" s="3">
        <v>2674</v>
      </c>
      <c r="B2675" s="3">
        <v>182</v>
      </c>
      <c r="C2675" s="3">
        <v>74.886640363861758</v>
      </c>
      <c r="D2675" s="3">
        <v>19</v>
      </c>
      <c r="E2675" s="3">
        <v>8.1902710051442398</v>
      </c>
      <c r="F2675" s="4" t="str">
        <f>+VLOOKUP(E2675,'[1]Nivel Impacto'!$A$3:$E$16,3)</f>
        <v>Riesgo Financiero Operativo</v>
      </c>
    </row>
    <row r="2676" spans="1:6" ht="15.75" customHeight="1" x14ac:dyDescent="0.3">
      <c r="A2676" s="3">
        <v>2675</v>
      </c>
      <c r="B2676" s="3">
        <v>448</v>
      </c>
      <c r="C2676" s="3">
        <v>27.49784222245702</v>
      </c>
      <c r="D2676" s="3">
        <v>43</v>
      </c>
      <c r="E2676" s="3">
        <v>3.007398057395906</v>
      </c>
      <c r="F2676" s="4" t="str">
        <f>+VLOOKUP(E2676,'[1]Nivel Impacto'!$A$3:$E$16,3)</f>
        <v>Riesgo Administrativo Menor</v>
      </c>
    </row>
    <row r="2677" spans="1:6" ht="15.75" customHeight="1" x14ac:dyDescent="0.3">
      <c r="A2677" s="3">
        <v>2676</v>
      </c>
      <c r="B2677" s="3">
        <v>190</v>
      </c>
      <c r="C2677" s="3">
        <v>392.23606948336783</v>
      </c>
      <c r="D2677" s="3">
        <v>20</v>
      </c>
      <c r="E2677" s="3">
        <v>42.892208823314739</v>
      </c>
      <c r="F2677" s="4" t="str">
        <f>+VLOOKUP(E2677,'[1]Nivel Impacto'!$A$3:$E$16,3)</f>
        <v>Riesgo Ambiental</v>
      </c>
    </row>
    <row r="2678" spans="1:6" ht="15.75" customHeight="1" x14ac:dyDescent="0.3">
      <c r="A2678" s="3">
        <v>2677</v>
      </c>
      <c r="B2678" s="3">
        <v>153</v>
      </c>
      <c r="C2678" s="3">
        <v>66.622619650527042</v>
      </c>
      <c r="D2678" s="3">
        <v>15</v>
      </c>
      <c r="E2678" s="3">
        <v>6.265882797040442</v>
      </c>
      <c r="F2678" s="4" t="str">
        <f>+VLOOKUP(E2678,'[1]Nivel Impacto'!$A$3:$E$16,3)</f>
        <v>Riesgo Regulatorio</v>
      </c>
    </row>
    <row r="2679" spans="1:6" ht="15.75" customHeight="1" x14ac:dyDescent="0.3">
      <c r="A2679" s="3">
        <v>2678</v>
      </c>
      <c r="B2679" s="3">
        <v>390</v>
      </c>
      <c r="C2679" s="3">
        <v>79.462825115705272</v>
      </c>
      <c r="D2679" s="3">
        <v>37</v>
      </c>
      <c r="E2679" s="3">
        <v>7.9146302792945447</v>
      </c>
      <c r="F2679" s="4" t="str">
        <f>+VLOOKUP(E2679,'[1]Nivel Impacto'!$A$3:$E$16,3)</f>
        <v>Riesgo Laboral</v>
      </c>
    </row>
    <row r="2680" spans="1:6" ht="15.75" customHeight="1" x14ac:dyDescent="0.3">
      <c r="A2680" s="3">
        <v>2679</v>
      </c>
      <c r="B2680" s="3">
        <v>42</v>
      </c>
      <c r="C2680" s="3">
        <v>8.8021860656268327</v>
      </c>
      <c r="D2680" s="3">
        <v>4</v>
      </c>
      <c r="E2680" s="3">
        <v>0.85432700206851719</v>
      </c>
      <c r="F2680" s="4" t="e">
        <f>+VLOOKUP(E2680,'[1]Nivel Impacto'!$A$3:$E$16,3)</f>
        <v>#N/A</v>
      </c>
    </row>
    <row r="2681" spans="1:6" ht="15.75" customHeight="1" x14ac:dyDescent="0.3">
      <c r="A2681" s="3">
        <v>2680</v>
      </c>
      <c r="B2681" s="3">
        <v>158</v>
      </c>
      <c r="C2681" s="3">
        <v>28.60898736606082</v>
      </c>
      <c r="D2681" s="3">
        <v>16</v>
      </c>
      <c r="E2681" s="3">
        <v>2.9249421609062676</v>
      </c>
      <c r="F2681" s="4" t="str">
        <f>+VLOOKUP(E2681,'[1]Nivel Impacto'!$A$3:$E$16,3)</f>
        <v>Riesgo de Error en Reportes No Críticos</v>
      </c>
    </row>
    <row r="2682" spans="1:6" ht="15.75" customHeight="1" x14ac:dyDescent="0.3">
      <c r="A2682" s="3">
        <v>2681</v>
      </c>
      <c r="B2682" s="3">
        <v>376</v>
      </c>
      <c r="C2682" s="3">
        <v>26.30329461936218</v>
      </c>
      <c r="D2682" s="3">
        <v>34</v>
      </c>
      <c r="E2682" s="3">
        <v>2.5264591956255882</v>
      </c>
      <c r="F2682" s="4" t="str">
        <f>+VLOOKUP(E2682,'[1]Nivel Impacto'!$A$3:$E$16,3)</f>
        <v>Riesgo de Error en Reportes No Críticos</v>
      </c>
    </row>
    <row r="2683" spans="1:6" ht="15.75" customHeight="1" x14ac:dyDescent="0.3">
      <c r="A2683" s="3">
        <v>2682</v>
      </c>
      <c r="B2683" s="3">
        <v>82</v>
      </c>
      <c r="C2683" s="3">
        <v>120.14769937319367</v>
      </c>
      <c r="D2683" s="3">
        <v>9</v>
      </c>
      <c r="E2683" s="3">
        <v>12.269423353763001</v>
      </c>
      <c r="F2683" s="4" t="str">
        <f>+VLOOKUP(E2683,'[1]Nivel Impacto'!$A$3:$E$16,3)</f>
        <v>Riesgo de Imagen Corporativa</v>
      </c>
    </row>
    <row r="2684" spans="1:6" ht="15.75" customHeight="1" x14ac:dyDescent="0.3">
      <c r="A2684" s="3">
        <v>2683</v>
      </c>
      <c r="B2684" s="3">
        <v>52</v>
      </c>
      <c r="C2684" s="3">
        <v>194.72752140908199</v>
      </c>
      <c r="D2684" s="3">
        <v>5</v>
      </c>
      <c r="E2684" s="3">
        <v>19.588157505223638</v>
      </c>
      <c r="F2684" s="4" t="str">
        <f>+VLOOKUP(E2684,'[1]Nivel Impacto'!$A$3:$E$16,3)</f>
        <v>Riesgo Ambiental</v>
      </c>
    </row>
    <row r="2685" spans="1:6" ht="15.75" customHeight="1" x14ac:dyDescent="0.3">
      <c r="A2685" s="3">
        <v>2684</v>
      </c>
      <c r="B2685" s="3">
        <v>46</v>
      </c>
      <c r="C2685" s="3">
        <v>56.52809614725583</v>
      </c>
      <c r="D2685" s="3">
        <v>5</v>
      </c>
      <c r="E2685" s="3">
        <v>5.7061865628832233</v>
      </c>
      <c r="F2685" s="4" t="str">
        <f>+VLOOKUP(E2685,'[1]Nivel Impacto'!$A$3:$E$16,3)</f>
        <v>Riesgo Logístico y de Cadena de Suministro</v>
      </c>
    </row>
    <row r="2686" spans="1:6" ht="15.75" customHeight="1" x14ac:dyDescent="0.3">
      <c r="A2686" s="3">
        <v>2685</v>
      </c>
      <c r="B2686" s="3">
        <v>47</v>
      </c>
      <c r="C2686" s="3">
        <v>88.087696988760271</v>
      </c>
      <c r="D2686" s="3">
        <v>5</v>
      </c>
      <c r="E2686" s="3">
        <v>8.9282561991062295</v>
      </c>
      <c r="F2686" s="4" t="str">
        <f>+VLOOKUP(E2686,'[1]Nivel Impacto'!$A$3:$E$16,3)</f>
        <v>Riesgo Financiero Operativo</v>
      </c>
    </row>
    <row r="2687" spans="1:6" ht="15.75" customHeight="1" x14ac:dyDescent="0.3">
      <c r="A2687" s="3">
        <v>2686</v>
      </c>
      <c r="B2687" s="3">
        <v>526</v>
      </c>
      <c r="C2687" s="3">
        <v>53.797313458445458</v>
      </c>
      <c r="D2687" s="3">
        <v>56</v>
      </c>
      <c r="E2687" s="3">
        <v>5.7300418901416599</v>
      </c>
      <c r="F2687" s="4" t="str">
        <f>+VLOOKUP(E2687,'[1]Nivel Impacto'!$A$3:$E$16,3)</f>
        <v>Riesgo Logístico y de Cadena de Suministro</v>
      </c>
    </row>
    <row r="2688" spans="1:6" ht="15.75" customHeight="1" x14ac:dyDescent="0.3">
      <c r="A2688" s="3">
        <v>2687</v>
      </c>
      <c r="B2688" s="3">
        <v>459</v>
      </c>
      <c r="C2688" s="3">
        <v>71.292639552078242</v>
      </c>
      <c r="D2688" s="3">
        <v>45</v>
      </c>
      <c r="E2688" s="3">
        <v>6.5739751749372015</v>
      </c>
      <c r="F2688" s="4" t="str">
        <f>+VLOOKUP(E2688,'[1]Nivel Impacto'!$A$3:$E$16,3)</f>
        <v>Riesgo Regulatorio</v>
      </c>
    </row>
    <row r="2689" spans="1:6" ht="15.75" customHeight="1" x14ac:dyDescent="0.3">
      <c r="A2689" s="3">
        <v>2688</v>
      </c>
      <c r="B2689" s="3">
        <v>255</v>
      </c>
      <c r="C2689" s="3">
        <v>33.90005371626151</v>
      </c>
      <c r="D2689" s="3">
        <v>24</v>
      </c>
      <c r="E2689" s="3">
        <v>3.2257864534730141</v>
      </c>
      <c r="F2689" s="4" t="str">
        <f>+VLOOKUP(E2689,'[1]Nivel Impacto'!$A$3:$E$16,3)</f>
        <v>Riesgo Administrativo Menor</v>
      </c>
    </row>
    <row r="2690" spans="1:6" ht="15.75" customHeight="1" x14ac:dyDescent="0.3">
      <c r="A2690" s="3">
        <v>2689</v>
      </c>
      <c r="B2690" s="3">
        <v>183</v>
      </c>
      <c r="C2690" s="3">
        <v>23.861312870375659</v>
      </c>
      <c r="D2690" s="3">
        <v>19</v>
      </c>
      <c r="E2690" s="3">
        <v>2.1694470667539298</v>
      </c>
      <c r="F2690" s="4" t="str">
        <f>+VLOOKUP(E2690,'[1]Nivel Impacto'!$A$3:$E$16,3)</f>
        <v>Riesgo de Error en Reportes No Críticos</v>
      </c>
    </row>
    <row r="2691" spans="1:6" ht="15.75" customHeight="1" x14ac:dyDescent="0.3">
      <c r="A2691" s="3">
        <v>2690</v>
      </c>
      <c r="B2691" s="3">
        <v>132</v>
      </c>
      <c r="C2691" s="3">
        <v>86.107464740964375</v>
      </c>
      <c r="D2691" s="3">
        <v>13</v>
      </c>
      <c r="E2691" s="3">
        <v>9.1110701556184992</v>
      </c>
      <c r="F2691" s="4" t="str">
        <f>+VLOOKUP(E2691,'[1]Nivel Impacto'!$A$3:$E$16,3)</f>
        <v>Riesgo Portuario</v>
      </c>
    </row>
    <row r="2692" spans="1:6" ht="15.75" customHeight="1" x14ac:dyDescent="0.3">
      <c r="A2692" s="3">
        <v>2691</v>
      </c>
      <c r="B2692" s="3">
        <v>53</v>
      </c>
      <c r="C2692" s="3">
        <v>100.68483091704424</v>
      </c>
      <c r="D2692" s="3">
        <v>5</v>
      </c>
      <c r="E2692" s="3">
        <v>10.010182596793552</v>
      </c>
      <c r="F2692" s="4" t="str">
        <f>+VLOOKUP(E2692,'[1]Nivel Impacto'!$A$3:$E$16,3)</f>
        <v>Riesgo Tecnológico</v>
      </c>
    </row>
    <row r="2693" spans="1:6" ht="15.75" customHeight="1" x14ac:dyDescent="0.3">
      <c r="A2693" s="3">
        <v>2692</v>
      </c>
      <c r="B2693" s="3">
        <v>351</v>
      </c>
      <c r="C2693" s="3">
        <v>139.61986864404051</v>
      </c>
      <c r="D2693" s="3">
        <v>37</v>
      </c>
      <c r="E2693" s="3">
        <v>13.105939068677406</v>
      </c>
      <c r="F2693" s="4" t="str">
        <f>+VLOOKUP(E2693,'[1]Nivel Impacto'!$A$3:$E$16,3)</f>
        <v>Riesgo de Navegación</v>
      </c>
    </row>
    <row r="2694" spans="1:6" ht="15.75" customHeight="1" x14ac:dyDescent="0.3">
      <c r="A2694" s="3">
        <v>2693</v>
      </c>
      <c r="B2694" s="3">
        <v>414</v>
      </c>
      <c r="C2694" s="3">
        <v>90.309445977213088</v>
      </c>
      <c r="D2694" s="3">
        <v>39</v>
      </c>
      <c r="E2694" s="3">
        <v>8.3753221990103093</v>
      </c>
      <c r="F2694" s="4" t="str">
        <f>+VLOOKUP(E2694,'[1]Nivel Impacto'!$A$3:$E$16,3)</f>
        <v>Riesgo Financiero Operativo</v>
      </c>
    </row>
    <row r="2695" spans="1:6" ht="15.75" customHeight="1" x14ac:dyDescent="0.3">
      <c r="A2695" s="3">
        <v>2694</v>
      </c>
      <c r="B2695" s="3">
        <v>401</v>
      </c>
      <c r="C2695" s="3">
        <v>154.57930034647757</v>
      </c>
      <c r="D2695" s="3">
        <v>42</v>
      </c>
      <c r="E2695" s="3">
        <v>14.590812505063106</v>
      </c>
      <c r="F2695" s="4" t="str">
        <f>+VLOOKUP(E2695,'[1]Nivel Impacto'!$A$3:$E$16,3)</f>
        <v>Riesgo Ambiental</v>
      </c>
    </row>
    <row r="2696" spans="1:6" ht="15.75" customHeight="1" x14ac:dyDescent="0.3">
      <c r="A2696" s="3">
        <v>2695</v>
      </c>
      <c r="B2696" s="3">
        <v>176</v>
      </c>
      <c r="C2696" s="3">
        <v>33.108477619323068</v>
      </c>
      <c r="D2696" s="3">
        <v>18</v>
      </c>
      <c r="E2696" s="3">
        <v>3.5162485920833602</v>
      </c>
      <c r="F2696" s="4" t="str">
        <f>+VLOOKUP(E2696,'[1]Nivel Impacto'!$A$3:$E$16,3)</f>
        <v>Riesgo Administrativo Menor</v>
      </c>
    </row>
    <row r="2697" spans="1:6" ht="15.75" customHeight="1" x14ac:dyDescent="0.3">
      <c r="A2697" s="3">
        <v>2696</v>
      </c>
      <c r="B2697" s="3">
        <v>49</v>
      </c>
      <c r="C2697" s="3">
        <v>37.411161474900553</v>
      </c>
      <c r="D2697" s="3">
        <v>5</v>
      </c>
      <c r="E2697" s="3">
        <v>4.0900407571455126</v>
      </c>
      <c r="F2697" s="4" t="str">
        <f>+VLOOKUP(E2697,'[1]Nivel Impacto'!$A$3:$E$16,3)</f>
        <v>Riesgo de Capacitación Insuficiente</v>
      </c>
    </row>
    <row r="2698" spans="1:6" ht="15.75" customHeight="1" x14ac:dyDescent="0.3">
      <c r="A2698" s="3">
        <v>2697</v>
      </c>
      <c r="B2698" s="3">
        <v>248</v>
      </c>
      <c r="C2698" s="3">
        <v>65.321879281486503</v>
      </c>
      <c r="D2698" s="3">
        <v>25</v>
      </c>
      <c r="E2698" s="3">
        <v>6.2385480827158108</v>
      </c>
      <c r="F2698" s="4" t="str">
        <f>+VLOOKUP(E2698,'[1]Nivel Impacto'!$A$3:$E$16,3)</f>
        <v>Riesgo Regulatorio</v>
      </c>
    </row>
    <row r="2699" spans="1:6" ht="15.75" customHeight="1" x14ac:dyDescent="0.3">
      <c r="A2699" s="3">
        <v>2698</v>
      </c>
      <c r="B2699" s="3">
        <v>289</v>
      </c>
      <c r="C2699" s="3">
        <v>69.306576448819129</v>
      </c>
      <c r="D2699" s="3">
        <v>29</v>
      </c>
      <c r="E2699" s="3">
        <v>6.8121730854932983</v>
      </c>
      <c r="F2699" s="4" t="str">
        <f>+VLOOKUP(E2699,'[1]Nivel Impacto'!$A$3:$E$16,3)</f>
        <v>Riesgo Regulatorio</v>
      </c>
    </row>
    <row r="2700" spans="1:6" ht="15.75" customHeight="1" x14ac:dyDescent="0.3">
      <c r="A2700" s="3">
        <v>2699</v>
      </c>
      <c r="B2700" s="3">
        <v>53</v>
      </c>
      <c r="C2700" s="3">
        <v>76.432017517759746</v>
      </c>
      <c r="D2700" s="3">
        <v>5</v>
      </c>
      <c r="E2700" s="3">
        <v>7.4725606661390209</v>
      </c>
      <c r="F2700" s="4" t="str">
        <f>+VLOOKUP(E2700,'[1]Nivel Impacto'!$A$3:$E$16,3)</f>
        <v>Riesgo Laboral</v>
      </c>
    </row>
    <row r="2701" spans="1:6" ht="15.75" customHeight="1" x14ac:dyDescent="0.3">
      <c r="A2701" s="3">
        <v>2700</v>
      </c>
      <c r="B2701" s="3">
        <v>150</v>
      </c>
      <c r="C2701" s="3">
        <v>15.269933941021364</v>
      </c>
      <c r="D2701" s="3">
        <v>16</v>
      </c>
      <c r="E2701" s="3">
        <v>1.6759738498059387</v>
      </c>
      <c r="F2701" s="4" t="str">
        <f>+VLOOKUP(E2701,'[1]Nivel Impacto'!$A$3:$E$16,3)</f>
        <v>Riesgo de Equipamiento Secundario</v>
      </c>
    </row>
    <row r="2702" spans="1:6" ht="15.75" customHeight="1" x14ac:dyDescent="0.3">
      <c r="A2702" s="3">
        <v>2701</v>
      </c>
      <c r="B2702" s="3">
        <v>43</v>
      </c>
      <c r="C2702" s="3">
        <v>36.794059342056521</v>
      </c>
      <c r="D2702" s="3">
        <v>4</v>
      </c>
      <c r="E2702" s="3">
        <v>3.3135439040329429</v>
      </c>
      <c r="F2702" s="4" t="str">
        <f>+VLOOKUP(E2702,'[1]Nivel Impacto'!$A$3:$E$16,3)</f>
        <v>Riesgo Administrativo Menor</v>
      </c>
    </row>
    <row r="2703" spans="1:6" ht="15.75" customHeight="1" x14ac:dyDescent="0.3">
      <c r="A2703" s="3">
        <v>2702</v>
      </c>
      <c r="B2703" s="3">
        <v>198</v>
      </c>
      <c r="C2703" s="3">
        <v>56.593990637623676</v>
      </c>
      <c r="D2703" s="3">
        <v>18</v>
      </c>
      <c r="E2703" s="3">
        <v>6.1491799020783988</v>
      </c>
      <c r="F2703" s="4" t="str">
        <f>+VLOOKUP(E2703,'[1]Nivel Impacto'!$A$3:$E$16,3)</f>
        <v>Riesgo Regulatorio</v>
      </c>
    </row>
    <row r="2704" spans="1:6" ht="15.75" customHeight="1" x14ac:dyDescent="0.3">
      <c r="A2704" s="3">
        <v>2703</v>
      </c>
      <c r="B2704" s="3">
        <v>395</v>
      </c>
      <c r="C2704" s="3">
        <v>20.063835991997024</v>
      </c>
      <c r="D2704" s="3">
        <v>42</v>
      </c>
      <c r="E2704" s="3">
        <v>2.2021716819211981</v>
      </c>
      <c r="F2704" s="4" t="str">
        <f>+VLOOKUP(E2704,'[1]Nivel Impacto'!$A$3:$E$16,3)</f>
        <v>Riesgo de Error en Reportes No Críticos</v>
      </c>
    </row>
    <row r="2705" spans="1:6" ht="15.75" customHeight="1" x14ac:dyDescent="0.3">
      <c r="A2705" s="3">
        <v>2704</v>
      </c>
      <c r="B2705" s="3">
        <v>269</v>
      </c>
      <c r="C2705" s="3">
        <v>14.079308725420669</v>
      </c>
      <c r="D2705" s="3">
        <v>28</v>
      </c>
      <c r="E2705" s="3">
        <v>1.4104907545252277</v>
      </c>
      <c r="F2705" s="4" t="str">
        <f>+VLOOKUP(E2705,'[1]Nivel Impacto'!$A$3:$E$16,3)</f>
        <v>Riesgo de Equipamiento Secundario</v>
      </c>
    </row>
    <row r="2706" spans="1:6" ht="15.75" customHeight="1" x14ac:dyDescent="0.3">
      <c r="A2706" s="3">
        <v>2705</v>
      </c>
      <c r="B2706" s="3">
        <v>398</v>
      </c>
      <c r="C2706" s="3">
        <v>60.948347244612769</v>
      </c>
      <c r="D2706" s="3">
        <v>42</v>
      </c>
      <c r="E2706" s="3">
        <v>6.0389988153772762</v>
      </c>
      <c r="F2706" s="4" t="str">
        <f>+VLOOKUP(E2706,'[1]Nivel Impacto'!$A$3:$E$16,3)</f>
        <v>Riesgo Regulatorio</v>
      </c>
    </row>
    <row r="2707" spans="1:6" ht="15.75" customHeight="1" x14ac:dyDescent="0.3">
      <c r="A2707" s="3">
        <v>2706</v>
      </c>
      <c r="B2707" s="3">
        <v>442</v>
      </c>
      <c r="C2707" s="3">
        <v>95.74017778549694</v>
      </c>
      <c r="D2707" s="3">
        <v>40</v>
      </c>
      <c r="E2707" s="3">
        <v>9.3633127014934541</v>
      </c>
      <c r="F2707" s="4" t="str">
        <f>+VLOOKUP(E2707,'[1]Nivel Impacto'!$A$3:$E$16,3)</f>
        <v>Riesgo Portuario</v>
      </c>
    </row>
    <row r="2708" spans="1:6" ht="15.75" customHeight="1" x14ac:dyDescent="0.3">
      <c r="A2708" s="3">
        <v>2707</v>
      </c>
      <c r="B2708" s="3">
        <v>163</v>
      </c>
      <c r="C2708" s="3">
        <v>129.22002803819876</v>
      </c>
      <c r="D2708" s="3">
        <v>16</v>
      </c>
      <c r="E2708" s="3">
        <v>11.780511912082684</v>
      </c>
      <c r="F2708" s="4" t="str">
        <f>+VLOOKUP(E2708,'[1]Nivel Impacto'!$A$3:$E$16,3)</f>
        <v>Riesgo de Seguridad</v>
      </c>
    </row>
    <row r="2709" spans="1:6" ht="15.75" customHeight="1" x14ac:dyDescent="0.3">
      <c r="A2709" s="3">
        <v>2708</v>
      </c>
      <c r="B2709" s="3">
        <v>213</v>
      </c>
      <c r="C2709" s="3">
        <v>14.728491563374229</v>
      </c>
      <c r="D2709" s="3">
        <v>23</v>
      </c>
      <c r="E2709" s="3">
        <v>1.4205094988971227</v>
      </c>
      <c r="F2709" s="4" t="str">
        <f>+VLOOKUP(E2709,'[1]Nivel Impacto'!$A$3:$E$16,3)</f>
        <v>Riesgo de Equipamiento Secundario</v>
      </c>
    </row>
    <row r="2710" spans="1:6" ht="15.75" customHeight="1" x14ac:dyDescent="0.3">
      <c r="A2710" s="3">
        <v>2709</v>
      </c>
      <c r="B2710" s="3">
        <v>409</v>
      </c>
      <c r="C2710" s="3">
        <v>54.222936807189477</v>
      </c>
      <c r="D2710" s="3">
        <v>43</v>
      </c>
      <c r="E2710" s="3">
        <v>4.9767959366689363</v>
      </c>
      <c r="F2710" s="4" t="str">
        <f>+VLOOKUP(E2710,'[1]Nivel Impacto'!$A$3:$E$16,3)</f>
        <v>Riesgo de Capacitación Insuficiente</v>
      </c>
    </row>
    <row r="2711" spans="1:6" ht="15.75" customHeight="1" x14ac:dyDescent="0.3">
      <c r="A2711" s="3">
        <v>2710</v>
      </c>
      <c r="B2711" s="3">
        <v>365</v>
      </c>
      <c r="C2711" s="3">
        <v>48.972085112446926</v>
      </c>
      <c r="D2711" s="3">
        <v>35</v>
      </c>
      <c r="E2711" s="3">
        <v>5.0276707514870616</v>
      </c>
      <c r="F2711" s="4" t="str">
        <f>+VLOOKUP(E2711,'[1]Nivel Impacto'!$A$3:$E$16,3)</f>
        <v>Riesgo Logístico y de Cadena de Suministro</v>
      </c>
    </row>
    <row r="2712" spans="1:6" ht="15.75" customHeight="1" x14ac:dyDescent="0.3">
      <c r="A2712" s="3">
        <v>2711</v>
      </c>
      <c r="B2712" s="3">
        <v>48</v>
      </c>
      <c r="C2712" s="3">
        <v>22.399585211030992</v>
      </c>
      <c r="D2712" s="3">
        <v>5</v>
      </c>
      <c r="E2712" s="3">
        <v>2.054145480266294</v>
      </c>
      <c r="F2712" s="4" t="str">
        <f>+VLOOKUP(E2712,'[1]Nivel Impacto'!$A$3:$E$16,3)</f>
        <v>Riesgo de Error en Reportes No Críticos</v>
      </c>
    </row>
    <row r="2713" spans="1:6" ht="15.75" customHeight="1" x14ac:dyDescent="0.3">
      <c r="A2713" s="3">
        <v>2712</v>
      </c>
      <c r="B2713" s="3">
        <v>532</v>
      </c>
      <c r="C2713" s="3">
        <v>83.41807476531423</v>
      </c>
      <c r="D2713" s="3">
        <v>48</v>
      </c>
      <c r="E2713" s="3">
        <v>8.9913511211047741</v>
      </c>
      <c r="F2713" s="4" t="str">
        <f>+VLOOKUP(E2713,'[1]Nivel Impacto'!$A$3:$E$16,3)</f>
        <v>Riesgo Financiero Operativo</v>
      </c>
    </row>
    <row r="2714" spans="1:6" ht="15.75" customHeight="1" x14ac:dyDescent="0.3">
      <c r="A2714" s="3">
        <v>2713</v>
      </c>
      <c r="B2714" s="3">
        <v>38</v>
      </c>
      <c r="C2714" s="3">
        <v>311.49914138967478</v>
      </c>
      <c r="D2714" s="3">
        <v>4</v>
      </c>
      <c r="E2714" s="3">
        <v>30.586209500421582</v>
      </c>
      <c r="F2714" s="4" t="str">
        <f>+VLOOKUP(E2714,'[1]Nivel Impacto'!$A$3:$E$16,3)</f>
        <v>Riesgo Ambiental</v>
      </c>
    </row>
    <row r="2715" spans="1:6" ht="15.75" customHeight="1" x14ac:dyDescent="0.3">
      <c r="A2715" s="3">
        <v>2714</v>
      </c>
      <c r="B2715" s="3">
        <v>152</v>
      </c>
      <c r="C2715" s="3">
        <v>78.631049108872418</v>
      </c>
      <c r="D2715" s="3">
        <v>16</v>
      </c>
      <c r="E2715" s="3">
        <v>7.1121095078240533</v>
      </c>
      <c r="F2715" s="4" t="str">
        <f>+VLOOKUP(E2715,'[1]Nivel Impacto'!$A$3:$E$16,3)</f>
        <v>Riesgo Laboral</v>
      </c>
    </row>
    <row r="2716" spans="1:6" ht="15.75" customHeight="1" x14ac:dyDescent="0.3">
      <c r="A2716" s="3">
        <v>2715</v>
      </c>
      <c r="B2716" s="3">
        <v>303</v>
      </c>
      <c r="C2716" s="3">
        <v>172.00698356671927</v>
      </c>
      <c r="D2716" s="3">
        <v>29</v>
      </c>
      <c r="E2716" s="3">
        <v>17.967930324643241</v>
      </c>
      <c r="F2716" s="4" t="str">
        <f>+VLOOKUP(E2716,'[1]Nivel Impacto'!$A$3:$E$16,3)</f>
        <v>Riesgo Ambiental</v>
      </c>
    </row>
    <row r="2717" spans="1:6" ht="15.75" customHeight="1" x14ac:dyDescent="0.3">
      <c r="A2717" s="3">
        <v>2716</v>
      </c>
      <c r="B2717" s="3">
        <v>376</v>
      </c>
      <c r="C2717" s="3">
        <v>260.38148081130294</v>
      </c>
      <c r="D2717" s="3">
        <v>35</v>
      </c>
      <c r="E2717" s="3">
        <v>26.440461761199948</v>
      </c>
      <c r="F2717" s="4" t="str">
        <f>+VLOOKUP(E2717,'[1]Nivel Impacto'!$A$3:$E$16,3)</f>
        <v>Riesgo Ambiental</v>
      </c>
    </row>
    <row r="2718" spans="1:6" ht="15.75" customHeight="1" x14ac:dyDescent="0.3">
      <c r="A2718" s="3">
        <v>2717</v>
      </c>
      <c r="B2718" s="3">
        <v>84</v>
      </c>
      <c r="C2718" s="3">
        <v>35.705866003074561</v>
      </c>
      <c r="D2718" s="3">
        <v>9</v>
      </c>
      <c r="E2718" s="3">
        <v>3.8259181453982141</v>
      </c>
      <c r="F2718" s="4" t="str">
        <f>+VLOOKUP(E2718,'[1]Nivel Impacto'!$A$3:$E$16,3)</f>
        <v>Riesgo Administrativo Menor</v>
      </c>
    </row>
    <row r="2719" spans="1:6" ht="15.75" customHeight="1" x14ac:dyDescent="0.3">
      <c r="A2719" s="3">
        <v>2718</v>
      </c>
      <c r="B2719" s="3">
        <v>271</v>
      </c>
      <c r="C2719" s="3">
        <v>451.80398479761169</v>
      </c>
      <c r="D2719" s="3">
        <v>28</v>
      </c>
      <c r="E2719" s="3">
        <v>48.350829679453511</v>
      </c>
      <c r="F2719" s="4" t="str">
        <f>+VLOOKUP(E2719,'[1]Nivel Impacto'!$A$3:$E$16,3)</f>
        <v>Riesgo Ambiental</v>
      </c>
    </row>
    <row r="2720" spans="1:6" ht="15.75" customHeight="1" x14ac:dyDescent="0.3">
      <c r="A2720" s="3">
        <v>2719</v>
      </c>
      <c r="B2720" s="3">
        <v>218</v>
      </c>
      <c r="C2720" s="3">
        <v>25.305921389194719</v>
      </c>
      <c r="D2720" s="3">
        <v>21</v>
      </c>
      <c r="E2720" s="3">
        <v>2.5639563903610476</v>
      </c>
      <c r="F2720" s="4" t="str">
        <f>+VLOOKUP(E2720,'[1]Nivel Impacto'!$A$3:$E$16,3)</f>
        <v>Riesgo de Error en Reportes No Críticos</v>
      </c>
    </row>
    <row r="2721" spans="1:6" ht="15.75" customHeight="1" x14ac:dyDescent="0.3">
      <c r="A2721" s="3">
        <v>2720</v>
      </c>
      <c r="B2721" s="3">
        <v>531</v>
      </c>
      <c r="C2721" s="3">
        <v>70.678419562432182</v>
      </c>
      <c r="D2721" s="3">
        <v>48</v>
      </c>
      <c r="E2721" s="3">
        <v>6.9788326006314918</v>
      </c>
      <c r="F2721" s="4" t="str">
        <f>+VLOOKUP(E2721,'[1]Nivel Impacto'!$A$3:$E$16,3)</f>
        <v>Riesgo Regulatorio</v>
      </c>
    </row>
    <row r="2722" spans="1:6" ht="15.75" customHeight="1" x14ac:dyDescent="0.3">
      <c r="A2722" s="3">
        <v>2721</v>
      </c>
      <c r="B2722" s="3">
        <v>302</v>
      </c>
      <c r="C2722" s="3">
        <v>19.039630984393352</v>
      </c>
      <c r="D2722" s="3">
        <v>33</v>
      </c>
      <c r="E2722" s="3">
        <v>2.0777110372056349</v>
      </c>
      <c r="F2722" s="4" t="str">
        <f>+VLOOKUP(E2722,'[1]Nivel Impacto'!$A$3:$E$16,3)</f>
        <v>Riesgo de Error en Reportes No Críticos</v>
      </c>
    </row>
    <row r="2723" spans="1:6" ht="15.75" customHeight="1" x14ac:dyDescent="0.3">
      <c r="A2723" s="3">
        <v>2722</v>
      </c>
      <c r="B2723" s="3">
        <v>462</v>
      </c>
      <c r="C2723" s="3">
        <v>33.025068478421609</v>
      </c>
      <c r="D2723" s="3">
        <v>48</v>
      </c>
      <c r="E2723" s="3">
        <v>3.0520473983044338</v>
      </c>
      <c r="F2723" s="4" t="str">
        <f>+VLOOKUP(E2723,'[1]Nivel Impacto'!$A$3:$E$16,3)</f>
        <v>Riesgo Administrativo Menor</v>
      </c>
    </row>
    <row r="2724" spans="1:6" ht="15.75" customHeight="1" x14ac:dyDescent="0.3">
      <c r="A2724" s="3">
        <v>2723</v>
      </c>
      <c r="B2724" s="3">
        <v>38</v>
      </c>
      <c r="C2724" s="3">
        <v>50.801565268891551</v>
      </c>
      <c r="D2724" s="3">
        <v>4</v>
      </c>
      <c r="E2724" s="3">
        <v>5.3658166206053748</v>
      </c>
      <c r="F2724" s="4" t="str">
        <f>+VLOOKUP(E2724,'[1]Nivel Impacto'!$A$3:$E$16,3)</f>
        <v>Riesgo Logístico y de Cadena de Suministro</v>
      </c>
    </row>
    <row r="2725" spans="1:6" ht="15.75" customHeight="1" x14ac:dyDescent="0.3">
      <c r="A2725" s="3">
        <v>2724</v>
      </c>
      <c r="B2725" s="3">
        <v>108</v>
      </c>
      <c r="C2725" s="3">
        <v>94.02203935552474</v>
      </c>
      <c r="D2725" s="3">
        <v>10</v>
      </c>
      <c r="E2725" s="3">
        <v>9.677982422008343</v>
      </c>
      <c r="F2725" s="4" t="str">
        <f>+VLOOKUP(E2725,'[1]Nivel Impacto'!$A$3:$E$16,3)</f>
        <v>Riesgo Portuario</v>
      </c>
    </row>
    <row r="2726" spans="1:6" ht="15.75" customHeight="1" x14ac:dyDescent="0.3">
      <c r="A2726" s="3">
        <v>2725</v>
      </c>
      <c r="B2726" s="3">
        <v>53</v>
      </c>
      <c r="C2726" s="3">
        <v>319.17467989425666</v>
      </c>
      <c r="D2726" s="3">
        <v>5</v>
      </c>
      <c r="E2726" s="3">
        <v>31.345273037609051</v>
      </c>
      <c r="F2726" s="4" t="str">
        <f>+VLOOKUP(E2726,'[1]Nivel Impacto'!$A$3:$E$16,3)</f>
        <v>Riesgo Ambiental</v>
      </c>
    </row>
    <row r="2727" spans="1:6" ht="15.75" customHeight="1" x14ac:dyDescent="0.3">
      <c r="A2727" s="3">
        <v>2726</v>
      </c>
      <c r="B2727" s="3">
        <v>198</v>
      </c>
      <c r="C2727" s="3">
        <v>33.667176180997522</v>
      </c>
      <c r="D2727" s="3">
        <v>20</v>
      </c>
      <c r="E2727" s="3">
        <v>3.4811849769178895</v>
      </c>
      <c r="F2727" s="4" t="str">
        <f>+VLOOKUP(E2727,'[1]Nivel Impacto'!$A$3:$E$16,3)</f>
        <v>Riesgo Administrativo Menor</v>
      </c>
    </row>
    <row r="2728" spans="1:6" ht="15.75" customHeight="1" x14ac:dyDescent="0.3">
      <c r="A2728" s="3">
        <v>2727</v>
      </c>
      <c r="B2728" s="3">
        <v>266</v>
      </c>
      <c r="C2728" s="3">
        <v>295.58482010308774</v>
      </c>
      <c r="D2728" s="3">
        <v>28</v>
      </c>
      <c r="E2728" s="3">
        <v>26.856498727976479</v>
      </c>
      <c r="F2728" s="4" t="str">
        <f>+VLOOKUP(E2728,'[1]Nivel Impacto'!$A$3:$E$16,3)</f>
        <v>Riesgo Ambiental</v>
      </c>
    </row>
    <row r="2729" spans="1:6" ht="15.75" customHeight="1" x14ac:dyDescent="0.3">
      <c r="A2729" s="3">
        <v>2728</v>
      </c>
      <c r="B2729" s="3">
        <v>166</v>
      </c>
      <c r="C2729" s="3">
        <v>41.042848033016419</v>
      </c>
      <c r="D2729" s="3">
        <v>15</v>
      </c>
      <c r="E2729" s="3">
        <v>3.7855161052662156</v>
      </c>
      <c r="F2729" s="4" t="str">
        <f>+VLOOKUP(E2729,'[1]Nivel Impacto'!$A$3:$E$16,3)</f>
        <v>Riesgo Administrativo Menor</v>
      </c>
    </row>
    <row r="2730" spans="1:6" ht="15.75" customHeight="1" x14ac:dyDescent="0.3">
      <c r="A2730" s="3">
        <v>2729</v>
      </c>
      <c r="B2730" s="3">
        <v>219</v>
      </c>
      <c r="C2730" s="3">
        <v>39.680048933751401</v>
      </c>
      <c r="D2730" s="3">
        <v>24</v>
      </c>
      <c r="E2730" s="3">
        <v>3.5938033120569299</v>
      </c>
      <c r="F2730" s="4" t="str">
        <f>+VLOOKUP(E2730,'[1]Nivel Impacto'!$A$3:$E$16,3)</f>
        <v>Riesgo Administrativo Menor</v>
      </c>
    </row>
    <row r="2731" spans="1:6" ht="15.75" customHeight="1" x14ac:dyDescent="0.3">
      <c r="A2731" s="3">
        <v>2730</v>
      </c>
      <c r="B2731" s="3">
        <v>427</v>
      </c>
      <c r="C2731" s="3">
        <v>108.87647075319103</v>
      </c>
      <c r="D2731" s="3">
        <v>40</v>
      </c>
      <c r="E2731" s="3">
        <v>11.703043021103298</v>
      </c>
      <c r="F2731" s="4" t="str">
        <f>+VLOOKUP(E2731,'[1]Nivel Impacto'!$A$3:$E$16,3)</f>
        <v>Riesgo de Seguridad</v>
      </c>
    </row>
    <row r="2732" spans="1:6" ht="15.75" customHeight="1" x14ac:dyDescent="0.3">
      <c r="A2732" s="3">
        <v>2731</v>
      </c>
      <c r="B2732" s="3">
        <v>384</v>
      </c>
      <c r="C2732" s="3">
        <v>342.40555387778329</v>
      </c>
      <c r="D2732" s="3">
        <v>39</v>
      </c>
      <c r="E2732" s="3">
        <v>31.826185178450913</v>
      </c>
      <c r="F2732" s="4" t="str">
        <f>+VLOOKUP(E2732,'[1]Nivel Impacto'!$A$3:$E$16,3)</f>
        <v>Riesgo Ambiental</v>
      </c>
    </row>
    <row r="2733" spans="1:6" ht="15.75" customHeight="1" x14ac:dyDescent="0.3">
      <c r="A2733" s="3">
        <v>2732</v>
      </c>
      <c r="B2733" s="3">
        <v>94</v>
      </c>
      <c r="C2733" s="3">
        <v>77.398070730583555</v>
      </c>
      <c r="D2733" s="3">
        <v>10</v>
      </c>
      <c r="E2733" s="3">
        <v>8.3489683359190643</v>
      </c>
      <c r="F2733" s="4" t="str">
        <f>+VLOOKUP(E2733,'[1]Nivel Impacto'!$A$3:$E$16,3)</f>
        <v>Riesgo Financiero Operativo</v>
      </c>
    </row>
    <row r="2734" spans="1:6" ht="15.75" customHeight="1" x14ac:dyDescent="0.3">
      <c r="A2734" s="3">
        <v>2733</v>
      </c>
      <c r="B2734" s="3">
        <v>54</v>
      </c>
      <c r="C2734" s="3">
        <v>16.576724474254217</v>
      </c>
      <c r="D2734" s="3">
        <v>5</v>
      </c>
      <c r="E2734" s="3">
        <v>1.7100139594695212</v>
      </c>
      <c r="F2734" s="4" t="str">
        <f>+VLOOKUP(E2734,'[1]Nivel Impacto'!$A$3:$E$16,3)</f>
        <v>Riesgo de Equipamiento Secundario</v>
      </c>
    </row>
    <row r="2735" spans="1:6" ht="15.75" customHeight="1" x14ac:dyDescent="0.3">
      <c r="A2735" s="3">
        <v>2734</v>
      </c>
      <c r="B2735" s="3">
        <v>243</v>
      </c>
      <c r="C2735" s="3">
        <v>73.166006634463713</v>
      </c>
      <c r="D2735" s="3">
        <v>25</v>
      </c>
      <c r="E2735" s="3">
        <v>7.9760714458043811</v>
      </c>
      <c r="F2735" s="4" t="str">
        <f>+VLOOKUP(E2735,'[1]Nivel Impacto'!$A$3:$E$16,3)</f>
        <v>Riesgo Laboral</v>
      </c>
    </row>
    <row r="2736" spans="1:6" ht="15.75" customHeight="1" x14ac:dyDescent="0.3">
      <c r="A2736" s="3">
        <v>2735</v>
      </c>
      <c r="B2736" s="3">
        <v>385</v>
      </c>
      <c r="C2736" s="3">
        <v>330.74240515889284</v>
      </c>
      <c r="D2736" s="3">
        <v>39</v>
      </c>
      <c r="E2736" s="3">
        <v>32.387864434388156</v>
      </c>
      <c r="F2736" s="4" t="str">
        <f>+VLOOKUP(E2736,'[1]Nivel Impacto'!$A$3:$E$16,3)</f>
        <v>Riesgo Ambiental</v>
      </c>
    </row>
    <row r="2737" spans="1:6" ht="15.75" customHeight="1" x14ac:dyDescent="0.3">
      <c r="A2737" s="3">
        <v>2736</v>
      </c>
      <c r="B2737" s="3">
        <v>320</v>
      </c>
      <c r="C2737" s="3">
        <v>94.841976594564159</v>
      </c>
      <c r="D2737" s="3">
        <v>30</v>
      </c>
      <c r="E2737" s="3">
        <v>8.586774796730106</v>
      </c>
      <c r="F2737" s="4" t="str">
        <f>+VLOOKUP(E2737,'[1]Nivel Impacto'!$A$3:$E$16,3)</f>
        <v>Riesgo Financiero Operativo</v>
      </c>
    </row>
    <row r="2738" spans="1:6" ht="15.75" customHeight="1" x14ac:dyDescent="0.3">
      <c r="A2738" s="3">
        <v>2737</v>
      </c>
      <c r="B2738" s="3">
        <v>230</v>
      </c>
      <c r="C2738" s="3">
        <v>218.57288322062934</v>
      </c>
      <c r="D2738" s="3">
        <v>25</v>
      </c>
      <c r="E2738" s="3">
        <v>21.881384227491068</v>
      </c>
      <c r="F2738" s="4" t="str">
        <f>+VLOOKUP(E2738,'[1]Nivel Impacto'!$A$3:$E$16,3)</f>
        <v>Riesgo Ambiental</v>
      </c>
    </row>
    <row r="2739" spans="1:6" ht="15.75" customHeight="1" x14ac:dyDescent="0.3">
      <c r="A2739" s="3">
        <v>2738</v>
      </c>
      <c r="B2739" s="3">
        <v>199</v>
      </c>
      <c r="C2739" s="3">
        <v>69.365176798162324</v>
      </c>
      <c r="D2739" s="3">
        <v>21</v>
      </c>
      <c r="E2739" s="3">
        <v>6.8639275682239855</v>
      </c>
      <c r="F2739" s="4" t="str">
        <f>+VLOOKUP(E2739,'[1]Nivel Impacto'!$A$3:$E$16,3)</f>
        <v>Riesgo Regulatorio</v>
      </c>
    </row>
    <row r="2740" spans="1:6" ht="15.75" customHeight="1" x14ac:dyDescent="0.3">
      <c r="A2740" s="3">
        <v>2739</v>
      </c>
      <c r="B2740" s="3">
        <v>174</v>
      </c>
      <c r="C2740" s="3">
        <v>19.271059068644526</v>
      </c>
      <c r="D2740" s="3">
        <v>19</v>
      </c>
      <c r="E2740" s="3">
        <v>1.7599152795249209</v>
      </c>
      <c r="F2740" s="4" t="str">
        <f>+VLOOKUP(E2740,'[1]Nivel Impacto'!$A$3:$E$16,3)</f>
        <v>Riesgo de Equipamiento Secundario</v>
      </c>
    </row>
    <row r="2741" spans="1:6" ht="15.75" customHeight="1" x14ac:dyDescent="0.3">
      <c r="A2741" s="3">
        <v>2740</v>
      </c>
      <c r="B2741" s="3">
        <v>420</v>
      </c>
      <c r="C2741" s="3">
        <v>127.95763012773317</v>
      </c>
      <c r="D2741" s="3">
        <v>43</v>
      </c>
      <c r="E2741" s="3">
        <v>13.239165456751035</v>
      </c>
      <c r="F2741" s="4" t="str">
        <f>+VLOOKUP(E2741,'[1]Nivel Impacto'!$A$3:$E$16,3)</f>
        <v>Riesgo de Navegación</v>
      </c>
    </row>
    <row r="2742" spans="1:6" ht="15.75" customHeight="1" x14ac:dyDescent="0.3">
      <c r="A2742" s="3">
        <v>2741</v>
      </c>
      <c r="B2742" s="3">
        <v>92</v>
      </c>
      <c r="C2742" s="3">
        <v>58.758886909557056</v>
      </c>
      <c r="D2742" s="3">
        <v>10</v>
      </c>
      <c r="E2742" s="3">
        <v>6.0543730745377147</v>
      </c>
      <c r="F2742" s="4" t="str">
        <f>+VLOOKUP(E2742,'[1]Nivel Impacto'!$A$3:$E$16,3)</f>
        <v>Riesgo Regulatorio</v>
      </c>
    </row>
    <row r="2743" spans="1:6" ht="15.75" customHeight="1" x14ac:dyDescent="0.3">
      <c r="A2743" s="3">
        <v>2742</v>
      </c>
      <c r="B2743" s="3">
        <v>405</v>
      </c>
      <c r="C2743" s="3">
        <v>12.375416852782742</v>
      </c>
      <c r="D2743" s="3">
        <v>42</v>
      </c>
      <c r="E2743" s="3">
        <v>1.2448910411748408</v>
      </c>
      <c r="F2743" s="4" t="str">
        <f>+VLOOKUP(E2743,'[1]Nivel Impacto'!$A$3:$E$16,3)</f>
        <v>Riesgo de Equipamiento Secundario</v>
      </c>
    </row>
    <row r="2744" spans="1:6" ht="15.75" customHeight="1" x14ac:dyDescent="0.3">
      <c r="A2744" s="3">
        <v>2743</v>
      </c>
      <c r="B2744" s="3">
        <v>261</v>
      </c>
      <c r="C2744" s="3">
        <v>279.11432596703827</v>
      </c>
      <c r="D2744" s="3">
        <v>27</v>
      </c>
      <c r="E2744" s="3">
        <v>27.655584949938795</v>
      </c>
      <c r="F2744" s="4" t="str">
        <f>+VLOOKUP(E2744,'[1]Nivel Impacto'!$A$3:$E$16,3)</f>
        <v>Riesgo Ambiental</v>
      </c>
    </row>
    <row r="2745" spans="1:6" ht="15.75" customHeight="1" x14ac:dyDescent="0.3">
      <c r="A2745" s="3">
        <v>2744</v>
      </c>
      <c r="B2745" s="3">
        <v>207</v>
      </c>
      <c r="C2745" s="3">
        <v>84.434073131570273</v>
      </c>
      <c r="D2745" s="3">
        <v>22</v>
      </c>
      <c r="E2745" s="3">
        <v>8.7795553121306398</v>
      </c>
      <c r="F2745" s="4" t="str">
        <f>+VLOOKUP(E2745,'[1]Nivel Impacto'!$A$3:$E$16,3)</f>
        <v>Riesgo Financiero Operativo</v>
      </c>
    </row>
    <row r="2746" spans="1:6" ht="15.75" customHeight="1" x14ac:dyDescent="0.3">
      <c r="A2746" s="3">
        <v>2745</v>
      </c>
      <c r="B2746" s="3">
        <v>467</v>
      </c>
      <c r="C2746" s="3">
        <v>72.103596514484337</v>
      </c>
      <c r="D2746" s="3">
        <v>45</v>
      </c>
      <c r="E2746" s="3">
        <v>7.5327156581653618</v>
      </c>
      <c r="F2746" s="4" t="str">
        <f>+VLOOKUP(E2746,'[1]Nivel Impacto'!$A$3:$E$16,3)</f>
        <v>Riesgo Laboral</v>
      </c>
    </row>
    <row r="2747" spans="1:6" ht="15.75" customHeight="1" x14ac:dyDescent="0.3">
      <c r="A2747" s="3">
        <v>2746</v>
      </c>
      <c r="B2747" s="3">
        <v>405</v>
      </c>
      <c r="C2747" s="3">
        <v>98.979152386866105</v>
      </c>
      <c r="D2747" s="3">
        <v>42</v>
      </c>
      <c r="E2747" s="3">
        <v>10.560005591784169</v>
      </c>
      <c r="F2747" s="4" t="str">
        <f>+VLOOKUP(E2747,'[1]Nivel Impacto'!$A$3:$E$16,3)</f>
        <v>Riesgo Tecnológico</v>
      </c>
    </row>
    <row r="2748" spans="1:6" ht="15.75" customHeight="1" x14ac:dyDescent="0.3">
      <c r="A2748" s="3">
        <v>2747</v>
      </c>
      <c r="B2748" s="3">
        <v>125</v>
      </c>
      <c r="C2748" s="3">
        <v>338.07715866846786</v>
      </c>
      <c r="D2748" s="3">
        <v>13</v>
      </c>
      <c r="E2748" s="3">
        <v>32.649998649032291</v>
      </c>
      <c r="F2748" s="4" t="str">
        <f>+VLOOKUP(E2748,'[1]Nivel Impacto'!$A$3:$E$16,3)</f>
        <v>Riesgo Ambiental</v>
      </c>
    </row>
    <row r="2749" spans="1:6" ht="15.75" customHeight="1" x14ac:dyDescent="0.3">
      <c r="A2749" s="3">
        <v>2748</v>
      </c>
      <c r="B2749" s="3">
        <v>345</v>
      </c>
      <c r="C2749" s="3">
        <v>216.26696722772016</v>
      </c>
      <c r="D2749" s="3">
        <v>32</v>
      </c>
      <c r="E2749" s="3">
        <v>22.649820260004265</v>
      </c>
      <c r="F2749" s="4" t="str">
        <f>+VLOOKUP(E2749,'[1]Nivel Impacto'!$A$3:$E$16,3)</f>
        <v>Riesgo Ambiental</v>
      </c>
    </row>
    <row r="2750" spans="1:6" ht="15.75" customHeight="1" x14ac:dyDescent="0.3">
      <c r="A2750" s="3">
        <v>2749</v>
      </c>
      <c r="B2750" s="3">
        <v>153</v>
      </c>
      <c r="C2750" s="3">
        <v>61.646019765416121</v>
      </c>
      <c r="D2750" s="3">
        <v>14</v>
      </c>
      <c r="E2750" s="3">
        <v>6.2844963877414433</v>
      </c>
      <c r="F2750" s="4" t="str">
        <f>+VLOOKUP(E2750,'[1]Nivel Impacto'!$A$3:$E$16,3)</f>
        <v>Riesgo Regulatorio</v>
      </c>
    </row>
    <row r="2751" spans="1:6" ht="15.75" customHeight="1" x14ac:dyDescent="0.3">
      <c r="A2751" s="3">
        <v>2750</v>
      </c>
      <c r="B2751" s="3">
        <v>96</v>
      </c>
      <c r="C2751" s="3">
        <v>39.591798646671201</v>
      </c>
      <c r="D2751" s="3">
        <v>10</v>
      </c>
      <c r="E2751" s="3">
        <v>3.8186118515457728</v>
      </c>
      <c r="F2751" s="4" t="str">
        <f>+VLOOKUP(E2751,'[1]Nivel Impacto'!$A$3:$E$16,3)</f>
        <v>Riesgo Administrativo Menor</v>
      </c>
    </row>
    <row r="2752" spans="1:6" ht="15.75" customHeight="1" x14ac:dyDescent="0.3">
      <c r="A2752" s="3">
        <v>2751</v>
      </c>
      <c r="B2752" s="3">
        <v>563</v>
      </c>
      <c r="C2752" s="3">
        <v>18.508095467689522</v>
      </c>
      <c r="D2752" s="3">
        <v>54</v>
      </c>
      <c r="E2752" s="3">
        <v>1.8255794892479029</v>
      </c>
      <c r="F2752" s="4" t="str">
        <f>+VLOOKUP(E2752,'[1]Nivel Impacto'!$A$3:$E$16,3)</f>
        <v>Riesgo de Equipamiento Secundario</v>
      </c>
    </row>
    <row r="2753" spans="1:6" ht="15.75" customHeight="1" x14ac:dyDescent="0.3">
      <c r="A2753" s="3">
        <v>2752</v>
      </c>
      <c r="B2753" s="3">
        <v>432</v>
      </c>
      <c r="C2753" s="3">
        <v>134.06269818211481</v>
      </c>
      <c r="D2753" s="3">
        <v>44</v>
      </c>
      <c r="E2753" s="3">
        <v>13.662844112271692</v>
      </c>
      <c r="F2753" s="4" t="str">
        <f>+VLOOKUP(E2753,'[1]Nivel Impacto'!$A$3:$E$16,3)</f>
        <v>Riesgo de Navegación</v>
      </c>
    </row>
    <row r="2754" spans="1:6" ht="15.75" customHeight="1" x14ac:dyDescent="0.3">
      <c r="A2754" s="3">
        <v>2753</v>
      </c>
      <c r="B2754" s="3">
        <v>163</v>
      </c>
      <c r="C2754" s="3">
        <v>178.86171519625717</v>
      </c>
      <c r="D2754" s="3">
        <v>15</v>
      </c>
      <c r="E2754" s="3">
        <v>18.348368759947991</v>
      </c>
      <c r="F2754" s="4" t="str">
        <f>+VLOOKUP(E2754,'[1]Nivel Impacto'!$A$3:$E$16,3)</f>
        <v>Riesgo Ambiental</v>
      </c>
    </row>
    <row r="2755" spans="1:6" ht="15.75" customHeight="1" x14ac:dyDescent="0.3">
      <c r="A2755" s="3">
        <v>2754</v>
      </c>
      <c r="B2755" s="3">
        <v>259</v>
      </c>
      <c r="C2755" s="3">
        <v>152.7434096101066</v>
      </c>
      <c r="D2755" s="3">
        <v>27</v>
      </c>
      <c r="E2755" s="3">
        <v>14.985529799697904</v>
      </c>
      <c r="F2755" s="4" t="str">
        <f>+VLOOKUP(E2755,'[1]Nivel Impacto'!$A$3:$E$16,3)</f>
        <v>Riesgo Ambiental</v>
      </c>
    </row>
    <row r="2756" spans="1:6" ht="15.75" customHeight="1" x14ac:dyDescent="0.3">
      <c r="A2756" s="3">
        <v>2755</v>
      </c>
      <c r="B2756" s="3">
        <v>40</v>
      </c>
      <c r="C2756" s="3">
        <v>40.141776262159624</v>
      </c>
      <c r="D2756" s="3">
        <v>4</v>
      </c>
      <c r="E2756" s="3">
        <v>4.3268085835753531</v>
      </c>
      <c r="F2756" s="4" t="str">
        <f>+VLOOKUP(E2756,'[1]Nivel Impacto'!$A$3:$E$16,3)</f>
        <v>Riesgo de Capacitación Insuficiente</v>
      </c>
    </row>
    <row r="2757" spans="1:6" ht="15.75" customHeight="1" x14ac:dyDescent="0.3">
      <c r="A2757" s="3">
        <v>2756</v>
      </c>
      <c r="B2757" s="3">
        <v>259</v>
      </c>
      <c r="C2757" s="3">
        <v>25.467648994562019</v>
      </c>
      <c r="D2757" s="3">
        <v>28</v>
      </c>
      <c r="E2757" s="3">
        <v>2.6855788663798768</v>
      </c>
      <c r="F2757" s="4" t="str">
        <f>+VLOOKUP(E2757,'[1]Nivel Impacto'!$A$3:$E$16,3)</f>
        <v>Riesgo de Error en Reportes No Críticos</v>
      </c>
    </row>
    <row r="2758" spans="1:6" ht="15.75" customHeight="1" x14ac:dyDescent="0.3">
      <c r="A2758" s="3">
        <v>2757</v>
      </c>
      <c r="B2758" s="3">
        <v>282</v>
      </c>
      <c r="C2758" s="3">
        <v>72.2203501057555</v>
      </c>
      <c r="D2758" s="3">
        <v>28</v>
      </c>
      <c r="E2758" s="3">
        <v>7.1881410837924467</v>
      </c>
      <c r="F2758" s="4" t="str">
        <f>+VLOOKUP(E2758,'[1]Nivel Impacto'!$A$3:$E$16,3)</f>
        <v>Riesgo Laboral</v>
      </c>
    </row>
    <row r="2759" spans="1:6" ht="15.75" customHeight="1" x14ac:dyDescent="0.3">
      <c r="A2759" s="3">
        <v>2758</v>
      </c>
      <c r="B2759" s="3">
        <v>393</v>
      </c>
      <c r="C2759" s="3">
        <v>109.36440522820394</v>
      </c>
      <c r="D2759" s="3">
        <v>42</v>
      </c>
      <c r="E2759" s="3">
        <v>10.030240754677745</v>
      </c>
      <c r="F2759" s="4" t="str">
        <f>+VLOOKUP(E2759,'[1]Nivel Impacto'!$A$3:$E$16,3)</f>
        <v>Riesgo Tecnológico</v>
      </c>
    </row>
    <row r="2760" spans="1:6" ht="15.75" customHeight="1" x14ac:dyDescent="0.3">
      <c r="A2760" s="3">
        <v>2759</v>
      </c>
      <c r="B2760" s="3">
        <v>36</v>
      </c>
      <c r="C2760" s="3">
        <v>139.73381193421858</v>
      </c>
      <c r="D2760" s="3">
        <v>4</v>
      </c>
      <c r="E2760" s="3">
        <v>14.027567443371549</v>
      </c>
      <c r="F2760" s="4" t="str">
        <f>+VLOOKUP(E2760,'[1]Nivel Impacto'!$A$3:$E$16,3)</f>
        <v>Riesgo Ambiental</v>
      </c>
    </row>
    <row r="2761" spans="1:6" ht="15.75" customHeight="1" x14ac:dyDescent="0.3">
      <c r="A2761" s="3">
        <v>2760</v>
      </c>
      <c r="B2761" s="3">
        <v>51</v>
      </c>
      <c r="C2761" s="3">
        <v>377.48051668803259</v>
      </c>
      <c r="D2761" s="3">
        <v>5</v>
      </c>
      <c r="E2761" s="3">
        <v>40.044208512975885</v>
      </c>
      <c r="F2761" s="4" t="str">
        <f>+VLOOKUP(E2761,'[1]Nivel Impacto'!$A$3:$E$16,3)</f>
        <v>Riesgo Ambiental</v>
      </c>
    </row>
    <row r="2762" spans="1:6" ht="15.75" customHeight="1" x14ac:dyDescent="0.3">
      <c r="A2762" s="3">
        <v>2761</v>
      </c>
      <c r="B2762" s="3">
        <v>236</v>
      </c>
      <c r="C2762" s="3">
        <v>169.71015450953223</v>
      </c>
      <c r="D2762" s="3">
        <v>26</v>
      </c>
      <c r="E2762" s="3">
        <v>18.211381820429899</v>
      </c>
      <c r="F2762" s="4" t="str">
        <f>+VLOOKUP(E2762,'[1]Nivel Impacto'!$A$3:$E$16,3)</f>
        <v>Riesgo Ambiental</v>
      </c>
    </row>
    <row r="2763" spans="1:6" ht="15.75" customHeight="1" x14ac:dyDescent="0.3">
      <c r="A2763" s="3">
        <v>2762</v>
      </c>
      <c r="B2763" s="3">
        <v>428</v>
      </c>
      <c r="C2763" s="3">
        <v>21.499145347309312</v>
      </c>
      <c r="D2763" s="3">
        <v>46</v>
      </c>
      <c r="E2763" s="3">
        <v>2.1576849952780872</v>
      </c>
      <c r="F2763" s="4" t="str">
        <f>+VLOOKUP(E2763,'[1]Nivel Impacto'!$A$3:$E$16,3)</f>
        <v>Riesgo de Error en Reportes No Críticos</v>
      </c>
    </row>
    <row r="2764" spans="1:6" ht="15.75" customHeight="1" x14ac:dyDescent="0.3">
      <c r="A2764" s="3">
        <v>2763</v>
      </c>
      <c r="B2764" s="3">
        <v>103</v>
      </c>
      <c r="C2764" s="3">
        <v>20.020398055648478</v>
      </c>
      <c r="D2764" s="3">
        <v>10</v>
      </c>
      <c r="E2764" s="3">
        <v>2.104301188414321</v>
      </c>
      <c r="F2764" s="4" t="str">
        <f>+VLOOKUP(E2764,'[1]Nivel Impacto'!$A$3:$E$16,3)</f>
        <v>Riesgo de Error en Reportes No Críticos</v>
      </c>
    </row>
    <row r="2765" spans="1:6" ht="15.75" customHeight="1" x14ac:dyDescent="0.3">
      <c r="A2765" s="3">
        <v>2764</v>
      </c>
      <c r="B2765" s="3">
        <v>339</v>
      </c>
      <c r="C2765" s="3">
        <v>87.683731751603204</v>
      </c>
      <c r="D2765" s="3">
        <v>36</v>
      </c>
      <c r="E2765" s="3">
        <v>8.4541548372360271</v>
      </c>
      <c r="F2765" s="4" t="str">
        <f>+VLOOKUP(E2765,'[1]Nivel Impacto'!$A$3:$E$16,3)</f>
        <v>Riesgo Financiero Operativo</v>
      </c>
    </row>
    <row r="2766" spans="1:6" ht="15.75" customHeight="1" x14ac:dyDescent="0.3">
      <c r="A2766" s="3">
        <v>2765</v>
      </c>
      <c r="B2766" s="3">
        <v>273</v>
      </c>
      <c r="C2766" s="3">
        <v>181.03266861456825</v>
      </c>
      <c r="D2766" s="3">
        <v>29</v>
      </c>
      <c r="E2766" s="3">
        <v>16.574060048223775</v>
      </c>
      <c r="F2766" s="4" t="str">
        <f>+VLOOKUP(E2766,'[1]Nivel Impacto'!$A$3:$E$16,3)</f>
        <v>Riesgo Ambiental</v>
      </c>
    </row>
    <row r="2767" spans="1:6" ht="15.75" customHeight="1" x14ac:dyDescent="0.3">
      <c r="A2767" s="3">
        <v>2766</v>
      </c>
      <c r="B2767" s="3">
        <v>131</v>
      </c>
      <c r="C2767" s="3">
        <v>18.51470333369409</v>
      </c>
      <c r="D2767" s="3">
        <v>14</v>
      </c>
      <c r="E2767" s="3">
        <v>1.6741513893849225</v>
      </c>
      <c r="F2767" s="4" t="str">
        <f>+VLOOKUP(E2767,'[1]Nivel Impacto'!$A$3:$E$16,3)</f>
        <v>Riesgo de Equipamiento Secundario</v>
      </c>
    </row>
    <row r="2768" spans="1:6" ht="15.75" customHeight="1" x14ac:dyDescent="0.3">
      <c r="A2768" s="3">
        <v>2767</v>
      </c>
      <c r="B2768" s="3">
        <v>448</v>
      </c>
      <c r="C2768" s="3">
        <v>16.438596366725218</v>
      </c>
      <c r="D2768" s="3">
        <v>44</v>
      </c>
      <c r="E2768" s="3">
        <v>1.6449244710223967</v>
      </c>
      <c r="F2768" s="4" t="str">
        <f>+VLOOKUP(E2768,'[1]Nivel Impacto'!$A$3:$E$16,3)</f>
        <v>Riesgo de Equipamiento Secundario</v>
      </c>
    </row>
    <row r="2769" spans="1:6" ht="15.75" customHeight="1" x14ac:dyDescent="0.3">
      <c r="A2769" s="3">
        <v>2768</v>
      </c>
      <c r="B2769" s="3">
        <v>194</v>
      </c>
      <c r="C2769" s="3">
        <v>18.118903289029674</v>
      </c>
      <c r="D2769" s="3">
        <v>19</v>
      </c>
      <c r="E2769" s="3">
        <v>1.7887504516792627</v>
      </c>
      <c r="F2769" s="4" t="str">
        <f>+VLOOKUP(E2769,'[1]Nivel Impacto'!$A$3:$E$16,3)</f>
        <v>Riesgo de Equipamiento Secundario</v>
      </c>
    </row>
    <row r="2770" spans="1:6" ht="15.75" customHeight="1" x14ac:dyDescent="0.3">
      <c r="A2770" s="3">
        <v>2769</v>
      </c>
      <c r="B2770" s="3">
        <v>239</v>
      </c>
      <c r="C2770" s="3">
        <v>11.330983919169595</v>
      </c>
      <c r="D2770" s="3">
        <v>23</v>
      </c>
      <c r="E2770" s="3">
        <v>1.1573718809090945</v>
      </c>
      <c r="F2770" s="4" t="str">
        <f>+VLOOKUP(E2770,'[1]Nivel Impacto'!$A$3:$E$16,3)</f>
        <v>Riesgo de Equipamiento Secundario</v>
      </c>
    </row>
    <row r="2771" spans="1:6" ht="15.75" customHeight="1" x14ac:dyDescent="0.3">
      <c r="A2771" s="3">
        <v>2770</v>
      </c>
      <c r="B2771" s="3">
        <v>366</v>
      </c>
      <c r="C2771" s="3">
        <v>60.724361559493062</v>
      </c>
      <c r="D2771" s="3">
        <v>35</v>
      </c>
      <c r="E2771" s="3">
        <v>5.8186487336262092</v>
      </c>
      <c r="F2771" s="4" t="str">
        <f>+VLOOKUP(E2771,'[1]Nivel Impacto'!$A$3:$E$16,3)</f>
        <v>Riesgo Logístico y de Cadena de Suministro</v>
      </c>
    </row>
    <row r="2772" spans="1:6" ht="15.75" customHeight="1" x14ac:dyDescent="0.3">
      <c r="A2772" s="3">
        <v>2771</v>
      </c>
      <c r="B2772" s="3">
        <v>341</v>
      </c>
      <c r="C2772" s="3">
        <v>64.767167210082221</v>
      </c>
      <c r="D2772" s="3">
        <v>34</v>
      </c>
      <c r="E2772" s="3">
        <v>6.7602898803930298</v>
      </c>
      <c r="F2772" s="4" t="str">
        <f>+VLOOKUP(E2772,'[1]Nivel Impacto'!$A$3:$E$16,3)</f>
        <v>Riesgo Regulatorio</v>
      </c>
    </row>
    <row r="2773" spans="1:6" ht="15.75" customHeight="1" x14ac:dyDescent="0.3">
      <c r="A2773" s="3">
        <v>2772</v>
      </c>
      <c r="B2773" s="3">
        <v>193</v>
      </c>
      <c r="C2773" s="3">
        <v>33.270279491230703</v>
      </c>
      <c r="D2773" s="3">
        <v>20</v>
      </c>
      <c r="E2773" s="3">
        <v>3.4315901211739575</v>
      </c>
      <c r="F2773" s="4" t="str">
        <f>+VLOOKUP(E2773,'[1]Nivel Impacto'!$A$3:$E$16,3)</f>
        <v>Riesgo Administrativo Menor</v>
      </c>
    </row>
    <row r="2774" spans="1:6" ht="15.75" customHeight="1" x14ac:dyDescent="0.3">
      <c r="A2774" s="3">
        <v>2773</v>
      </c>
      <c r="B2774" s="3">
        <v>447</v>
      </c>
      <c r="C2774" s="3">
        <v>15.0344688271894</v>
      </c>
      <c r="D2774" s="3">
        <v>45</v>
      </c>
      <c r="E2774" s="3">
        <v>1.3613992762641973</v>
      </c>
      <c r="F2774" s="4" t="str">
        <f>+VLOOKUP(E2774,'[1]Nivel Impacto'!$A$3:$E$16,3)</f>
        <v>Riesgo de Equipamiento Secundario</v>
      </c>
    </row>
    <row r="2775" spans="1:6" ht="15.75" customHeight="1" x14ac:dyDescent="0.3">
      <c r="A2775" s="3">
        <v>2774</v>
      </c>
      <c r="B2775" s="3">
        <v>263</v>
      </c>
      <c r="C2775" s="3">
        <v>91.083932375491301</v>
      </c>
      <c r="D2775" s="3">
        <v>24</v>
      </c>
      <c r="E2775" s="3">
        <v>8.8283404992753258</v>
      </c>
      <c r="F2775" s="4" t="str">
        <f>+VLOOKUP(E2775,'[1]Nivel Impacto'!$A$3:$E$16,3)</f>
        <v>Riesgo Financiero Operativo</v>
      </c>
    </row>
    <row r="2776" spans="1:6" ht="15.75" customHeight="1" x14ac:dyDescent="0.3">
      <c r="A2776" s="3">
        <v>2775</v>
      </c>
      <c r="B2776" s="3">
        <v>301</v>
      </c>
      <c r="C2776" s="3">
        <v>67.343729261665743</v>
      </c>
      <c r="D2776" s="3">
        <v>32</v>
      </c>
      <c r="E2776" s="3">
        <v>7.1788231992944933</v>
      </c>
      <c r="F2776" s="4" t="str">
        <f>+VLOOKUP(E2776,'[1]Nivel Impacto'!$A$3:$E$16,3)</f>
        <v>Riesgo Laboral</v>
      </c>
    </row>
    <row r="2777" spans="1:6" ht="15.75" customHeight="1" x14ac:dyDescent="0.3">
      <c r="A2777" s="3">
        <v>2776</v>
      </c>
      <c r="B2777" s="3">
        <v>259</v>
      </c>
      <c r="C2777" s="3">
        <v>18.095371969507067</v>
      </c>
      <c r="D2777" s="3">
        <v>26</v>
      </c>
      <c r="E2777" s="3">
        <v>1.6905191838134079</v>
      </c>
      <c r="F2777" s="4" t="str">
        <f>+VLOOKUP(E2777,'[1]Nivel Impacto'!$A$3:$E$16,3)</f>
        <v>Riesgo de Equipamiento Secundario</v>
      </c>
    </row>
    <row r="2778" spans="1:6" ht="15.75" customHeight="1" x14ac:dyDescent="0.3">
      <c r="A2778" s="3">
        <v>2777</v>
      </c>
      <c r="B2778" s="3">
        <v>281</v>
      </c>
      <c r="C2778" s="3">
        <v>20.067982875405548</v>
      </c>
      <c r="D2778" s="3">
        <v>27</v>
      </c>
      <c r="E2778" s="3">
        <v>1.8522058408515496</v>
      </c>
      <c r="F2778" s="4" t="str">
        <f>+VLOOKUP(E2778,'[1]Nivel Impacto'!$A$3:$E$16,3)</f>
        <v>Riesgo de Equipamiento Secundario</v>
      </c>
    </row>
    <row r="2779" spans="1:6" ht="15.75" customHeight="1" x14ac:dyDescent="0.3">
      <c r="A2779" s="3">
        <v>2778</v>
      </c>
      <c r="B2779" s="3">
        <v>293</v>
      </c>
      <c r="C2779" s="3">
        <v>10.553343926434938</v>
      </c>
      <c r="D2779" s="3">
        <v>30</v>
      </c>
      <c r="E2779" s="3">
        <v>1.0164500750852152</v>
      </c>
      <c r="F2779" s="4" t="str">
        <f>+VLOOKUP(E2779,'[1]Nivel Impacto'!$A$3:$E$16,3)</f>
        <v>Riesgo de Equipamiento Secundario</v>
      </c>
    </row>
    <row r="2780" spans="1:6" ht="15.75" customHeight="1" x14ac:dyDescent="0.3">
      <c r="A2780" s="3">
        <v>2779</v>
      </c>
      <c r="B2780" s="3">
        <v>334</v>
      </c>
      <c r="C2780" s="3">
        <v>167.33622494497209</v>
      </c>
      <c r="D2780" s="3">
        <v>32</v>
      </c>
      <c r="E2780" s="3">
        <v>17.35830229933957</v>
      </c>
      <c r="F2780" s="4" t="str">
        <f>+VLOOKUP(E2780,'[1]Nivel Impacto'!$A$3:$E$16,3)</f>
        <v>Riesgo Ambiental</v>
      </c>
    </row>
    <row r="2781" spans="1:6" ht="15.75" customHeight="1" x14ac:dyDescent="0.3">
      <c r="A2781" s="3">
        <v>2780</v>
      </c>
      <c r="B2781" s="3">
        <v>221</v>
      </c>
      <c r="C2781" s="3">
        <v>176.03153585666951</v>
      </c>
      <c r="D2781" s="3">
        <v>21</v>
      </c>
      <c r="E2781" s="3">
        <v>18.062613513670662</v>
      </c>
      <c r="F2781" s="4" t="str">
        <f>+VLOOKUP(E2781,'[1]Nivel Impacto'!$A$3:$E$16,3)</f>
        <v>Riesgo Ambiental</v>
      </c>
    </row>
    <row r="2782" spans="1:6" ht="15.75" customHeight="1" x14ac:dyDescent="0.3">
      <c r="A2782" s="3">
        <v>2781</v>
      </c>
      <c r="B2782" s="3">
        <v>176</v>
      </c>
      <c r="C2782" s="3">
        <v>64.612126830323362</v>
      </c>
      <c r="D2782" s="3">
        <v>19</v>
      </c>
      <c r="E2782" s="3">
        <v>6.5723470485707551</v>
      </c>
      <c r="F2782" s="4" t="str">
        <f>+VLOOKUP(E2782,'[1]Nivel Impacto'!$A$3:$E$16,3)</f>
        <v>Riesgo Regulatorio</v>
      </c>
    </row>
    <row r="2783" spans="1:6" ht="15.75" customHeight="1" x14ac:dyDescent="0.3">
      <c r="A2783" s="3">
        <v>2782</v>
      </c>
      <c r="B2783" s="3">
        <v>478</v>
      </c>
      <c r="C2783" s="3">
        <v>106.31449029792242</v>
      </c>
      <c r="D2783" s="3">
        <v>46</v>
      </c>
      <c r="E2783" s="3">
        <v>10.430958623299745</v>
      </c>
      <c r="F2783" s="4" t="str">
        <f>+VLOOKUP(E2783,'[1]Nivel Impacto'!$A$3:$E$16,3)</f>
        <v>Riesgo Tecnológico</v>
      </c>
    </row>
    <row r="2784" spans="1:6" ht="15.75" customHeight="1" x14ac:dyDescent="0.3">
      <c r="A2784" s="3">
        <v>2783</v>
      </c>
      <c r="B2784" s="3">
        <v>399</v>
      </c>
      <c r="C2784" s="3">
        <v>76.377990462132857</v>
      </c>
      <c r="D2784" s="3">
        <v>43</v>
      </c>
      <c r="E2784" s="3">
        <v>6.9034477805909074</v>
      </c>
      <c r="F2784" s="4" t="str">
        <f>+VLOOKUP(E2784,'[1]Nivel Impacto'!$A$3:$E$16,3)</f>
        <v>Riesgo Regulatorio</v>
      </c>
    </row>
    <row r="2785" spans="1:6" ht="15.75" customHeight="1" x14ac:dyDescent="0.3">
      <c r="A2785" s="3">
        <v>2784</v>
      </c>
      <c r="B2785" s="3">
        <v>279</v>
      </c>
      <c r="C2785" s="3">
        <v>73.20124843079553</v>
      </c>
      <c r="D2785" s="3">
        <v>26</v>
      </c>
      <c r="E2785" s="3">
        <v>6.8111669982570868</v>
      </c>
      <c r="F2785" s="4" t="str">
        <f>+VLOOKUP(E2785,'[1]Nivel Impacto'!$A$3:$E$16,3)</f>
        <v>Riesgo Regulatorio</v>
      </c>
    </row>
    <row r="2786" spans="1:6" ht="15.75" customHeight="1" x14ac:dyDescent="0.3">
      <c r="A2786" s="3">
        <v>2785</v>
      </c>
      <c r="B2786" s="3">
        <v>43</v>
      </c>
      <c r="C2786" s="3">
        <v>53.77830962878987</v>
      </c>
      <c r="D2786" s="3">
        <v>4</v>
      </c>
      <c r="E2786" s="3">
        <v>5.8665483031636176</v>
      </c>
      <c r="F2786" s="4" t="str">
        <f>+VLOOKUP(E2786,'[1]Nivel Impacto'!$A$3:$E$16,3)</f>
        <v>Riesgo Logístico y de Cadena de Suministro</v>
      </c>
    </row>
    <row r="2787" spans="1:6" ht="15.75" customHeight="1" x14ac:dyDescent="0.3">
      <c r="A2787" s="3">
        <v>2786</v>
      </c>
      <c r="B2787" s="3">
        <v>40</v>
      </c>
      <c r="C2787" s="3">
        <v>166.20825349524037</v>
      </c>
      <c r="D2787" s="3">
        <v>4</v>
      </c>
      <c r="E2787" s="3">
        <v>16.453706645722757</v>
      </c>
      <c r="F2787" s="4" t="str">
        <f>+VLOOKUP(E2787,'[1]Nivel Impacto'!$A$3:$E$16,3)</f>
        <v>Riesgo Ambiental</v>
      </c>
    </row>
    <row r="2788" spans="1:6" ht="15.75" customHeight="1" x14ac:dyDescent="0.3">
      <c r="A2788" s="3">
        <v>2787</v>
      </c>
      <c r="B2788" s="3">
        <v>52</v>
      </c>
      <c r="C2788" s="3">
        <v>45.665767081835348</v>
      </c>
      <c r="D2788" s="3">
        <v>5</v>
      </c>
      <c r="E2788" s="3">
        <v>4.7161667527950568</v>
      </c>
      <c r="F2788" s="4" t="str">
        <f>+VLOOKUP(E2788,'[1]Nivel Impacto'!$A$3:$E$16,3)</f>
        <v>Riesgo de Capacitación Insuficiente</v>
      </c>
    </row>
    <row r="2789" spans="1:6" ht="15.75" customHeight="1" x14ac:dyDescent="0.3">
      <c r="A2789" s="3">
        <v>2788</v>
      </c>
      <c r="B2789" s="3">
        <v>393</v>
      </c>
      <c r="C2789" s="3">
        <v>41.346115402758691</v>
      </c>
      <c r="D2789" s="3">
        <v>42</v>
      </c>
      <c r="E2789" s="3">
        <v>3.9966663604799892</v>
      </c>
      <c r="F2789" s="4" t="str">
        <f>+VLOOKUP(E2789,'[1]Nivel Impacto'!$A$3:$E$16,3)</f>
        <v>Riesgo Administrativo Menor</v>
      </c>
    </row>
    <row r="2790" spans="1:6" ht="15.75" customHeight="1" x14ac:dyDescent="0.3">
      <c r="A2790" s="3">
        <v>2789</v>
      </c>
      <c r="B2790" s="3">
        <v>276</v>
      </c>
      <c r="C2790" s="3">
        <v>91.130752875609446</v>
      </c>
      <c r="D2790" s="3">
        <v>25</v>
      </c>
      <c r="E2790" s="3">
        <v>8.8155145583461874</v>
      </c>
      <c r="F2790" s="4" t="str">
        <f>+VLOOKUP(E2790,'[1]Nivel Impacto'!$A$3:$E$16,3)</f>
        <v>Riesgo Financiero Operativo</v>
      </c>
    </row>
    <row r="2791" spans="1:6" ht="15.75" customHeight="1" x14ac:dyDescent="0.3">
      <c r="A2791" s="3">
        <v>2790</v>
      </c>
      <c r="B2791" s="3">
        <v>463</v>
      </c>
      <c r="C2791" s="3">
        <v>41.962270026824982</v>
      </c>
      <c r="D2791" s="3">
        <v>49</v>
      </c>
      <c r="E2791" s="3">
        <v>4.004143213606624</v>
      </c>
      <c r="F2791" s="4" t="str">
        <f>+VLOOKUP(E2791,'[1]Nivel Impacto'!$A$3:$E$16,3)</f>
        <v>Riesgo de Capacitación Insuficiente</v>
      </c>
    </row>
    <row r="2792" spans="1:6" ht="15.75" customHeight="1" x14ac:dyDescent="0.3">
      <c r="A2792" s="3">
        <v>2791</v>
      </c>
      <c r="B2792" s="3">
        <v>358</v>
      </c>
      <c r="C2792" s="3">
        <v>63.197399231884326</v>
      </c>
      <c r="D2792" s="3">
        <v>36</v>
      </c>
      <c r="E2792" s="3">
        <v>6.8805412987764036</v>
      </c>
      <c r="F2792" s="4" t="str">
        <f>+VLOOKUP(E2792,'[1]Nivel Impacto'!$A$3:$E$16,3)</f>
        <v>Riesgo Regulatorio</v>
      </c>
    </row>
    <row r="2793" spans="1:6" ht="15.75" customHeight="1" x14ac:dyDescent="0.3">
      <c r="A2793" s="3">
        <v>2792</v>
      </c>
      <c r="B2793" s="3">
        <v>137</v>
      </c>
      <c r="C2793" s="3">
        <v>141.60762767924419</v>
      </c>
      <c r="D2793" s="3">
        <v>15</v>
      </c>
      <c r="E2793" s="3">
        <v>14.355830037873307</v>
      </c>
      <c r="F2793" s="4" t="str">
        <f>+VLOOKUP(E2793,'[1]Nivel Impacto'!$A$3:$E$16,3)</f>
        <v>Riesgo Ambiental</v>
      </c>
    </row>
    <row r="2794" spans="1:6" ht="15.75" customHeight="1" x14ac:dyDescent="0.3">
      <c r="A2794" s="3">
        <v>2793</v>
      </c>
      <c r="B2794" s="3">
        <v>483</v>
      </c>
      <c r="C2794" s="3">
        <v>61.502217350849676</v>
      </c>
      <c r="D2794" s="3">
        <v>49</v>
      </c>
      <c r="E2794" s="3">
        <v>6.4407705575668084</v>
      </c>
      <c r="F2794" s="4" t="str">
        <f>+VLOOKUP(E2794,'[1]Nivel Impacto'!$A$3:$E$16,3)</f>
        <v>Riesgo Regulatorio</v>
      </c>
    </row>
    <row r="2795" spans="1:6" ht="15.75" customHeight="1" x14ac:dyDescent="0.3">
      <c r="A2795" s="3">
        <v>2794</v>
      </c>
      <c r="B2795" s="3">
        <v>241</v>
      </c>
      <c r="C2795" s="3">
        <v>88.757155061767449</v>
      </c>
      <c r="D2795" s="3">
        <v>26</v>
      </c>
      <c r="E2795" s="3">
        <v>9.332710759299065</v>
      </c>
      <c r="F2795" s="4" t="str">
        <f>+VLOOKUP(E2795,'[1]Nivel Impacto'!$A$3:$E$16,3)</f>
        <v>Riesgo Portuario</v>
      </c>
    </row>
    <row r="2796" spans="1:6" ht="15.75" customHeight="1" x14ac:dyDescent="0.3">
      <c r="A2796" s="3">
        <v>2795</v>
      </c>
      <c r="B2796" s="3">
        <v>310</v>
      </c>
      <c r="C2796" s="3">
        <v>208.91043933416952</v>
      </c>
      <c r="D2796" s="3">
        <v>32</v>
      </c>
      <c r="E2796" s="3">
        <v>21.215689921562007</v>
      </c>
      <c r="F2796" s="4" t="str">
        <f>+VLOOKUP(E2796,'[1]Nivel Impacto'!$A$3:$E$16,3)</f>
        <v>Riesgo Ambiental</v>
      </c>
    </row>
    <row r="2797" spans="1:6" ht="15.75" customHeight="1" x14ac:dyDescent="0.3">
      <c r="A2797" s="3">
        <v>2796</v>
      </c>
      <c r="B2797" s="3">
        <v>372</v>
      </c>
      <c r="C2797" s="3">
        <v>189.76265323133075</v>
      </c>
      <c r="D2797" s="3">
        <v>37</v>
      </c>
      <c r="E2797" s="3">
        <v>20.739904874448762</v>
      </c>
      <c r="F2797" s="4" t="str">
        <f>+VLOOKUP(E2797,'[1]Nivel Impacto'!$A$3:$E$16,3)</f>
        <v>Riesgo Ambiental</v>
      </c>
    </row>
    <row r="2798" spans="1:6" ht="15.75" customHeight="1" x14ac:dyDescent="0.3">
      <c r="A2798" s="3">
        <v>2797</v>
      </c>
      <c r="B2798" s="3">
        <v>106</v>
      </c>
      <c r="C2798" s="3">
        <v>7.2784725306221567</v>
      </c>
      <c r="D2798" s="3">
        <v>10</v>
      </c>
      <c r="E2798" s="3">
        <v>0.74219560255048367</v>
      </c>
      <c r="F2798" s="4" t="e">
        <f>+VLOOKUP(E2798,'[1]Nivel Impacto'!$A$3:$E$16,3)</f>
        <v>#N/A</v>
      </c>
    </row>
    <row r="2799" spans="1:6" ht="15.75" customHeight="1" x14ac:dyDescent="0.3">
      <c r="A2799" s="3">
        <v>2798</v>
      </c>
      <c r="B2799" s="3">
        <v>39</v>
      </c>
      <c r="C2799" s="3">
        <v>58.284912183208327</v>
      </c>
      <c r="D2799" s="3">
        <v>4</v>
      </c>
      <c r="E2799" s="3">
        <v>5.8301117634416695</v>
      </c>
      <c r="F2799" s="4" t="str">
        <f>+VLOOKUP(E2799,'[1]Nivel Impacto'!$A$3:$E$16,3)</f>
        <v>Riesgo Logístico y de Cadena de Suministro</v>
      </c>
    </row>
    <row r="2800" spans="1:6" ht="15.75" customHeight="1" x14ac:dyDescent="0.3">
      <c r="A2800" s="3">
        <v>2799</v>
      </c>
      <c r="B2800" s="3">
        <v>37</v>
      </c>
      <c r="C2800" s="3">
        <v>71.99245746837444</v>
      </c>
      <c r="D2800" s="3">
        <v>4</v>
      </c>
      <c r="E2800" s="3">
        <v>6.568859767778493</v>
      </c>
      <c r="F2800" s="4" t="str">
        <f>+VLOOKUP(E2800,'[1]Nivel Impacto'!$A$3:$E$16,3)</f>
        <v>Riesgo Regulatorio</v>
      </c>
    </row>
    <row r="2801" spans="1:6" ht="15.75" customHeight="1" x14ac:dyDescent="0.3">
      <c r="A2801" s="3">
        <v>2800</v>
      </c>
      <c r="B2801" s="3">
        <v>39</v>
      </c>
      <c r="C2801" s="3">
        <v>23.886707397400169</v>
      </c>
      <c r="D2801" s="3">
        <v>4</v>
      </c>
      <c r="E2801" s="3">
        <v>2.6133958222577385</v>
      </c>
      <c r="F2801" s="4" t="str">
        <f>+VLOOKUP(E2801,'[1]Nivel Impacto'!$A$3:$E$16,3)</f>
        <v>Riesgo de Error en Reportes No Críticos</v>
      </c>
    </row>
    <row r="2802" spans="1:6" ht="15.75" customHeight="1" x14ac:dyDescent="0.3">
      <c r="A2802" s="3">
        <v>2801</v>
      </c>
      <c r="B2802" s="3">
        <v>319</v>
      </c>
      <c r="C2802" s="3">
        <v>40.392799704097044</v>
      </c>
      <c r="D2802" s="3">
        <v>29</v>
      </c>
      <c r="E2802" s="3">
        <v>3.6660397709956976</v>
      </c>
      <c r="F2802" s="4" t="str">
        <f>+VLOOKUP(E2802,'[1]Nivel Impacto'!$A$3:$E$16,3)</f>
        <v>Riesgo Administrativo Menor</v>
      </c>
    </row>
    <row r="2803" spans="1:6" ht="15.75" customHeight="1" x14ac:dyDescent="0.3">
      <c r="A2803" s="3">
        <v>2802</v>
      </c>
      <c r="B2803" s="3">
        <v>495</v>
      </c>
      <c r="C2803" s="3">
        <v>19.57245663870108</v>
      </c>
      <c r="D2803" s="3">
        <v>53</v>
      </c>
      <c r="E2803" s="3">
        <v>1.9051191502341589</v>
      </c>
      <c r="F2803" s="4" t="str">
        <f>+VLOOKUP(E2803,'[1]Nivel Impacto'!$A$3:$E$16,3)</f>
        <v>Riesgo de Equipamiento Secundario</v>
      </c>
    </row>
    <row r="2804" spans="1:6" ht="15.75" customHeight="1" x14ac:dyDescent="0.3">
      <c r="A2804" s="3">
        <v>2803</v>
      </c>
      <c r="B2804" s="3">
        <v>197</v>
      </c>
      <c r="C2804" s="3">
        <v>14.077295774794809</v>
      </c>
      <c r="D2804" s="3">
        <v>19</v>
      </c>
      <c r="E2804" s="3">
        <v>1.3291404813031902</v>
      </c>
      <c r="F2804" s="4" t="str">
        <f>+VLOOKUP(E2804,'[1]Nivel Impacto'!$A$3:$E$16,3)</f>
        <v>Riesgo de Equipamiento Secundario</v>
      </c>
    </row>
    <row r="2805" spans="1:6" ht="15.75" customHeight="1" x14ac:dyDescent="0.3">
      <c r="A2805" s="3">
        <v>2804</v>
      </c>
      <c r="B2805" s="3">
        <v>218</v>
      </c>
      <c r="C2805" s="3">
        <v>46.358165210919751</v>
      </c>
      <c r="D2805" s="3">
        <v>21</v>
      </c>
      <c r="E2805" s="3">
        <v>4.8479049442320594</v>
      </c>
      <c r="F2805" s="4" t="str">
        <f>+VLOOKUP(E2805,'[1]Nivel Impacto'!$A$3:$E$16,3)</f>
        <v>Riesgo de Capacitación Insuficiente</v>
      </c>
    </row>
  </sheetData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262F-5CFC-43A6-AD2F-A09E4C5F427B}">
  <dimension ref="A1:O5844"/>
  <sheetViews>
    <sheetView zoomScaleNormal="100" workbookViewId="0"/>
  </sheetViews>
  <sheetFormatPr baseColWidth="10" defaultRowHeight="13.8" x14ac:dyDescent="0.3"/>
  <cols>
    <col min="1" max="1" width="11.5546875" style="39"/>
    <col min="2" max="2" width="11.5546875" style="14"/>
    <col min="3" max="3" width="11.5546875" style="28"/>
    <col min="4" max="4" width="11.5546875" style="15"/>
    <col min="5" max="5" width="11.77734375" style="15" bestFit="1" customWidth="1"/>
    <col min="6" max="6" width="11.5546875" style="15"/>
    <col min="7" max="7" width="2" style="14" bestFit="1" customWidth="1"/>
    <col min="8" max="8" width="3.21875" style="14" bestFit="1" customWidth="1"/>
    <col min="9" max="9" width="12.6640625" style="15" customWidth="1"/>
    <col min="10" max="11" width="11.5546875" style="15"/>
    <col min="12" max="14" width="12.44140625" style="15" bestFit="1" customWidth="1"/>
    <col min="15" max="16384" width="11.5546875" style="15"/>
  </cols>
  <sheetData>
    <row r="1" spans="1:15" x14ac:dyDescent="0.3">
      <c r="M1" s="16" t="s">
        <v>42</v>
      </c>
      <c r="N1" s="17">
        <v>7.53</v>
      </c>
    </row>
    <row r="2" spans="1:15" x14ac:dyDescent="0.3">
      <c r="B2" s="18" t="s">
        <v>43</v>
      </c>
      <c r="C2" s="29" t="s">
        <v>5</v>
      </c>
      <c r="I2" s="18" t="s">
        <v>44</v>
      </c>
      <c r="J2" s="18" t="s">
        <v>45</v>
      </c>
      <c r="K2" s="18" t="s">
        <v>46</v>
      </c>
      <c r="L2" s="18" t="s">
        <v>47</v>
      </c>
      <c r="M2" s="18" t="s">
        <v>48</v>
      </c>
      <c r="N2" s="18" t="s">
        <v>49</v>
      </c>
      <c r="O2" s="18" t="s">
        <v>50</v>
      </c>
    </row>
    <row r="3" spans="1:15" ht="14.4" x14ac:dyDescent="0.3">
      <c r="A3" s="40"/>
      <c r="B3" s="19"/>
      <c r="C3" s="30" t="str">
        <f>+VLOOKUP(B3,$I$3:$O$7,7)</f>
        <v>C</v>
      </c>
      <c r="D3" s="15" t="s">
        <v>51</v>
      </c>
      <c r="E3" s="20">
        <f>+MAX(B3:B5844)</f>
        <v>0</v>
      </c>
      <c r="G3" s="14">
        <v>1</v>
      </c>
      <c r="H3" s="14" t="s">
        <v>52</v>
      </c>
      <c r="I3" s="21">
        <f>+$E$4</f>
        <v>0</v>
      </c>
      <c r="J3" s="22">
        <f>+I3+$E$7</f>
        <v>0</v>
      </c>
      <c r="K3" s="23">
        <f>+COUNTIFS($B$3:$B$5844,"&gt;="&amp;I3,$B$3:$B$5844,"&lt;"&amp;J3)</f>
        <v>0</v>
      </c>
      <c r="L3" s="15" t="e">
        <f>+AVERAGEIFS($B$3:$B$5844,$B$3:$B$5844,"&gt;="&amp;I3,$B$3:$B$5844,"&lt;"&amp;J3)</f>
        <v>#DIV/0!</v>
      </c>
      <c r="M3" s="21">
        <f>+$E$7</f>
        <v>0</v>
      </c>
      <c r="N3" s="24" t="e">
        <f>+EXP(-0.5*(($N$1-L3)/M3)^2)</f>
        <v>#DIV/0!</v>
      </c>
      <c r="O3" s="14" t="s">
        <v>52</v>
      </c>
    </row>
    <row r="4" spans="1:15" ht="14.4" x14ac:dyDescent="0.3">
      <c r="A4" s="40"/>
      <c r="B4" s="19"/>
      <c r="C4" s="30" t="str">
        <f>+VLOOKUP(B4,$I$3:$O$7,7)</f>
        <v>C</v>
      </c>
      <c r="D4" s="15" t="s">
        <v>53</v>
      </c>
      <c r="E4" s="20">
        <f>+MIN(B3:B5844)</f>
        <v>0</v>
      </c>
      <c r="G4" s="14">
        <v>2</v>
      </c>
      <c r="H4" s="14" t="s">
        <v>54</v>
      </c>
      <c r="I4" s="22">
        <f>+J3</f>
        <v>0</v>
      </c>
      <c r="J4" s="22">
        <f>+I4+$E$7</f>
        <v>0</v>
      </c>
      <c r="K4" s="23">
        <f>+COUNTIFS($B$3:$B$5844,"&gt;="&amp;I4,$B$3:$B$5844,"&lt;"&amp;J4)</f>
        <v>0</v>
      </c>
      <c r="L4" s="15" t="e">
        <f>+AVERAGEIFS($B$3:$B$5844,$B$3:$B$5844,"&gt;="&amp;I4,$B$3:$B$5844,"&lt;"&amp;J4)</f>
        <v>#DIV/0!</v>
      </c>
      <c r="M4" s="21">
        <f t="shared" ref="M4:M7" si="0">+$E$7</f>
        <v>0</v>
      </c>
      <c r="N4" s="24" t="e">
        <f t="shared" ref="N4:N7" si="1">+EXP(-0.5*(($N$1-L4)/M4)^2)</f>
        <v>#DIV/0!</v>
      </c>
      <c r="O4" s="14" t="s">
        <v>54</v>
      </c>
    </row>
    <row r="5" spans="1:15" ht="14.4" x14ac:dyDescent="0.3">
      <c r="A5" s="40"/>
      <c r="B5" s="19"/>
      <c r="C5" s="30" t="str">
        <f>+VLOOKUP(B5,$I$3:$O$7,7)</f>
        <v>C</v>
      </c>
      <c r="D5" s="15" t="s">
        <v>55</v>
      </c>
      <c r="E5" s="22">
        <f>+E3-E4</f>
        <v>0</v>
      </c>
      <c r="G5" s="14">
        <v>3</v>
      </c>
      <c r="H5" s="14" t="s">
        <v>56</v>
      </c>
      <c r="I5" s="22">
        <f t="shared" ref="I5:I7" si="2">+J4</f>
        <v>0</v>
      </c>
      <c r="J5" s="22">
        <f t="shared" ref="J5:J7" si="3">+I5+$E$7</f>
        <v>0</v>
      </c>
      <c r="K5" s="23">
        <f>+COUNTIFS($B$3:$B$5844,"&gt;="&amp;I5,$B$3:$B$5844,"&lt;"&amp;J5)</f>
        <v>0</v>
      </c>
      <c r="L5" s="15" t="e">
        <f>+AVERAGEIFS($B$3:$B$5844,$B$3:$B$5844,"&gt;="&amp;I5,$B$3:$B$5844,"&lt;"&amp;J5)</f>
        <v>#DIV/0!</v>
      </c>
      <c r="M5" s="21">
        <f t="shared" si="0"/>
        <v>0</v>
      </c>
      <c r="N5" s="24" t="e">
        <f t="shared" si="1"/>
        <v>#DIV/0!</v>
      </c>
      <c r="O5" s="14" t="s">
        <v>56</v>
      </c>
    </row>
    <row r="6" spans="1:15" ht="14.4" x14ac:dyDescent="0.3">
      <c r="A6" s="40"/>
      <c r="B6" s="19"/>
      <c r="C6" s="30" t="str">
        <f>+VLOOKUP(B6,$I$3:$O$7,7)</f>
        <v>C</v>
      </c>
      <c r="D6" s="15" t="s">
        <v>57</v>
      </c>
      <c r="E6" s="15">
        <v>5</v>
      </c>
      <c r="G6" s="14">
        <v>4</v>
      </c>
      <c r="H6" s="14" t="s">
        <v>58</v>
      </c>
      <c r="I6" s="22">
        <f t="shared" si="2"/>
        <v>0</v>
      </c>
      <c r="J6" s="22">
        <f t="shared" si="3"/>
        <v>0</v>
      </c>
      <c r="K6" s="23">
        <f>+COUNTIFS($B$3:$B$5844,"&gt;="&amp;I6,$B$3:$B$5844,"&lt;"&amp;J6)</f>
        <v>0</v>
      </c>
      <c r="L6" s="15" t="e">
        <f>+AVERAGEIFS($B$3:$B$5844,$B$3:$B$5844,"&gt;="&amp;I6,$B$3:$B$5844,"&lt;"&amp;J6)</f>
        <v>#DIV/0!</v>
      </c>
      <c r="M6" s="21">
        <f t="shared" si="0"/>
        <v>0</v>
      </c>
      <c r="N6" s="24" t="e">
        <f t="shared" si="1"/>
        <v>#DIV/0!</v>
      </c>
      <c r="O6" s="14" t="s">
        <v>58</v>
      </c>
    </row>
    <row r="7" spans="1:15" ht="14.4" x14ac:dyDescent="0.3">
      <c r="A7" s="40"/>
      <c r="B7" s="19"/>
      <c r="C7" s="30" t="str">
        <f>+VLOOKUP(B7,$I$3:$O$7,7)</f>
        <v>C</v>
      </c>
      <c r="D7" s="15" t="s">
        <v>59</v>
      </c>
      <c r="E7" s="20">
        <f>+E5/E6</f>
        <v>0</v>
      </c>
      <c r="G7" s="14">
        <v>5</v>
      </c>
      <c r="H7" s="14" t="s">
        <v>60</v>
      </c>
      <c r="I7" s="22">
        <f t="shared" si="2"/>
        <v>0</v>
      </c>
      <c r="J7" s="22">
        <f t="shared" si="3"/>
        <v>0</v>
      </c>
      <c r="K7" s="23">
        <f>+COUNTIFS($B$3:$B$5844,"&gt;="&amp;I7,$B$3:$B$5844,"&lt;="&amp;J7)</f>
        <v>0</v>
      </c>
      <c r="L7" s="15" t="e">
        <f>+AVERAGEIFS($B$3:$B$5844,$B$3:$B$5844,"&gt;="&amp;I7,$B$3:$B$5844,"&lt;="&amp;J7)</f>
        <v>#DIV/0!</v>
      </c>
      <c r="M7" s="21">
        <f t="shared" si="0"/>
        <v>0</v>
      </c>
      <c r="N7" s="24" t="e">
        <f t="shared" si="1"/>
        <v>#DIV/0!</v>
      </c>
      <c r="O7" s="14" t="s">
        <v>60</v>
      </c>
    </row>
    <row r="8" spans="1:15" ht="14.4" x14ac:dyDescent="0.3">
      <c r="A8" s="40"/>
      <c r="B8" s="19"/>
      <c r="C8" s="30" t="str">
        <f>+VLOOKUP(B8,$I$3:$O$7,7)</f>
        <v>C</v>
      </c>
      <c r="D8" s="15" t="s">
        <v>61</v>
      </c>
      <c r="E8" s="20" t="e">
        <f>+SUMPRODUCT(K3:K7,L3:L7)/SUM(K3:K7)</f>
        <v>#DIV/0!</v>
      </c>
      <c r="K8" s="25">
        <f>SUM(K3:K7)</f>
        <v>0</v>
      </c>
    </row>
    <row r="9" spans="1:15" ht="14.4" x14ac:dyDescent="0.3">
      <c r="A9" s="40"/>
      <c r="B9" s="19"/>
      <c r="C9" s="30" t="str">
        <f>+VLOOKUP(B9,$I$3:$O$7,7)</f>
        <v>C</v>
      </c>
      <c r="D9" s="15" t="s">
        <v>62</v>
      </c>
      <c r="E9" s="20" t="e">
        <f>+PERCENTILE(B3:B5844,0.999)</f>
        <v>#NUM!</v>
      </c>
      <c r="J9" s="33"/>
      <c r="K9" s="33"/>
      <c r="L9" s="33"/>
      <c r="M9" s="33"/>
      <c r="N9" s="33"/>
    </row>
    <row r="10" spans="1:15" ht="14.4" x14ac:dyDescent="0.3">
      <c r="A10" s="40"/>
      <c r="B10" s="19"/>
      <c r="C10" s="30" t="str">
        <f>+VLOOKUP(B10,$I$3:$O$7,7)</f>
        <v>C</v>
      </c>
      <c r="D10" s="15" t="s">
        <v>63</v>
      </c>
      <c r="E10" s="15">
        <f>+COUNTIF(B3:B5844,"&lt;"&amp;E8)</f>
        <v>0</v>
      </c>
      <c r="F10" s="26" t="e">
        <f>+E10/$K$8</f>
        <v>#DIV/0!</v>
      </c>
      <c r="I10" s="31"/>
      <c r="J10" s="34"/>
    </row>
    <row r="11" spans="1:15" ht="14.4" x14ac:dyDescent="0.3">
      <c r="A11" s="40"/>
      <c r="B11" s="19"/>
      <c r="C11" s="30" t="str">
        <f>+VLOOKUP(B11,$I$3:$O$7,7)</f>
        <v>C</v>
      </c>
      <c r="D11" s="15" t="s">
        <v>64</v>
      </c>
      <c r="E11" s="15">
        <f>+K8-E10-E12</f>
        <v>0</v>
      </c>
      <c r="F11" s="26" t="e">
        <f t="shared" ref="F11:F12" si="4">+E11/$K$8</f>
        <v>#DIV/0!</v>
      </c>
    </row>
    <row r="12" spans="1:15" ht="14.4" x14ac:dyDescent="0.3">
      <c r="A12" s="40"/>
      <c r="B12" s="19"/>
      <c r="C12" s="30" t="str">
        <f>+VLOOKUP(B12,$I$3:$O$7,7)</f>
        <v>C</v>
      </c>
      <c r="D12" s="15" t="s">
        <v>65</v>
      </c>
      <c r="E12" s="15">
        <f>+COUNTIF(B3:B5844,"&gt;="&amp;E9)</f>
        <v>0</v>
      </c>
      <c r="F12" s="27" t="e">
        <f t="shared" si="4"/>
        <v>#DIV/0!</v>
      </c>
    </row>
    <row r="13" spans="1:15" ht="14.4" x14ac:dyDescent="0.3">
      <c r="A13" s="40"/>
      <c r="B13" s="19"/>
      <c r="C13" s="30" t="str">
        <f>+VLOOKUP(B13,$I$3:$O$7,7)</f>
        <v>C</v>
      </c>
      <c r="D13" s="15" t="s">
        <v>66</v>
      </c>
      <c r="E13" s="15" t="e">
        <f>+_xlfn.SKEW.P(B3:B5844)</f>
        <v>#DIV/0!</v>
      </c>
    </row>
    <row r="14" spans="1:15" ht="14.4" x14ac:dyDescent="0.3">
      <c r="A14" s="40"/>
      <c r="B14" s="19"/>
      <c r="C14" s="30" t="str">
        <f>+VLOOKUP(B14,$I$3:$O$7,7)</f>
        <v>C</v>
      </c>
      <c r="D14" s="15" t="s">
        <v>67</v>
      </c>
      <c r="E14" s="15">
        <f>+E10-E12</f>
        <v>0</v>
      </c>
    </row>
    <row r="15" spans="1:15" ht="14.4" x14ac:dyDescent="0.3">
      <c r="A15" s="40"/>
      <c r="B15" s="19"/>
      <c r="C15" s="30" t="str">
        <f>+VLOOKUP(B15,$I$3:$O$7,7)</f>
        <v>C</v>
      </c>
      <c r="I15" s="31"/>
    </row>
    <row r="16" spans="1:15" ht="14.4" x14ac:dyDescent="0.3">
      <c r="A16" s="40"/>
      <c r="B16" s="19"/>
      <c r="C16" s="30" t="str">
        <f>+VLOOKUP(B16,$I$3:$O$7,7)</f>
        <v>C</v>
      </c>
      <c r="I16" s="31"/>
      <c r="J16" s="38"/>
      <c r="K16" s="38"/>
      <c r="L16" s="38"/>
      <c r="M16" s="38"/>
      <c r="N16" s="38"/>
    </row>
    <row r="17" spans="1:14" ht="14.4" x14ac:dyDescent="0.3">
      <c r="A17" s="40"/>
      <c r="B17" s="19"/>
      <c r="C17" s="30" t="str">
        <f>+VLOOKUP(B17,$I$3:$O$7,7)</f>
        <v>C</v>
      </c>
      <c r="I17" s="31"/>
      <c r="J17" s="21"/>
      <c r="K17" s="21"/>
      <c r="L17" s="21"/>
      <c r="M17" s="21"/>
      <c r="N17" s="21"/>
    </row>
    <row r="18" spans="1:14" ht="14.4" x14ac:dyDescent="0.3">
      <c r="A18" s="40"/>
      <c r="B18" s="19"/>
      <c r="C18" s="30" t="str">
        <f>+VLOOKUP(B18,$I$3:$O$7,7)</f>
        <v>C</v>
      </c>
    </row>
    <row r="19" spans="1:14" ht="14.4" x14ac:dyDescent="0.3">
      <c r="A19" s="40"/>
      <c r="B19" s="19"/>
      <c r="C19" s="30" t="str">
        <f>+VLOOKUP(B19,$I$3:$O$7,7)</f>
        <v>C</v>
      </c>
      <c r="I19" s="35"/>
      <c r="J19" s="21"/>
      <c r="K19" s="21"/>
      <c r="L19" s="21"/>
      <c r="M19" s="21"/>
      <c r="N19" s="21"/>
    </row>
    <row r="20" spans="1:14" ht="14.4" x14ac:dyDescent="0.3">
      <c r="A20" s="40"/>
      <c r="B20" s="19"/>
      <c r="C20" s="30" t="str">
        <f>+VLOOKUP(B20,$I$3:$O$7,7)</f>
        <v>C</v>
      </c>
      <c r="I20" s="35"/>
      <c r="J20" s="37"/>
      <c r="K20" s="21"/>
      <c r="L20" s="21"/>
      <c r="M20" s="21"/>
      <c r="N20" s="21"/>
    </row>
    <row r="21" spans="1:14" ht="14.4" x14ac:dyDescent="0.3">
      <c r="A21" s="40"/>
      <c r="B21" s="19"/>
      <c r="C21" s="30" t="str">
        <f>+VLOOKUP(B21,$I$3:$O$7,7)</f>
        <v>C</v>
      </c>
      <c r="I21" s="35"/>
    </row>
    <row r="22" spans="1:14" ht="14.4" x14ac:dyDescent="0.3">
      <c r="A22" s="40"/>
      <c r="B22" s="19"/>
      <c r="C22" s="30" t="str">
        <f>+VLOOKUP(B22,$I$3:$O$7,7)</f>
        <v>C</v>
      </c>
      <c r="I22" s="35"/>
      <c r="J22" s="34"/>
    </row>
    <row r="23" spans="1:14" ht="14.4" x14ac:dyDescent="0.3">
      <c r="A23" s="40"/>
      <c r="B23" s="19"/>
      <c r="C23" s="30" t="str">
        <f>+VLOOKUP(B23,$I$3:$O$7,7)</f>
        <v>C</v>
      </c>
      <c r="I23" s="35"/>
    </row>
    <row r="24" spans="1:14" ht="14.4" x14ac:dyDescent="0.3">
      <c r="A24" s="40"/>
      <c r="B24" s="19"/>
      <c r="C24" s="30" t="str">
        <f>+VLOOKUP(B24,$I$3:$O$7,7)</f>
        <v>C</v>
      </c>
      <c r="I24" s="35"/>
      <c r="J24" s="34"/>
    </row>
    <row r="25" spans="1:14" ht="14.4" x14ac:dyDescent="0.3">
      <c r="A25" s="40"/>
      <c r="B25" s="19"/>
      <c r="C25" s="30" t="str">
        <f>+VLOOKUP(B25,$I$3:$O$7,7)</f>
        <v>C</v>
      </c>
      <c r="I25" s="35"/>
    </row>
    <row r="26" spans="1:14" ht="14.4" x14ac:dyDescent="0.3">
      <c r="A26" s="40"/>
      <c r="B26" s="19"/>
      <c r="C26" s="30" t="str">
        <f>+VLOOKUP(B26,$I$3:$O$7,7)</f>
        <v>C</v>
      </c>
      <c r="I26" s="35"/>
    </row>
    <row r="27" spans="1:14" ht="14.4" x14ac:dyDescent="0.3">
      <c r="A27" s="40"/>
      <c r="B27" s="19"/>
      <c r="C27" s="30" t="str">
        <f>+VLOOKUP(B27,$I$3:$O$7,7)</f>
        <v>C</v>
      </c>
      <c r="I27" s="35"/>
      <c r="J27" s="22"/>
      <c r="K27" s="22"/>
      <c r="L27" s="22"/>
      <c r="M27" s="22"/>
      <c r="N27" s="22"/>
    </row>
    <row r="28" spans="1:14" ht="14.4" x14ac:dyDescent="0.3">
      <c r="A28" s="40"/>
      <c r="B28" s="19"/>
      <c r="C28" s="30" t="str">
        <f>+VLOOKUP(B28,$I$3:$O$7,7)</f>
        <v>C</v>
      </c>
      <c r="I28" s="35"/>
      <c r="K28" s="22"/>
      <c r="L28" s="22"/>
      <c r="M28" s="22"/>
      <c r="N28" s="22"/>
    </row>
    <row r="29" spans="1:14" ht="14.4" x14ac:dyDescent="0.3">
      <c r="A29" s="40"/>
      <c r="B29" s="19"/>
      <c r="C29" s="30" t="str">
        <f>+VLOOKUP(B29,$I$3:$O$7,7)</f>
        <v>C</v>
      </c>
      <c r="I29" s="35"/>
      <c r="K29" s="22"/>
      <c r="L29" s="22"/>
      <c r="M29" s="22"/>
      <c r="N29" s="22"/>
    </row>
    <row r="30" spans="1:14" ht="14.4" x14ac:dyDescent="0.3">
      <c r="A30" s="40"/>
      <c r="B30" s="19"/>
      <c r="C30" s="30" t="str">
        <f>+VLOOKUP(B30,$I$3:$O$7,7)</f>
        <v>C</v>
      </c>
      <c r="I30" s="35"/>
      <c r="K30" s="37"/>
      <c r="L30" s="37"/>
      <c r="M30" s="37"/>
      <c r="N30" s="37"/>
    </row>
    <row r="31" spans="1:14" ht="14.4" x14ac:dyDescent="0.3">
      <c r="A31" s="40"/>
      <c r="B31" s="19"/>
      <c r="C31" s="30" t="str">
        <f>+VLOOKUP(B31,$I$3:$O$7,7)</f>
        <v>C</v>
      </c>
      <c r="I31" s="35"/>
      <c r="K31" s="34"/>
      <c r="L31" s="34"/>
      <c r="M31" s="34"/>
      <c r="N31" s="34"/>
    </row>
    <row r="32" spans="1:14" ht="14.4" x14ac:dyDescent="0.3">
      <c r="A32" s="40"/>
      <c r="B32" s="19"/>
      <c r="C32" s="30" t="str">
        <f>+VLOOKUP(B32,$I$3:$O$7,7)</f>
        <v>C</v>
      </c>
    </row>
    <row r="33" spans="1:3" ht="14.4" x14ac:dyDescent="0.3">
      <c r="A33" s="40"/>
      <c r="B33" s="19"/>
      <c r="C33" s="30" t="str">
        <f>+VLOOKUP(B33,$I$3:$O$7,7)</f>
        <v>C</v>
      </c>
    </row>
    <row r="34" spans="1:3" ht="14.4" x14ac:dyDescent="0.3">
      <c r="A34" s="40"/>
      <c r="B34" s="19"/>
      <c r="C34" s="30" t="str">
        <f>+VLOOKUP(B34,$I$3:$O$7,7)</f>
        <v>C</v>
      </c>
    </row>
    <row r="35" spans="1:3" ht="14.4" x14ac:dyDescent="0.3">
      <c r="A35" s="40"/>
      <c r="B35" s="19"/>
      <c r="C35" s="30" t="str">
        <f>+VLOOKUP(B35,$I$3:$O$7,7)</f>
        <v>C</v>
      </c>
    </row>
    <row r="36" spans="1:3" ht="14.4" x14ac:dyDescent="0.3">
      <c r="A36" s="40"/>
      <c r="B36" s="19"/>
      <c r="C36" s="30" t="str">
        <f>+VLOOKUP(B36,$I$3:$O$7,7)</f>
        <v>C</v>
      </c>
    </row>
    <row r="37" spans="1:3" ht="14.4" x14ac:dyDescent="0.3">
      <c r="A37" s="40"/>
      <c r="B37" s="19"/>
      <c r="C37" s="30" t="str">
        <f>+VLOOKUP(B37,$I$3:$O$7,7)</f>
        <v>C</v>
      </c>
    </row>
    <row r="38" spans="1:3" ht="14.4" x14ac:dyDescent="0.3">
      <c r="A38" s="40"/>
      <c r="B38" s="19"/>
      <c r="C38" s="30" t="str">
        <f>+VLOOKUP(B38,$I$3:$O$7,7)</f>
        <v>C</v>
      </c>
    </row>
    <row r="39" spans="1:3" ht="14.4" x14ac:dyDescent="0.3">
      <c r="A39" s="40"/>
      <c r="B39" s="19"/>
      <c r="C39" s="30" t="str">
        <f>+VLOOKUP(B39,$I$3:$O$7,7)</f>
        <v>C</v>
      </c>
    </row>
    <row r="40" spans="1:3" ht="14.4" x14ac:dyDescent="0.3">
      <c r="A40" s="40"/>
      <c r="B40" s="19"/>
      <c r="C40" s="30" t="str">
        <f>+VLOOKUP(B40,$I$3:$O$7,7)</f>
        <v>C</v>
      </c>
    </row>
    <row r="41" spans="1:3" ht="14.4" x14ac:dyDescent="0.3">
      <c r="A41" s="40"/>
      <c r="B41" s="19"/>
      <c r="C41" s="30" t="str">
        <f>+VLOOKUP(B41,$I$3:$O$7,7)</f>
        <v>C</v>
      </c>
    </row>
    <row r="42" spans="1:3" ht="14.4" x14ac:dyDescent="0.3">
      <c r="A42" s="40"/>
      <c r="B42" s="19"/>
      <c r="C42" s="30" t="str">
        <f>+VLOOKUP(B42,$I$3:$O$7,7)</f>
        <v>C</v>
      </c>
    </row>
    <row r="43" spans="1:3" ht="14.4" x14ac:dyDescent="0.3">
      <c r="A43" s="40"/>
      <c r="B43" s="19"/>
      <c r="C43" s="30" t="str">
        <f>+VLOOKUP(B43,$I$3:$O$7,7)</f>
        <v>C</v>
      </c>
    </row>
    <row r="44" spans="1:3" ht="14.4" x14ac:dyDescent="0.3">
      <c r="A44" s="40"/>
      <c r="B44" s="19"/>
      <c r="C44" s="30" t="str">
        <f>+VLOOKUP(B44,$I$3:$O$7,7)</f>
        <v>C</v>
      </c>
    </row>
    <row r="45" spans="1:3" ht="14.4" x14ac:dyDescent="0.3">
      <c r="A45" s="40"/>
      <c r="B45" s="19"/>
      <c r="C45" s="30" t="str">
        <f>+VLOOKUP(B45,$I$3:$O$7,7)</f>
        <v>C</v>
      </c>
    </row>
    <row r="46" spans="1:3" ht="14.4" x14ac:dyDescent="0.3">
      <c r="A46" s="40"/>
      <c r="B46" s="19"/>
      <c r="C46" s="30" t="str">
        <f>+VLOOKUP(B46,$I$3:$O$7,7)</f>
        <v>C</v>
      </c>
    </row>
    <row r="47" spans="1:3" ht="14.4" x14ac:dyDescent="0.3">
      <c r="A47" s="40"/>
      <c r="B47" s="19"/>
      <c r="C47" s="30" t="str">
        <f>+VLOOKUP(B47,$I$3:$O$7,7)</f>
        <v>C</v>
      </c>
    </row>
    <row r="48" spans="1:3" ht="14.4" x14ac:dyDescent="0.3">
      <c r="A48" s="40"/>
      <c r="B48" s="19"/>
      <c r="C48" s="30" t="str">
        <f>+VLOOKUP(B48,$I$3:$O$7,7)</f>
        <v>C</v>
      </c>
    </row>
    <row r="49" spans="1:3" ht="14.4" x14ac:dyDescent="0.3">
      <c r="A49" s="40"/>
      <c r="B49" s="19"/>
      <c r="C49" s="30" t="str">
        <f>+VLOOKUP(B49,$I$3:$O$7,7)</f>
        <v>C</v>
      </c>
    </row>
    <row r="50" spans="1:3" ht="14.4" x14ac:dyDescent="0.3">
      <c r="A50" s="40"/>
      <c r="B50" s="19"/>
      <c r="C50" s="30" t="str">
        <f>+VLOOKUP(B50,$I$3:$O$7,7)</f>
        <v>C</v>
      </c>
    </row>
    <row r="51" spans="1:3" ht="14.4" x14ac:dyDescent="0.3">
      <c r="A51" s="40"/>
      <c r="B51" s="19"/>
      <c r="C51" s="30" t="str">
        <f>+VLOOKUP(B51,$I$3:$O$7,7)</f>
        <v>C</v>
      </c>
    </row>
    <row r="52" spans="1:3" ht="14.4" x14ac:dyDescent="0.3">
      <c r="A52" s="40"/>
      <c r="B52" s="19"/>
      <c r="C52" s="30" t="str">
        <f>+VLOOKUP(B52,$I$3:$O$7,7)</f>
        <v>C</v>
      </c>
    </row>
    <row r="53" spans="1:3" ht="14.4" x14ac:dyDescent="0.3">
      <c r="A53" s="40"/>
      <c r="B53" s="19"/>
      <c r="C53" s="30" t="str">
        <f>+VLOOKUP(B53,$I$3:$O$7,7)</f>
        <v>C</v>
      </c>
    </row>
    <row r="54" spans="1:3" ht="14.4" x14ac:dyDescent="0.3">
      <c r="A54" s="40"/>
      <c r="B54" s="19"/>
      <c r="C54" s="30" t="str">
        <f>+VLOOKUP(B54,$I$3:$O$7,7)</f>
        <v>C</v>
      </c>
    </row>
    <row r="55" spans="1:3" ht="14.4" x14ac:dyDescent="0.3">
      <c r="A55" s="40"/>
      <c r="B55" s="19"/>
      <c r="C55" s="30" t="str">
        <f>+VLOOKUP(B55,$I$3:$O$7,7)</f>
        <v>C</v>
      </c>
    </row>
    <row r="56" spans="1:3" ht="14.4" x14ac:dyDescent="0.3">
      <c r="A56" s="40"/>
      <c r="B56" s="19"/>
      <c r="C56" s="30" t="str">
        <f>+VLOOKUP(B56,$I$3:$O$7,7)</f>
        <v>C</v>
      </c>
    </row>
    <row r="57" spans="1:3" ht="14.4" x14ac:dyDescent="0.3">
      <c r="A57" s="40"/>
      <c r="B57" s="19"/>
      <c r="C57" s="30" t="str">
        <f>+VLOOKUP(B57,$I$3:$O$7,7)</f>
        <v>C</v>
      </c>
    </row>
    <row r="58" spans="1:3" ht="14.4" x14ac:dyDescent="0.3">
      <c r="A58" s="40"/>
      <c r="B58" s="19"/>
      <c r="C58" s="30" t="str">
        <f>+VLOOKUP(B58,$I$3:$O$7,7)</f>
        <v>C</v>
      </c>
    </row>
    <row r="59" spans="1:3" ht="14.4" x14ac:dyDescent="0.3">
      <c r="A59" s="40"/>
      <c r="B59" s="19"/>
      <c r="C59" s="30" t="str">
        <f>+VLOOKUP(B59,$I$3:$O$7,7)</f>
        <v>C</v>
      </c>
    </row>
    <row r="60" spans="1:3" ht="14.4" x14ac:dyDescent="0.3">
      <c r="A60" s="40"/>
      <c r="B60" s="19"/>
      <c r="C60" s="30" t="str">
        <f>+VLOOKUP(B60,$I$3:$O$7,7)</f>
        <v>C</v>
      </c>
    </row>
    <row r="61" spans="1:3" ht="14.4" x14ac:dyDescent="0.3">
      <c r="A61" s="40"/>
      <c r="B61" s="19"/>
      <c r="C61" s="30" t="str">
        <f>+VLOOKUP(B61,$I$3:$O$7,7)</f>
        <v>C</v>
      </c>
    </row>
    <row r="62" spans="1:3" ht="14.4" x14ac:dyDescent="0.3">
      <c r="A62" s="40"/>
      <c r="B62" s="19"/>
      <c r="C62" s="30" t="str">
        <f>+VLOOKUP(B62,$I$3:$O$7,7)</f>
        <v>C</v>
      </c>
    </row>
    <row r="63" spans="1:3" ht="14.4" x14ac:dyDescent="0.3">
      <c r="A63" s="40"/>
      <c r="B63" s="19"/>
      <c r="C63" s="30" t="str">
        <f>+VLOOKUP(B63,$I$3:$O$7,7)</f>
        <v>C</v>
      </c>
    </row>
    <row r="64" spans="1:3" ht="14.4" x14ac:dyDescent="0.3">
      <c r="A64" s="40"/>
      <c r="B64" s="19"/>
      <c r="C64" s="30" t="str">
        <f>+VLOOKUP(B64,$I$3:$O$7,7)</f>
        <v>C</v>
      </c>
    </row>
    <row r="65" spans="1:3" ht="14.4" x14ac:dyDescent="0.3">
      <c r="A65" s="40"/>
      <c r="B65" s="19"/>
      <c r="C65" s="30" t="str">
        <f>+VLOOKUP(B65,$I$3:$O$7,7)</f>
        <v>C</v>
      </c>
    </row>
    <row r="66" spans="1:3" ht="14.4" x14ac:dyDescent="0.3">
      <c r="A66" s="40"/>
      <c r="B66" s="19"/>
      <c r="C66" s="30" t="str">
        <f>+VLOOKUP(B66,$I$3:$O$7,7)</f>
        <v>C</v>
      </c>
    </row>
    <row r="67" spans="1:3" ht="14.4" x14ac:dyDescent="0.3">
      <c r="A67" s="40"/>
      <c r="B67" s="19"/>
      <c r="C67" s="30" t="str">
        <f>+VLOOKUP(B67,$I$3:$O$7,7)</f>
        <v>C</v>
      </c>
    </row>
    <row r="68" spans="1:3" ht="14.4" x14ac:dyDescent="0.3">
      <c r="A68" s="40"/>
      <c r="B68" s="19"/>
      <c r="C68" s="30" t="str">
        <f>+VLOOKUP(B68,$I$3:$O$7,7)</f>
        <v>C</v>
      </c>
    </row>
    <row r="69" spans="1:3" ht="14.4" x14ac:dyDescent="0.3">
      <c r="A69" s="40"/>
      <c r="B69" s="19"/>
      <c r="C69" s="30" t="str">
        <f>+VLOOKUP(B69,$I$3:$O$7,7)</f>
        <v>C</v>
      </c>
    </row>
    <row r="70" spans="1:3" ht="14.4" x14ac:dyDescent="0.3">
      <c r="A70" s="40"/>
      <c r="B70" s="19"/>
      <c r="C70" s="30" t="str">
        <f>+VLOOKUP(B70,$I$3:$O$7,7)</f>
        <v>C</v>
      </c>
    </row>
    <row r="71" spans="1:3" ht="14.4" x14ac:dyDescent="0.3">
      <c r="A71" s="40"/>
      <c r="B71" s="19"/>
      <c r="C71" s="30" t="str">
        <f>+VLOOKUP(B71,$I$3:$O$7,7)</f>
        <v>C</v>
      </c>
    </row>
    <row r="72" spans="1:3" ht="14.4" x14ac:dyDescent="0.3">
      <c r="A72" s="40"/>
      <c r="B72" s="19"/>
      <c r="C72" s="30" t="str">
        <f>+VLOOKUP(B72,$I$3:$O$7,7)</f>
        <v>C</v>
      </c>
    </row>
    <row r="73" spans="1:3" ht="14.4" x14ac:dyDescent="0.3">
      <c r="A73" s="40"/>
      <c r="B73" s="19"/>
      <c r="C73" s="30" t="str">
        <f>+VLOOKUP(B73,$I$3:$O$7,7)</f>
        <v>C</v>
      </c>
    </row>
    <row r="74" spans="1:3" ht="14.4" x14ac:dyDescent="0.3">
      <c r="A74" s="40"/>
      <c r="B74" s="19"/>
      <c r="C74" s="30" t="str">
        <f>+VLOOKUP(B74,$I$3:$O$7,7)</f>
        <v>C</v>
      </c>
    </row>
    <row r="75" spans="1:3" ht="14.4" x14ac:dyDescent="0.3">
      <c r="A75" s="40"/>
      <c r="B75" s="19"/>
      <c r="C75" s="30" t="str">
        <f>+VLOOKUP(B75,$I$3:$O$7,7)</f>
        <v>C</v>
      </c>
    </row>
    <row r="76" spans="1:3" ht="14.4" x14ac:dyDescent="0.3">
      <c r="A76" s="40"/>
      <c r="B76" s="19"/>
      <c r="C76" s="30" t="str">
        <f>+VLOOKUP(B76,$I$3:$O$7,7)</f>
        <v>C</v>
      </c>
    </row>
    <row r="77" spans="1:3" ht="14.4" x14ac:dyDescent="0.3">
      <c r="A77" s="40"/>
      <c r="B77" s="19"/>
      <c r="C77" s="30" t="str">
        <f>+VLOOKUP(B77,$I$3:$O$7,7)</f>
        <v>C</v>
      </c>
    </row>
    <row r="78" spans="1:3" ht="14.4" x14ac:dyDescent="0.3">
      <c r="A78" s="40"/>
      <c r="B78" s="19"/>
      <c r="C78" s="30" t="str">
        <f>+VLOOKUP(B78,$I$3:$O$7,7)</f>
        <v>C</v>
      </c>
    </row>
    <row r="79" spans="1:3" ht="14.4" x14ac:dyDescent="0.3">
      <c r="A79" s="40"/>
      <c r="B79" s="19"/>
      <c r="C79" s="30" t="str">
        <f>+VLOOKUP(B79,$I$3:$O$7,7)</f>
        <v>C</v>
      </c>
    </row>
    <row r="80" spans="1:3" ht="14.4" x14ac:dyDescent="0.3">
      <c r="A80" s="40"/>
      <c r="B80" s="19"/>
      <c r="C80" s="30" t="str">
        <f>+VLOOKUP(B80,$I$3:$O$7,7)</f>
        <v>C</v>
      </c>
    </row>
    <row r="81" spans="1:3" ht="14.4" x14ac:dyDescent="0.3">
      <c r="A81" s="40"/>
      <c r="B81" s="19"/>
      <c r="C81" s="30" t="str">
        <f>+VLOOKUP(B81,$I$3:$O$7,7)</f>
        <v>C</v>
      </c>
    </row>
    <row r="82" spans="1:3" ht="14.4" x14ac:dyDescent="0.3">
      <c r="A82" s="40"/>
      <c r="B82" s="19"/>
      <c r="C82" s="30" t="str">
        <f>+VLOOKUP(B82,$I$3:$O$7,7)</f>
        <v>C</v>
      </c>
    </row>
    <row r="83" spans="1:3" ht="14.4" x14ac:dyDescent="0.3">
      <c r="A83" s="40"/>
      <c r="B83" s="19"/>
      <c r="C83" s="30" t="str">
        <f>+VLOOKUP(B83,$I$3:$O$7,7)</f>
        <v>C</v>
      </c>
    </row>
    <row r="84" spans="1:3" ht="14.4" x14ac:dyDescent="0.3">
      <c r="A84" s="40"/>
      <c r="B84" s="19"/>
      <c r="C84" s="30" t="str">
        <f>+VLOOKUP(B84,$I$3:$O$7,7)</f>
        <v>C</v>
      </c>
    </row>
    <row r="85" spans="1:3" ht="14.4" x14ac:dyDescent="0.3">
      <c r="A85" s="40"/>
      <c r="B85" s="19"/>
      <c r="C85" s="30" t="str">
        <f>+VLOOKUP(B85,$I$3:$O$7,7)</f>
        <v>C</v>
      </c>
    </row>
    <row r="86" spans="1:3" ht="14.4" x14ac:dyDescent="0.3">
      <c r="A86" s="40"/>
      <c r="B86" s="19"/>
      <c r="C86" s="30" t="str">
        <f>+VLOOKUP(B86,$I$3:$O$7,7)</f>
        <v>C</v>
      </c>
    </row>
    <row r="87" spans="1:3" ht="14.4" x14ac:dyDescent="0.3">
      <c r="A87" s="40"/>
      <c r="B87" s="19"/>
      <c r="C87" s="30" t="str">
        <f>+VLOOKUP(B87,$I$3:$O$7,7)</f>
        <v>C</v>
      </c>
    </row>
    <row r="88" spans="1:3" ht="14.4" x14ac:dyDescent="0.3">
      <c r="A88" s="40"/>
      <c r="B88" s="19"/>
      <c r="C88" s="30" t="str">
        <f>+VLOOKUP(B88,$I$3:$O$7,7)</f>
        <v>C</v>
      </c>
    </row>
    <row r="89" spans="1:3" ht="14.4" x14ac:dyDescent="0.3">
      <c r="A89" s="40"/>
      <c r="B89" s="19"/>
      <c r="C89" s="30" t="str">
        <f>+VLOOKUP(B89,$I$3:$O$7,7)</f>
        <v>C</v>
      </c>
    </row>
    <row r="90" spans="1:3" ht="14.4" x14ac:dyDescent="0.3">
      <c r="A90" s="40"/>
      <c r="B90" s="19"/>
      <c r="C90" s="30" t="str">
        <f>+VLOOKUP(B90,$I$3:$O$7,7)</f>
        <v>C</v>
      </c>
    </row>
    <row r="91" spans="1:3" ht="14.4" x14ac:dyDescent="0.3">
      <c r="A91" s="40"/>
      <c r="B91" s="19"/>
      <c r="C91" s="30" t="str">
        <f>+VLOOKUP(B91,$I$3:$O$7,7)</f>
        <v>C</v>
      </c>
    </row>
    <row r="92" spans="1:3" ht="14.4" x14ac:dyDescent="0.3">
      <c r="A92" s="40"/>
      <c r="B92" s="19"/>
      <c r="C92" s="30" t="str">
        <f>+VLOOKUP(B92,$I$3:$O$7,7)</f>
        <v>C</v>
      </c>
    </row>
    <row r="93" spans="1:3" ht="14.4" x14ac:dyDescent="0.3">
      <c r="A93" s="40"/>
      <c r="B93" s="19"/>
      <c r="C93" s="30" t="str">
        <f>+VLOOKUP(B93,$I$3:$O$7,7)</f>
        <v>C</v>
      </c>
    </row>
    <row r="94" spans="1:3" ht="14.4" x14ac:dyDescent="0.3">
      <c r="A94" s="40"/>
      <c r="B94" s="19"/>
      <c r="C94" s="30" t="str">
        <f>+VLOOKUP(B94,$I$3:$O$7,7)</f>
        <v>C</v>
      </c>
    </row>
    <row r="95" spans="1:3" ht="14.4" x14ac:dyDescent="0.3">
      <c r="A95" s="40"/>
      <c r="B95" s="19"/>
      <c r="C95" s="30" t="str">
        <f>+VLOOKUP(B95,$I$3:$O$7,7)</f>
        <v>C</v>
      </c>
    </row>
    <row r="96" spans="1:3" ht="14.4" x14ac:dyDescent="0.3">
      <c r="A96" s="40"/>
      <c r="B96" s="19"/>
      <c r="C96" s="30" t="str">
        <f>+VLOOKUP(B96,$I$3:$O$7,7)</f>
        <v>C</v>
      </c>
    </row>
    <row r="97" spans="1:3" ht="14.4" x14ac:dyDescent="0.3">
      <c r="A97" s="40"/>
      <c r="B97" s="19"/>
      <c r="C97" s="30" t="str">
        <f>+VLOOKUP(B97,$I$3:$O$7,7)</f>
        <v>C</v>
      </c>
    </row>
    <row r="98" spans="1:3" ht="14.4" x14ac:dyDescent="0.3">
      <c r="A98" s="40"/>
      <c r="B98" s="19"/>
      <c r="C98" s="30" t="str">
        <f>+VLOOKUP(B98,$I$3:$O$7,7)</f>
        <v>C</v>
      </c>
    </row>
    <row r="99" spans="1:3" ht="14.4" x14ac:dyDescent="0.3">
      <c r="A99" s="40"/>
      <c r="B99" s="19"/>
      <c r="C99" s="30" t="str">
        <f>+VLOOKUP(B99,$I$3:$O$7,7)</f>
        <v>C</v>
      </c>
    </row>
    <row r="100" spans="1:3" ht="14.4" x14ac:dyDescent="0.3">
      <c r="A100" s="40"/>
      <c r="B100" s="19"/>
      <c r="C100" s="30" t="str">
        <f>+VLOOKUP(B100,$I$3:$O$7,7)</f>
        <v>C</v>
      </c>
    </row>
    <row r="101" spans="1:3" ht="14.4" x14ac:dyDescent="0.3">
      <c r="A101" s="40"/>
      <c r="B101" s="19"/>
      <c r="C101" s="30" t="str">
        <f>+VLOOKUP(B101,$I$3:$O$7,7)</f>
        <v>C</v>
      </c>
    </row>
    <row r="102" spans="1:3" ht="14.4" x14ac:dyDescent="0.3">
      <c r="A102" s="40"/>
      <c r="B102" s="19"/>
      <c r="C102" s="30" t="str">
        <f>+VLOOKUP(B102,$I$3:$O$7,7)</f>
        <v>C</v>
      </c>
    </row>
    <row r="103" spans="1:3" ht="14.4" x14ac:dyDescent="0.3">
      <c r="A103" s="40"/>
      <c r="B103" s="19"/>
      <c r="C103" s="30" t="str">
        <f>+VLOOKUP(B103,$I$3:$O$7,7)</f>
        <v>C</v>
      </c>
    </row>
    <row r="104" spans="1:3" ht="14.4" x14ac:dyDescent="0.3">
      <c r="A104" s="40"/>
      <c r="B104" s="19"/>
      <c r="C104" s="30" t="str">
        <f>+VLOOKUP(B104,$I$3:$O$7,7)</f>
        <v>C</v>
      </c>
    </row>
    <row r="105" spans="1:3" ht="14.4" x14ac:dyDescent="0.3">
      <c r="A105" s="40"/>
      <c r="B105" s="19"/>
      <c r="C105" s="30" t="str">
        <f>+VLOOKUP(B105,$I$3:$O$7,7)</f>
        <v>C</v>
      </c>
    </row>
    <row r="106" spans="1:3" ht="14.4" x14ac:dyDescent="0.3">
      <c r="A106" s="40"/>
      <c r="B106" s="19"/>
      <c r="C106" s="30" t="str">
        <f>+VLOOKUP(B106,$I$3:$O$7,7)</f>
        <v>C</v>
      </c>
    </row>
    <row r="107" spans="1:3" ht="14.4" x14ac:dyDescent="0.3">
      <c r="A107" s="40"/>
      <c r="B107" s="19"/>
      <c r="C107" s="30" t="str">
        <f>+VLOOKUP(B107,$I$3:$O$7,7)</f>
        <v>C</v>
      </c>
    </row>
    <row r="108" spans="1:3" ht="14.4" x14ac:dyDescent="0.3">
      <c r="A108" s="40"/>
      <c r="B108" s="19"/>
      <c r="C108" s="30" t="str">
        <f>+VLOOKUP(B108,$I$3:$O$7,7)</f>
        <v>C</v>
      </c>
    </row>
    <row r="109" spans="1:3" ht="14.4" x14ac:dyDescent="0.3">
      <c r="A109" s="40"/>
      <c r="B109" s="19"/>
      <c r="C109" s="30" t="str">
        <f>+VLOOKUP(B109,$I$3:$O$7,7)</f>
        <v>C</v>
      </c>
    </row>
    <row r="110" spans="1:3" ht="14.4" x14ac:dyDescent="0.3">
      <c r="A110" s="40"/>
      <c r="B110" s="19"/>
      <c r="C110" s="30" t="str">
        <f>+VLOOKUP(B110,$I$3:$O$7,7)</f>
        <v>C</v>
      </c>
    </row>
    <row r="111" spans="1:3" ht="14.4" x14ac:dyDescent="0.3">
      <c r="A111" s="40"/>
      <c r="B111" s="19"/>
      <c r="C111" s="30" t="str">
        <f>+VLOOKUP(B111,$I$3:$O$7,7)</f>
        <v>C</v>
      </c>
    </row>
    <row r="112" spans="1:3" ht="14.4" x14ac:dyDescent="0.3">
      <c r="A112" s="40"/>
      <c r="B112" s="19"/>
      <c r="C112" s="30" t="str">
        <f>+VLOOKUP(B112,$I$3:$O$7,7)</f>
        <v>C</v>
      </c>
    </row>
    <row r="113" spans="1:3" ht="14.4" x14ac:dyDescent="0.3">
      <c r="A113" s="40"/>
      <c r="B113" s="19"/>
      <c r="C113" s="30" t="str">
        <f>+VLOOKUP(B113,$I$3:$O$7,7)</f>
        <v>C</v>
      </c>
    </row>
    <row r="114" spans="1:3" ht="14.4" x14ac:dyDescent="0.3">
      <c r="A114" s="40"/>
      <c r="B114" s="19"/>
      <c r="C114" s="30" t="str">
        <f>+VLOOKUP(B114,$I$3:$O$7,7)</f>
        <v>C</v>
      </c>
    </row>
    <row r="115" spans="1:3" ht="14.4" x14ac:dyDescent="0.3">
      <c r="A115" s="40"/>
      <c r="B115" s="19"/>
      <c r="C115" s="30" t="str">
        <f>+VLOOKUP(B115,$I$3:$O$7,7)</f>
        <v>C</v>
      </c>
    </row>
    <row r="116" spans="1:3" ht="14.4" x14ac:dyDescent="0.3">
      <c r="A116" s="40"/>
      <c r="B116" s="19"/>
      <c r="C116" s="30" t="str">
        <f>+VLOOKUP(B116,$I$3:$O$7,7)</f>
        <v>C</v>
      </c>
    </row>
    <row r="117" spans="1:3" ht="14.4" x14ac:dyDescent="0.3">
      <c r="A117" s="40"/>
      <c r="B117" s="19"/>
      <c r="C117" s="30" t="str">
        <f>+VLOOKUP(B117,$I$3:$O$7,7)</f>
        <v>C</v>
      </c>
    </row>
    <row r="118" spans="1:3" ht="14.4" x14ac:dyDescent="0.3">
      <c r="A118" s="40"/>
      <c r="B118" s="19"/>
      <c r="C118" s="30" t="str">
        <f>+VLOOKUP(B118,$I$3:$O$7,7)</f>
        <v>C</v>
      </c>
    </row>
    <row r="119" spans="1:3" ht="14.4" x14ac:dyDescent="0.3">
      <c r="A119" s="40"/>
      <c r="B119" s="19"/>
      <c r="C119" s="30" t="str">
        <f>+VLOOKUP(B119,$I$3:$O$7,7)</f>
        <v>C</v>
      </c>
    </row>
    <row r="120" spans="1:3" ht="14.4" x14ac:dyDescent="0.3">
      <c r="A120" s="40"/>
      <c r="B120" s="19"/>
      <c r="C120" s="30" t="str">
        <f>+VLOOKUP(B120,$I$3:$O$7,7)</f>
        <v>C</v>
      </c>
    </row>
    <row r="121" spans="1:3" ht="14.4" x14ac:dyDescent="0.3">
      <c r="A121" s="40"/>
      <c r="B121" s="19"/>
      <c r="C121" s="30" t="str">
        <f>+VLOOKUP(B121,$I$3:$O$7,7)</f>
        <v>C</v>
      </c>
    </row>
    <row r="122" spans="1:3" ht="14.4" x14ac:dyDescent="0.3">
      <c r="A122" s="40"/>
      <c r="B122" s="19"/>
      <c r="C122" s="30" t="str">
        <f>+VLOOKUP(B122,$I$3:$O$7,7)</f>
        <v>C</v>
      </c>
    </row>
    <row r="123" spans="1:3" ht="14.4" x14ac:dyDescent="0.3">
      <c r="A123" s="40"/>
      <c r="B123" s="19"/>
      <c r="C123" s="30" t="str">
        <f>+VLOOKUP(B123,$I$3:$O$7,7)</f>
        <v>C</v>
      </c>
    </row>
    <row r="124" spans="1:3" ht="14.4" x14ac:dyDescent="0.3">
      <c r="A124" s="40"/>
      <c r="B124" s="19"/>
      <c r="C124" s="30" t="str">
        <f>+VLOOKUP(B124,$I$3:$O$7,7)</f>
        <v>C</v>
      </c>
    </row>
    <row r="125" spans="1:3" ht="14.4" x14ac:dyDescent="0.3">
      <c r="A125" s="40"/>
      <c r="B125" s="19"/>
      <c r="C125" s="30" t="str">
        <f>+VLOOKUP(B125,$I$3:$O$7,7)</f>
        <v>C</v>
      </c>
    </row>
    <row r="126" spans="1:3" ht="14.4" x14ac:dyDescent="0.3">
      <c r="A126" s="40"/>
      <c r="B126" s="19"/>
      <c r="C126" s="30" t="str">
        <f>+VLOOKUP(B126,$I$3:$O$7,7)</f>
        <v>C</v>
      </c>
    </row>
    <row r="127" spans="1:3" ht="14.4" x14ac:dyDescent="0.3">
      <c r="A127" s="40"/>
      <c r="B127" s="19"/>
      <c r="C127" s="30" t="str">
        <f>+VLOOKUP(B127,$I$3:$O$7,7)</f>
        <v>C</v>
      </c>
    </row>
    <row r="128" spans="1:3" ht="14.4" x14ac:dyDescent="0.3">
      <c r="A128" s="40"/>
      <c r="B128" s="19"/>
      <c r="C128" s="30" t="str">
        <f>+VLOOKUP(B128,$I$3:$O$7,7)</f>
        <v>C</v>
      </c>
    </row>
    <row r="129" spans="1:3" ht="14.4" x14ac:dyDescent="0.3">
      <c r="A129" s="40"/>
      <c r="B129" s="19"/>
      <c r="C129" s="30" t="str">
        <f>+VLOOKUP(B129,$I$3:$O$7,7)</f>
        <v>C</v>
      </c>
    </row>
    <row r="130" spans="1:3" ht="14.4" x14ac:dyDescent="0.3">
      <c r="A130" s="40"/>
      <c r="B130" s="19"/>
      <c r="C130" s="30" t="str">
        <f>+VLOOKUP(B130,$I$3:$O$7,7)</f>
        <v>C</v>
      </c>
    </row>
    <row r="131" spans="1:3" ht="14.4" x14ac:dyDescent="0.3">
      <c r="A131" s="40"/>
      <c r="B131" s="19"/>
      <c r="C131" s="30" t="str">
        <f>+VLOOKUP(B131,$I$3:$O$7,7)</f>
        <v>C</v>
      </c>
    </row>
    <row r="132" spans="1:3" ht="14.4" x14ac:dyDescent="0.3">
      <c r="A132" s="40"/>
      <c r="B132" s="19"/>
      <c r="C132" s="30" t="str">
        <f>+VLOOKUP(B132,$I$3:$O$7,7)</f>
        <v>C</v>
      </c>
    </row>
    <row r="133" spans="1:3" ht="14.4" x14ac:dyDescent="0.3">
      <c r="A133" s="40"/>
      <c r="B133" s="19"/>
      <c r="C133" s="30" t="str">
        <f>+VLOOKUP(B133,$I$3:$O$7,7)</f>
        <v>C</v>
      </c>
    </row>
    <row r="134" spans="1:3" ht="14.4" x14ac:dyDescent="0.3">
      <c r="A134" s="40"/>
      <c r="B134" s="19"/>
      <c r="C134" s="30" t="str">
        <f>+VLOOKUP(B134,$I$3:$O$7,7)</f>
        <v>C</v>
      </c>
    </row>
    <row r="135" spans="1:3" ht="14.4" x14ac:dyDescent="0.3">
      <c r="A135" s="40"/>
      <c r="B135" s="19"/>
      <c r="C135" s="30" t="str">
        <f>+VLOOKUP(B135,$I$3:$O$7,7)</f>
        <v>C</v>
      </c>
    </row>
    <row r="136" spans="1:3" ht="14.4" x14ac:dyDescent="0.3">
      <c r="A136" s="40"/>
      <c r="B136" s="19"/>
      <c r="C136" s="30" t="str">
        <f>+VLOOKUP(B136,$I$3:$O$7,7)</f>
        <v>C</v>
      </c>
    </row>
    <row r="137" spans="1:3" ht="14.4" x14ac:dyDescent="0.3">
      <c r="A137" s="40"/>
      <c r="B137" s="19"/>
      <c r="C137" s="30" t="str">
        <f>+VLOOKUP(B137,$I$3:$O$7,7)</f>
        <v>C</v>
      </c>
    </row>
    <row r="138" spans="1:3" ht="14.4" x14ac:dyDescent="0.3">
      <c r="A138" s="40"/>
      <c r="B138" s="19"/>
      <c r="C138" s="30" t="str">
        <f>+VLOOKUP(B138,$I$3:$O$7,7)</f>
        <v>C</v>
      </c>
    </row>
    <row r="139" spans="1:3" ht="14.4" x14ac:dyDescent="0.3">
      <c r="A139" s="40"/>
      <c r="B139" s="19"/>
      <c r="C139" s="30" t="str">
        <f>+VLOOKUP(B139,$I$3:$O$7,7)</f>
        <v>C</v>
      </c>
    </row>
    <row r="140" spans="1:3" ht="14.4" x14ac:dyDescent="0.3">
      <c r="A140" s="40"/>
      <c r="B140" s="19"/>
      <c r="C140" s="30" t="str">
        <f>+VLOOKUP(B140,$I$3:$O$7,7)</f>
        <v>C</v>
      </c>
    </row>
    <row r="141" spans="1:3" ht="14.4" x14ac:dyDescent="0.3">
      <c r="A141" s="40"/>
      <c r="B141" s="19"/>
      <c r="C141" s="30" t="str">
        <f>+VLOOKUP(B141,$I$3:$O$7,7)</f>
        <v>C</v>
      </c>
    </row>
    <row r="142" spans="1:3" ht="14.4" x14ac:dyDescent="0.3">
      <c r="A142" s="40"/>
      <c r="B142" s="19"/>
      <c r="C142" s="30" t="str">
        <f>+VLOOKUP(B142,$I$3:$O$7,7)</f>
        <v>C</v>
      </c>
    </row>
    <row r="143" spans="1:3" ht="14.4" x14ac:dyDescent="0.3">
      <c r="A143" s="40"/>
      <c r="B143" s="19"/>
      <c r="C143" s="30" t="str">
        <f>+VLOOKUP(B143,$I$3:$O$7,7)</f>
        <v>C</v>
      </c>
    </row>
    <row r="144" spans="1:3" ht="14.4" x14ac:dyDescent="0.3">
      <c r="A144" s="40"/>
      <c r="B144" s="19"/>
      <c r="C144" s="30" t="str">
        <f>+VLOOKUP(B144,$I$3:$O$7,7)</f>
        <v>C</v>
      </c>
    </row>
    <row r="145" spans="1:3" ht="14.4" x14ac:dyDescent="0.3">
      <c r="A145" s="40"/>
      <c r="B145" s="19"/>
      <c r="C145" s="30" t="str">
        <f>+VLOOKUP(B145,$I$3:$O$7,7)</f>
        <v>C</v>
      </c>
    </row>
    <row r="146" spans="1:3" ht="14.4" x14ac:dyDescent="0.3">
      <c r="A146" s="40"/>
      <c r="B146" s="19"/>
      <c r="C146" s="30" t="str">
        <f>+VLOOKUP(B146,$I$3:$O$7,7)</f>
        <v>C</v>
      </c>
    </row>
    <row r="147" spans="1:3" ht="14.4" x14ac:dyDescent="0.3">
      <c r="A147" s="40"/>
      <c r="B147" s="19"/>
      <c r="C147" s="30" t="str">
        <f>+VLOOKUP(B147,$I$3:$O$7,7)</f>
        <v>C</v>
      </c>
    </row>
    <row r="148" spans="1:3" ht="14.4" x14ac:dyDescent="0.3">
      <c r="A148" s="40"/>
      <c r="B148" s="19"/>
      <c r="C148" s="30" t="str">
        <f>+VLOOKUP(B148,$I$3:$O$7,7)</f>
        <v>C</v>
      </c>
    </row>
    <row r="149" spans="1:3" ht="14.4" x14ac:dyDescent="0.3">
      <c r="A149" s="40"/>
      <c r="B149" s="19"/>
      <c r="C149" s="30" t="str">
        <f>+VLOOKUP(B149,$I$3:$O$7,7)</f>
        <v>C</v>
      </c>
    </row>
    <row r="150" spans="1:3" ht="14.4" x14ac:dyDescent="0.3">
      <c r="A150" s="40"/>
      <c r="B150" s="19"/>
      <c r="C150" s="30" t="str">
        <f>+VLOOKUP(B150,$I$3:$O$7,7)</f>
        <v>C</v>
      </c>
    </row>
    <row r="151" spans="1:3" ht="14.4" x14ac:dyDescent="0.3">
      <c r="A151" s="40"/>
      <c r="B151" s="19"/>
      <c r="C151" s="30" t="str">
        <f>+VLOOKUP(B151,$I$3:$O$7,7)</f>
        <v>C</v>
      </c>
    </row>
    <row r="152" spans="1:3" ht="14.4" x14ac:dyDescent="0.3">
      <c r="A152" s="40"/>
      <c r="B152" s="19"/>
      <c r="C152" s="30" t="str">
        <f>+VLOOKUP(B152,$I$3:$O$7,7)</f>
        <v>C</v>
      </c>
    </row>
    <row r="153" spans="1:3" ht="14.4" x14ac:dyDescent="0.3">
      <c r="A153" s="40"/>
      <c r="B153" s="19"/>
      <c r="C153" s="30" t="str">
        <f>+VLOOKUP(B153,$I$3:$O$7,7)</f>
        <v>C</v>
      </c>
    </row>
    <row r="154" spans="1:3" ht="14.4" x14ac:dyDescent="0.3">
      <c r="A154" s="40"/>
      <c r="B154" s="19"/>
      <c r="C154" s="30" t="str">
        <f>+VLOOKUP(B154,$I$3:$O$7,7)</f>
        <v>C</v>
      </c>
    </row>
    <row r="155" spans="1:3" ht="14.4" x14ac:dyDescent="0.3">
      <c r="A155" s="40"/>
      <c r="B155" s="19"/>
      <c r="C155" s="30" t="str">
        <f>+VLOOKUP(B155,$I$3:$O$7,7)</f>
        <v>C</v>
      </c>
    </row>
    <row r="156" spans="1:3" ht="14.4" x14ac:dyDescent="0.3">
      <c r="A156" s="40"/>
      <c r="B156" s="19"/>
      <c r="C156" s="30" t="str">
        <f>+VLOOKUP(B156,$I$3:$O$7,7)</f>
        <v>C</v>
      </c>
    </row>
    <row r="157" spans="1:3" ht="14.4" x14ac:dyDescent="0.3">
      <c r="A157" s="40"/>
      <c r="B157" s="19"/>
      <c r="C157" s="30" t="str">
        <f>+VLOOKUP(B157,$I$3:$O$7,7)</f>
        <v>C</v>
      </c>
    </row>
    <row r="158" spans="1:3" ht="14.4" x14ac:dyDescent="0.3">
      <c r="A158" s="40"/>
      <c r="B158" s="19"/>
      <c r="C158" s="30" t="str">
        <f>+VLOOKUP(B158,$I$3:$O$7,7)</f>
        <v>C</v>
      </c>
    </row>
    <row r="159" spans="1:3" ht="14.4" x14ac:dyDescent="0.3">
      <c r="A159" s="40"/>
      <c r="B159" s="19"/>
      <c r="C159" s="30" t="str">
        <f>+VLOOKUP(B159,$I$3:$O$7,7)</f>
        <v>C</v>
      </c>
    </row>
    <row r="160" spans="1:3" ht="14.4" x14ac:dyDescent="0.3">
      <c r="A160" s="40"/>
      <c r="B160" s="19"/>
      <c r="C160" s="30" t="str">
        <f>+VLOOKUP(B160,$I$3:$O$7,7)</f>
        <v>C</v>
      </c>
    </row>
    <row r="161" spans="1:3" ht="14.4" x14ac:dyDescent="0.3">
      <c r="A161" s="40"/>
      <c r="B161" s="19"/>
      <c r="C161" s="30" t="str">
        <f>+VLOOKUP(B161,$I$3:$O$7,7)</f>
        <v>C</v>
      </c>
    </row>
    <row r="162" spans="1:3" ht="14.4" x14ac:dyDescent="0.3">
      <c r="A162" s="40"/>
      <c r="B162" s="19"/>
      <c r="C162" s="30" t="str">
        <f>+VLOOKUP(B162,$I$3:$O$7,7)</f>
        <v>C</v>
      </c>
    </row>
    <row r="163" spans="1:3" ht="14.4" x14ac:dyDescent="0.3">
      <c r="A163" s="40"/>
      <c r="B163" s="19"/>
      <c r="C163" s="30" t="str">
        <f>+VLOOKUP(B163,$I$3:$O$7,7)</f>
        <v>C</v>
      </c>
    </row>
    <row r="164" spans="1:3" ht="14.4" x14ac:dyDescent="0.3">
      <c r="A164" s="40"/>
      <c r="B164" s="19"/>
      <c r="C164" s="30" t="str">
        <f>+VLOOKUP(B164,$I$3:$O$7,7)</f>
        <v>C</v>
      </c>
    </row>
    <row r="165" spans="1:3" ht="14.4" x14ac:dyDescent="0.3">
      <c r="A165" s="40"/>
      <c r="B165" s="19"/>
      <c r="C165" s="30" t="str">
        <f>+VLOOKUP(B165,$I$3:$O$7,7)</f>
        <v>C</v>
      </c>
    </row>
    <row r="166" spans="1:3" ht="14.4" x14ac:dyDescent="0.3">
      <c r="A166" s="40"/>
      <c r="B166" s="19"/>
      <c r="C166" s="30" t="str">
        <f>+VLOOKUP(B166,$I$3:$O$7,7)</f>
        <v>C</v>
      </c>
    </row>
    <row r="167" spans="1:3" ht="14.4" x14ac:dyDescent="0.3">
      <c r="A167" s="40"/>
      <c r="B167" s="19"/>
      <c r="C167" s="30" t="str">
        <f>+VLOOKUP(B167,$I$3:$O$7,7)</f>
        <v>C</v>
      </c>
    </row>
    <row r="168" spans="1:3" ht="14.4" x14ac:dyDescent="0.3">
      <c r="A168" s="40"/>
      <c r="B168" s="19"/>
      <c r="C168" s="30" t="str">
        <f>+VLOOKUP(B168,$I$3:$O$7,7)</f>
        <v>C</v>
      </c>
    </row>
    <row r="169" spans="1:3" ht="14.4" x14ac:dyDescent="0.3">
      <c r="A169" s="40"/>
      <c r="B169" s="19"/>
      <c r="C169" s="30" t="str">
        <f>+VLOOKUP(B169,$I$3:$O$7,7)</f>
        <v>C</v>
      </c>
    </row>
    <row r="170" spans="1:3" ht="14.4" x14ac:dyDescent="0.3">
      <c r="A170" s="40"/>
      <c r="B170" s="19"/>
      <c r="C170" s="30" t="str">
        <f>+VLOOKUP(B170,$I$3:$O$7,7)</f>
        <v>C</v>
      </c>
    </row>
    <row r="171" spans="1:3" ht="14.4" x14ac:dyDescent="0.3">
      <c r="A171" s="40"/>
      <c r="B171" s="19"/>
      <c r="C171" s="30" t="str">
        <f>+VLOOKUP(B171,$I$3:$O$7,7)</f>
        <v>C</v>
      </c>
    </row>
    <row r="172" spans="1:3" ht="14.4" x14ac:dyDescent="0.3">
      <c r="A172" s="40"/>
      <c r="B172" s="19"/>
      <c r="C172" s="30" t="str">
        <f>+VLOOKUP(B172,$I$3:$O$7,7)</f>
        <v>C</v>
      </c>
    </row>
    <row r="173" spans="1:3" ht="14.4" x14ac:dyDescent="0.3">
      <c r="A173" s="40"/>
      <c r="B173" s="19"/>
      <c r="C173" s="30" t="str">
        <f>+VLOOKUP(B173,$I$3:$O$7,7)</f>
        <v>C</v>
      </c>
    </row>
    <row r="174" spans="1:3" ht="14.4" x14ac:dyDescent="0.3">
      <c r="A174" s="40"/>
      <c r="B174" s="19"/>
      <c r="C174" s="30" t="str">
        <f>+VLOOKUP(B174,$I$3:$O$7,7)</f>
        <v>C</v>
      </c>
    </row>
    <row r="175" spans="1:3" ht="14.4" x14ac:dyDescent="0.3">
      <c r="A175" s="40"/>
      <c r="B175" s="19"/>
      <c r="C175" s="30" t="str">
        <f>+VLOOKUP(B175,$I$3:$O$7,7)</f>
        <v>C</v>
      </c>
    </row>
    <row r="176" spans="1:3" ht="14.4" x14ac:dyDescent="0.3">
      <c r="A176" s="40"/>
      <c r="B176" s="19"/>
      <c r="C176" s="30" t="str">
        <f>+VLOOKUP(B176,$I$3:$O$7,7)</f>
        <v>C</v>
      </c>
    </row>
    <row r="177" spans="1:3" ht="14.4" x14ac:dyDescent="0.3">
      <c r="A177" s="40"/>
      <c r="B177" s="19"/>
      <c r="C177" s="30" t="str">
        <f>+VLOOKUP(B177,$I$3:$O$7,7)</f>
        <v>C</v>
      </c>
    </row>
    <row r="178" spans="1:3" ht="14.4" x14ac:dyDescent="0.3">
      <c r="A178" s="40"/>
      <c r="B178" s="19"/>
      <c r="C178" s="30" t="str">
        <f>+VLOOKUP(B178,$I$3:$O$7,7)</f>
        <v>C</v>
      </c>
    </row>
    <row r="179" spans="1:3" ht="14.4" x14ac:dyDescent="0.3">
      <c r="A179" s="40"/>
      <c r="B179" s="19"/>
      <c r="C179" s="30" t="str">
        <f>+VLOOKUP(B179,$I$3:$O$7,7)</f>
        <v>C</v>
      </c>
    </row>
    <row r="180" spans="1:3" ht="14.4" x14ac:dyDescent="0.3">
      <c r="A180" s="40"/>
      <c r="B180" s="19"/>
      <c r="C180" s="30" t="str">
        <f>+VLOOKUP(B180,$I$3:$O$7,7)</f>
        <v>C</v>
      </c>
    </row>
    <row r="181" spans="1:3" ht="14.4" x14ac:dyDescent="0.3">
      <c r="A181" s="40"/>
      <c r="B181" s="19"/>
      <c r="C181" s="30" t="str">
        <f>+VLOOKUP(B181,$I$3:$O$7,7)</f>
        <v>C</v>
      </c>
    </row>
    <row r="182" spans="1:3" ht="14.4" x14ac:dyDescent="0.3">
      <c r="A182" s="40"/>
      <c r="B182" s="19"/>
      <c r="C182" s="30" t="str">
        <f>+VLOOKUP(B182,$I$3:$O$7,7)</f>
        <v>C</v>
      </c>
    </row>
    <row r="183" spans="1:3" ht="14.4" x14ac:dyDescent="0.3">
      <c r="A183" s="40"/>
      <c r="B183" s="19"/>
      <c r="C183" s="30" t="str">
        <f>+VLOOKUP(B183,$I$3:$O$7,7)</f>
        <v>C</v>
      </c>
    </row>
    <row r="184" spans="1:3" ht="14.4" x14ac:dyDescent="0.3">
      <c r="A184" s="40"/>
      <c r="B184" s="19"/>
      <c r="C184" s="30" t="str">
        <f>+VLOOKUP(B184,$I$3:$O$7,7)</f>
        <v>C</v>
      </c>
    </row>
    <row r="185" spans="1:3" ht="14.4" x14ac:dyDescent="0.3">
      <c r="A185" s="40"/>
      <c r="B185" s="19"/>
      <c r="C185" s="30" t="str">
        <f>+VLOOKUP(B185,$I$3:$O$7,7)</f>
        <v>C</v>
      </c>
    </row>
    <row r="186" spans="1:3" ht="14.4" x14ac:dyDescent="0.3">
      <c r="A186" s="40"/>
      <c r="B186" s="19"/>
      <c r="C186" s="30" t="str">
        <f>+VLOOKUP(B186,$I$3:$O$7,7)</f>
        <v>C</v>
      </c>
    </row>
    <row r="187" spans="1:3" ht="14.4" x14ac:dyDescent="0.3">
      <c r="A187" s="40"/>
      <c r="B187" s="19"/>
      <c r="C187" s="30" t="str">
        <f>+VLOOKUP(B187,$I$3:$O$7,7)</f>
        <v>C</v>
      </c>
    </row>
    <row r="188" spans="1:3" ht="14.4" x14ac:dyDescent="0.3">
      <c r="A188" s="40"/>
      <c r="B188" s="19"/>
      <c r="C188" s="30" t="str">
        <f>+VLOOKUP(B188,$I$3:$O$7,7)</f>
        <v>C</v>
      </c>
    </row>
    <row r="189" spans="1:3" ht="14.4" x14ac:dyDescent="0.3">
      <c r="A189" s="40"/>
      <c r="B189" s="19"/>
      <c r="C189" s="30" t="str">
        <f>+VLOOKUP(B189,$I$3:$O$7,7)</f>
        <v>C</v>
      </c>
    </row>
    <row r="190" spans="1:3" ht="14.4" x14ac:dyDescent="0.3">
      <c r="A190" s="40"/>
      <c r="B190" s="19"/>
      <c r="C190" s="30" t="str">
        <f>+VLOOKUP(B190,$I$3:$O$7,7)</f>
        <v>C</v>
      </c>
    </row>
    <row r="191" spans="1:3" ht="14.4" x14ac:dyDescent="0.3">
      <c r="A191" s="40"/>
      <c r="B191" s="19"/>
      <c r="C191" s="30" t="str">
        <f>+VLOOKUP(B191,$I$3:$O$7,7)</f>
        <v>C</v>
      </c>
    </row>
    <row r="192" spans="1:3" ht="14.4" x14ac:dyDescent="0.3">
      <c r="A192" s="40"/>
      <c r="B192" s="19"/>
      <c r="C192" s="30" t="str">
        <f>+VLOOKUP(B192,$I$3:$O$7,7)</f>
        <v>C</v>
      </c>
    </row>
    <row r="193" spans="1:3" ht="14.4" x14ac:dyDescent="0.3">
      <c r="A193" s="40"/>
      <c r="B193" s="19"/>
      <c r="C193" s="30" t="str">
        <f>+VLOOKUP(B193,$I$3:$O$7,7)</f>
        <v>C</v>
      </c>
    </row>
    <row r="194" spans="1:3" ht="14.4" x14ac:dyDescent="0.3">
      <c r="A194" s="40"/>
      <c r="B194" s="19"/>
      <c r="C194" s="30" t="str">
        <f>+VLOOKUP(B194,$I$3:$O$7,7)</f>
        <v>C</v>
      </c>
    </row>
    <row r="195" spans="1:3" ht="14.4" x14ac:dyDescent="0.3">
      <c r="A195" s="40"/>
      <c r="B195" s="19"/>
      <c r="C195" s="30" t="str">
        <f>+VLOOKUP(B195,$I$3:$O$7,7)</f>
        <v>C</v>
      </c>
    </row>
    <row r="196" spans="1:3" ht="14.4" x14ac:dyDescent="0.3">
      <c r="A196" s="40"/>
      <c r="B196" s="19"/>
      <c r="C196" s="30" t="str">
        <f>+VLOOKUP(B196,$I$3:$O$7,7)</f>
        <v>C</v>
      </c>
    </row>
    <row r="197" spans="1:3" ht="14.4" x14ac:dyDescent="0.3">
      <c r="A197" s="40"/>
      <c r="B197" s="19"/>
      <c r="C197" s="30" t="str">
        <f>+VLOOKUP(B197,$I$3:$O$7,7)</f>
        <v>C</v>
      </c>
    </row>
    <row r="198" spans="1:3" ht="14.4" x14ac:dyDescent="0.3">
      <c r="A198" s="40"/>
      <c r="B198" s="19"/>
      <c r="C198" s="30" t="str">
        <f>+VLOOKUP(B198,$I$3:$O$7,7)</f>
        <v>C</v>
      </c>
    </row>
    <row r="199" spans="1:3" ht="14.4" x14ac:dyDescent="0.3">
      <c r="A199" s="40"/>
      <c r="B199" s="19"/>
      <c r="C199" s="30" t="str">
        <f>+VLOOKUP(B199,$I$3:$O$7,7)</f>
        <v>C</v>
      </c>
    </row>
    <row r="200" spans="1:3" ht="14.4" x14ac:dyDescent="0.3">
      <c r="A200" s="40"/>
      <c r="B200" s="19"/>
      <c r="C200" s="30" t="str">
        <f>+VLOOKUP(B200,$I$3:$O$7,7)</f>
        <v>C</v>
      </c>
    </row>
    <row r="201" spans="1:3" ht="14.4" x14ac:dyDescent="0.3">
      <c r="A201" s="40"/>
      <c r="B201" s="19"/>
      <c r="C201" s="30" t="str">
        <f>+VLOOKUP(B201,$I$3:$O$7,7)</f>
        <v>C</v>
      </c>
    </row>
    <row r="202" spans="1:3" ht="14.4" x14ac:dyDescent="0.3">
      <c r="A202" s="40"/>
      <c r="B202" s="19"/>
      <c r="C202" s="30" t="str">
        <f>+VLOOKUP(B202,$I$3:$O$7,7)</f>
        <v>C</v>
      </c>
    </row>
    <row r="203" spans="1:3" ht="14.4" x14ac:dyDescent="0.3">
      <c r="A203" s="40"/>
      <c r="B203" s="19"/>
      <c r="C203" s="30" t="str">
        <f>+VLOOKUP(B203,$I$3:$O$7,7)</f>
        <v>C</v>
      </c>
    </row>
    <row r="204" spans="1:3" ht="14.4" x14ac:dyDescent="0.3">
      <c r="A204" s="40"/>
      <c r="B204" s="19"/>
      <c r="C204" s="30" t="str">
        <f>+VLOOKUP(B204,$I$3:$O$7,7)</f>
        <v>C</v>
      </c>
    </row>
    <row r="205" spans="1:3" ht="14.4" x14ac:dyDescent="0.3">
      <c r="A205" s="40"/>
      <c r="B205" s="19"/>
      <c r="C205" s="30" t="str">
        <f>+VLOOKUP(B205,$I$3:$O$7,7)</f>
        <v>C</v>
      </c>
    </row>
    <row r="206" spans="1:3" ht="14.4" x14ac:dyDescent="0.3">
      <c r="A206" s="40"/>
      <c r="B206" s="19"/>
      <c r="C206" s="30" t="str">
        <f>+VLOOKUP(B206,$I$3:$O$7,7)</f>
        <v>C</v>
      </c>
    </row>
    <row r="207" spans="1:3" ht="14.4" x14ac:dyDescent="0.3">
      <c r="A207" s="40"/>
      <c r="B207" s="19"/>
      <c r="C207" s="30" t="str">
        <f>+VLOOKUP(B207,$I$3:$O$7,7)</f>
        <v>C</v>
      </c>
    </row>
    <row r="208" spans="1:3" ht="14.4" x14ac:dyDescent="0.3">
      <c r="A208" s="40"/>
      <c r="B208" s="19"/>
      <c r="C208" s="30" t="str">
        <f>+VLOOKUP(B208,$I$3:$O$7,7)</f>
        <v>C</v>
      </c>
    </row>
    <row r="209" spans="1:3" ht="14.4" x14ac:dyDescent="0.3">
      <c r="A209" s="40"/>
      <c r="B209" s="19"/>
      <c r="C209" s="30" t="str">
        <f>+VLOOKUP(B209,$I$3:$O$7,7)</f>
        <v>C</v>
      </c>
    </row>
    <row r="210" spans="1:3" ht="14.4" x14ac:dyDescent="0.3">
      <c r="A210" s="40"/>
      <c r="B210" s="19"/>
      <c r="C210" s="30" t="str">
        <f>+VLOOKUP(B210,$I$3:$O$7,7)</f>
        <v>C</v>
      </c>
    </row>
    <row r="211" spans="1:3" ht="14.4" x14ac:dyDescent="0.3">
      <c r="A211" s="40"/>
      <c r="B211" s="19"/>
      <c r="C211" s="30" t="str">
        <f>+VLOOKUP(B211,$I$3:$O$7,7)</f>
        <v>C</v>
      </c>
    </row>
    <row r="212" spans="1:3" ht="14.4" x14ac:dyDescent="0.3">
      <c r="A212" s="40"/>
      <c r="B212" s="19"/>
      <c r="C212" s="30" t="str">
        <f>+VLOOKUP(B212,$I$3:$O$7,7)</f>
        <v>C</v>
      </c>
    </row>
    <row r="213" spans="1:3" ht="14.4" x14ac:dyDescent="0.3">
      <c r="A213" s="40"/>
      <c r="B213" s="19"/>
      <c r="C213" s="30" t="str">
        <f>+VLOOKUP(B213,$I$3:$O$7,7)</f>
        <v>C</v>
      </c>
    </row>
    <row r="214" spans="1:3" ht="14.4" x14ac:dyDescent="0.3">
      <c r="A214" s="40"/>
      <c r="B214" s="19"/>
      <c r="C214" s="30" t="str">
        <f>+VLOOKUP(B214,$I$3:$O$7,7)</f>
        <v>C</v>
      </c>
    </row>
    <row r="215" spans="1:3" ht="14.4" x14ac:dyDescent="0.3">
      <c r="A215" s="40"/>
      <c r="B215" s="19"/>
      <c r="C215" s="30" t="str">
        <f>+VLOOKUP(B215,$I$3:$O$7,7)</f>
        <v>C</v>
      </c>
    </row>
    <row r="216" spans="1:3" ht="14.4" x14ac:dyDescent="0.3">
      <c r="A216" s="40"/>
      <c r="B216" s="19"/>
      <c r="C216" s="30" t="str">
        <f>+VLOOKUP(B216,$I$3:$O$7,7)</f>
        <v>C</v>
      </c>
    </row>
    <row r="217" spans="1:3" ht="14.4" x14ac:dyDescent="0.3">
      <c r="A217" s="40"/>
      <c r="B217" s="19"/>
      <c r="C217" s="30" t="str">
        <f>+VLOOKUP(B217,$I$3:$O$7,7)</f>
        <v>C</v>
      </c>
    </row>
    <row r="218" spans="1:3" ht="14.4" x14ac:dyDescent="0.3">
      <c r="A218" s="40"/>
      <c r="B218" s="19"/>
      <c r="C218" s="30" t="str">
        <f>+VLOOKUP(B218,$I$3:$O$7,7)</f>
        <v>C</v>
      </c>
    </row>
    <row r="219" spans="1:3" ht="14.4" x14ac:dyDescent="0.3">
      <c r="A219" s="40"/>
      <c r="B219" s="19"/>
      <c r="C219" s="30" t="str">
        <f>+VLOOKUP(B219,$I$3:$O$7,7)</f>
        <v>C</v>
      </c>
    </row>
    <row r="220" spans="1:3" ht="14.4" x14ac:dyDescent="0.3">
      <c r="A220" s="40"/>
      <c r="B220" s="19"/>
      <c r="C220" s="30" t="str">
        <f>+VLOOKUP(B220,$I$3:$O$7,7)</f>
        <v>C</v>
      </c>
    </row>
    <row r="221" spans="1:3" ht="14.4" x14ac:dyDescent="0.3">
      <c r="A221" s="40"/>
      <c r="B221" s="19"/>
      <c r="C221" s="30" t="str">
        <f>+VLOOKUP(B221,$I$3:$O$7,7)</f>
        <v>C</v>
      </c>
    </row>
    <row r="222" spans="1:3" ht="14.4" x14ac:dyDescent="0.3">
      <c r="A222" s="40"/>
      <c r="B222" s="19"/>
      <c r="C222" s="30" t="str">
        <f>+VLOOKUP(B222,$I$3:$O$7,7)</f>
        <v>C</v>
      </c>
    </row>
    <row r="223" spans="1:3" ht="14.4" x14ac:dyDescent="0.3">
      <c r="A223" s="40"/>
      <c r="B223" s="19"/>
      <c r="C223" s="30" t="str">
        <f>+VLOOKUP(B223,$I$3:$O$7,7)</f>
        <v>C</v>
      </c>
    </row>
    <row r="224" spans="1:3" ht="14.4" x14ac:dyDescent="0.3">
      <c r="A224" s="40"/>
      <c r="B224" s="19"/>
      <c r="C224" s="30" t="str">
        <f>+VLOOKUP(B224,$I$3:$O$7,7)</f>
        <v>C</v>
      </c>
    </row>
    <row r="225" spans="1:3" ht="14.4" x14ac:dyDescent="0.3">
      <c r="A225" s="40"/>
      <c r="B225" s="19"/>
      <c r="C225" s="30" t="str">
        <f>+VLOOKUP(B225,$I$3:$O$7,7)</f>
        <v>C</v>
      </c>
    </row>
    <row r="226" spans="1:3" ht="14.4" x14ac:dyDescent="0.3">
      <c r="A226" s="40"/>
      <c r="B226" s="19"/>
      <c r="C226" s="30" t="str">
        <f>+VLOOKUP(B226,$I$3:$O$7,7)</f>
        <v>C</v>
      </c>
    </row>
    <row r="227" spans="1:3" ht="14.4" x14ac:dyDescent="0.3">
      <c r="A227" s="40"/>
      <c r="B227" s="19"/>
      <c r="C227" s="30" t="str">
        <f>+VLOOKUP(B227,$I$3:$O$7,7)</f>
        <v>C</v>
      </c>
    </row>
    <row r="228" spans="1:3" ht="14.4" x14ac:dyDescent="0.3">
      <c r="A228" s="40"/>
      <c r="B228" s="19"/>
      <c r="C228" s="30" t="str">
        <f>+VLOOKUP(B228,$I$3:$O$7,7)</f>
        <v>C</v>
      </c>
    </row>
    <row r="229" spans="1:3" ht="14.4" x14ac:dyDescent="0.3">
      <c r="A229" s="40"/>
      <c r="B229" s="19"/>
      <c r="C229" s="30" t="str">
        <f>+VLOOKUP(B229,$I$3:$O$7,7)</f>
        <v>C</v>
      </c>
    </row>
    <row r="230" spans="1:3" ht="14.4" x14ac:dyDescent="0.3">
      <c r="A230" s="40"/>
      <c r="B230" s="19"/>
      <c r="C230" s="30" t="str">
        <f>+VLOOKUP(B230,$I$3:$O$7,7)</f>
        <v>C</v>
      </c>
    </row>
    <row r="231" spans="1:3" ht="14.4" x14ac:dyDescent="0.3">
      <c r="A231" s="40"/>
      <c r="B231" s="19"/>
      <c r="C231" s="30" t="str">
        <f>+VLOOKUP(B231,$I$3:$O$7,7)</f>
        <v>C</v>
      </c>
    </row>
    <row r="232" spans="1:3" ht="14.4" x14ac:dyDescent="0.3">
      <c r="A232" s="40"/>
      <c r="B232" s="19"/>
      <c r="C232" s="30" t="str">
        <f>+VLOOKUP(B232,$I$3:$O$7,7)</f>
        <v>C</v>
      </c>
    </row>
    <row r="233" spans="1:3" ht="14.4" x14ac:dyDescent="0.3">
      <c r="A233" s="40"/>
      <c r="B233" s="19"/>
      <c r="C233" s="30" t="str">
        <f>+VLOOKUP(B233,$I$3:$O$7,7)</f>
        <v>C</v>
      </c>
    </row>
    <row r="234" spans="1:3" ht="14.4" x14ac:dyDescent="0.3">
      <c r="A234" s="40"/>
      <c r="B234" s="19"/>
      <c r="C234" s="30" t="str">
        <f>+VLOOKUP(B234,$I$3:$O$7,7)</f>
        <v>C</v>
      </c>
    </row>
    <row r="235" spans="1:3" ht="14.4" x14ac:dyDescent="0.3">
      <c r="A235" s="40"/>
      <c r="B235" s="19"/>
      <c r="C235" s="30" t="str">
        <f>+VLOOKUP(B235,$I$3:$O$7,7)</f>
        <v>C</v>
      </c>
    </row>
    <row r="236" spans="1:3" ht="14.4" x14ac:dyDescent="0.3">
      <c r="A236" s="40"/>
      <c r="B236" s="19"/>
      <c r="C236" s="30" t="str">
        <f>+VLOOKUP(B236,$I$3:$O$7,7)</f>
        <v>C</v>
      </c>
    </row>
    <row r="237" spans="1:3" ht="14.4" x14ac:dyDescent="0.3">
      <c r="A237" s="40"/>
      <c r="B237" s="19"/>
      <c r="C237" s="30" t="str">
        <f>+VLOOKUP(B237,$I$3:$O$7,7)</f>
        <v>C</v>
      </c>
    </row>
    <row r="238" spans="1:3" ht="14.4" x14ac:dyDescent="0.3">
      <c r="A238" s="40"/>
      <c r="B238" s="19"/>
      <c r="C238" s="30" t="str">
        <f>+VLOOKUP(B238,$I$3:$O$7,7)</f>
        <v>C</v>
      </c>
    </row>
    <row r="239" spans="1:3" ht="14.4" x14ac:dyDescent="0.3">
      <c r="A239" s="40"/>
      <c r="B239" s="19"/>
      <c r="C239" s="30" t="str">
        <f>+VLOOKUP(B239,$I$3:$O$7,7)</f>
        <v>C</v>
      </c>
    </row>
    <row r="240" spans="1:3" ht="14.4" x14ac:dyDescent="0.3">
      <c r="A240" s="40"/>
      <c r="B240" s="19"/>
      <c r="C240" s="30" t="str">
        <f>+VLOOKUP(B240,$I$3:$O$7,7)</f>
        <v>C</v>
      </c>
    </row>
    <row r="241" spans="1:3" ht="14.4" x14ac:dyDescent="0.3">
      <c r="A241" s="40"/>
      <c r="B241" s="19"/>
      <c r="C241" s="30" t="str">
        <f>+VLOOKUP(B241,$I$3:$O$7,7)</f>
        <v>C</v>
      </c>
    </row>
    <row r="242" spans="1:3" ht="14.4" x14ac:dyDescent="0.3">
      <c r="A242" s="40"/>
      <c r="B242" s="19"/>
      <c r="C242" s="30" t="str">
        <f>+VLOOKUP(B242,$I$3:$O$7,7)</f>
        <v>C</v>
      </c>
    </row>
    <row r="243" spans="1:3" ht="14.4" x14ac:dyDescent="0.3">
      <c r="A243" s="40"/>
      <c r="B243" s="19"/>
      <c r="C243" s="30" t="str">
        <f>+VLOOKUP(B243,$I$3:$O$7,7)</f>
        <v>C</v>
      </c>
    </row>
    <row r="244" spans="1:3" ht="14.4" x14ac:dyDescent="0.3">
      <c r="A244" s="40"/>
      <c r="B244" s="19"/>
      <c r="C244" s="30" t="str">
        <f>+VLOOKUP(B244,$I$3:$O$7,7)</f>
        <v>C</v>
      </c>
    </row>
    <row r="245" spans="1:3" ht="14.4" x14ac:dyDescent="0.3">
      <c r="A245" s="40"/>
      <c r="B245" s="19"/>
      <c r="C245" s="30" t="str">
        <f>+VLOOKUP(B245,$I$3:$O$7,7)</f>
        <v>C</v>
      </c>
    </row>
    <row r="246" spans="1:3" ht="14.4" x14ac:dyDescent="0.3">
      <c r="A246" s="40"/>
      <c r="B246" s="19"/>
      <c r="C246" s="30" t="str">
        <f>+VLOOKUP(B246,$I$3:$O$7,7)</f>
        <v>C</v>
      </c>
    </row>
    <row r="247" spans="1:3" ht="14.4" x14ac:dyDescent="0.3">
      <c r="A247" s="40"/>
      <c r="B247" s="19"/>
      <c r="C247" s="30" t="str">
        <f>+VLOOKUP(B247,$I$3:$O$7,7)</f>
        <v>C</v>
      </c>
    </row>
    <row r="248" spans="1:3" ht="14.4" x14ac:dyDescent="0.3">
      <c r="A248" s="40"/>
      <c r="B248" s="19"/>
      <c r="C248" s="30" t="str">
        <f>+VLOOKUP(B248,$I$3:$O$7,7)</f>
        <v>C</v>
      </c>
    </row>
    <row r="249" spans="1:3" ht="14.4" x14ac:dyDescent="0.3">
      <c r="A249" s="40"/>
      <c r="B249" s="19"/>
      <c r="C249" s="30" t="str">
        <f>+VLOOKUP(B249,$I$3:$O$7,7)</f>
        <v>C</v>
      </c>
    </row>
    <row r="250" spans="1:3" ht="14.4" x14ac:dyDescent="0.3">
      <c r="A250" s="40"/>
      <c r="B250" s="19"/>
      <c r="C250" s="30" t="str">
        <f>+VLOOKUP(B250,$I$3:$O$7,7)</f>
        <v>C</v>
      </c>
    </row>
    <row r="251" spans="1:3" ht="14.4" x14ac:dyDescent="0.3">
      <c r="A251" s="40"/>
      <c r="B251" s="19"/>
      <c r="C251" s="30" t="str">
        <f>+VLOOKUP(B251,$I$3:$O$7,7)</f>
        <v>C</v>
      </c>
    </row>
    <row r="252" spans="1:3" ht="14.4" x14ac:dyDescent="0.3">
      <c r="A252" s="40"/>
      <c r="B252" s="19"/>
      <c r="C252" s="30" t="str">
        <f>+VLOOKUP(B252,$I$3:$O$7,7)</f>
        <v>C</v>
      </c>
    </row>
    <row r="253" spans="1:3" ht="14.4" x14ac:dyDescent="0.3">
      <c r="A253" s="40"/>
      <c r="B253" s="19"/>
      <c r="C253" s="30" t="str">
        <f>+VLOOKUP(B253,$I$3:$O$7,7)</f>
        <v>C</v>
      </c>
    </row>
    <row r="254" spans="1:3" ht="14.4" x14ac:dyDescent="0.3">
      <c r="A254" s="40"/>
      <c r="B254" s="19"/>
      <c r="C254" s="30" t="str">
        <f>+VLOOKUP(B254,$I$3:$O$7,7)</f>
        <v>C</v>
      </c>
    </row>
    <row r="255" spans="1:3" ht="14.4" x14ac:dyDescent="0.3">
      <c r="A255" s="40"/>
      <c r="B255" s="19"/>
      <c r="C255" s="30" t="str">
        <f>+VLOOKUP(B255,$I$3:$O$7,7)</f>
        <v>C</v>
      </c>
    </row>
    <row r="256" spans="1:3" ht="14.4" x14ac:dyDescent="0.3">
      <c r="A256" s="40"/>
      <c r="B256" s="19"/>
      <c r="C256" s="30" t="str">
        <f>+VLOOKUP(B256,$I$3:$O$7,7)</f>
        <v>C</v>
      </c>
    </row>
    <row r="257" spans="1:3" ht="14.4" x14ac:dyDescent="0.3">
      <c r="A257" s="40"/>
      <c r="B257" s="19"/>
      <c r="C257" s="30" t="str">
        <f>+VLOOKUP(B257,$I$3:$O$7,7)</f>
        <v>C</v>
      </c>
    </row>
    <row r="258" spans="1:3" ht="14.4" x14ac:dyDescent="0.3">
      <c r="A258" s="40"/>
      <c r="B258" s="19"/>
      <c r="C258" s="30" t="str">
        <f>+VLOOKUP(B258,$I$3:$O$7,7)</f>
        <v>C</v>
      </c>
    </row>
    <row r="259" spans="1:3" ht="14.4" x14ac:dyDescent="0.3">
      <c r="A259" s="40"/>
      <c r="B259" s="19"/>
      <c r="C259" s="30" t="str">
        <f>+VLOOKUP(B259,$I$3:$O$7,7)</f>
        <v>C</v>
      </c>
    </row>
    <row r="260" spans="1:3" ht="14.4" x14ac:dyDescent="0.3">
      <c r="A260" s="40"/>
      <c r="B260" s="19"/>
      <c r="C260" s="30" t="str">
        <f>+VLOOKUP(B260,$I$3:$O$7,7)</f>
        <v>C</v>
      </c>
    </row>
    <row r="261" spans="1:3" ht="14.4" x14ac:dyDescent="0.3">
      <c r="A261" s="40"/>
      <c r="B261" s="19"/>
      <c r="C261" s="30" t="str">
        <f>+VLOOKUP(B261,$I$3:$O$7,7)</f>
        <v>C</v>
      </c>
    </row>
    <row r="262" spans="1:3" ht="14.4" x14ac:dyDescent="0.3">
      <c r="A262" s="40"/>
      <c r="B262" s="19"/>
      <c r="C262" s="30" t="str">
        <f>+VLOOKUP(B262,$I$3:$O$7,7)</f>
        <v>C</v>
      </c>
    </row>
    <row r="263" spans="1:3" ht="14.4" x14ac:dyDescent="0.3">
      <c r="A263" s="40"/>
      <c r="B263" s="19"/>
      <c r="C263" s="30" t="str">
        <f>+VLOOKUP(B263,$I$3:$O$7,7)</f>
        <v>C</v>
      </c>
    </row>
    <row r="264" spans="1:3" ht="14.4" x14ac:dyDescent="0.3">
      <c r="A264" s="40"/>
      <c r="B264" s="19"/>
      <c r="C264" s="30" t="str">
        <f>+VLOOKUP(B264,$I$3:$O$7,7)</f>
        <v>C</v>
      </c>
    </row>
    <row r="265" spans="1:3" ht="14.4" x14ac:dyDescent="0.3">
      <c r="A265" s="40"/>
      <c r="B265" s="19"/>
      <c r="C265" s="30" t="str">
        <f>+VLOOKUP(B265,$I$3:$O$7,7)</f>
        <v>C</v>
      </c>
    </row>
    <row r="266" spans="1:3" ht="14.4" x14ac:dyDescent="0.3">
      <c r="A266" s="40"/>
      <c r="B266" s="19"/>
      <c r="C266" s="30" t="str">
        <f>+VLOOKUP(B266,$I$3:$O$7,7)</f>
        <v>C</v>
      </c>
    </row>
    <row r="267" spans="1:3" ht="14.4" x14ac:dyDescent="0.3">
      <c r="A267" s="40"/>
      <c r="B267" s="19"/>
      <c r="C267" s="30" t="str">
        <f>+VLOOKUP(B267,$I$3:$O$7,7)</f>
        <v>C</v>
      </c>
    </row>
    <row r="268" spans="1:3" ht="14.4" x14ac:dyDescent="0.3">
      <c r="A268" s="40"/>
      <c r="B268" s="19"/>
      <c r="C268" s="30" t="str">
        <f>+VLOOKUP(B268,$I$3:$O$7,7)</f>
        <v>C</v>
      </c>
    </row>
    <row r="269" spans="1:3" ht="14.4" x14ac:dyDescent="0.3">
      <c r="A269" s="40"/>
      <c r="B269" s="19"/>
      <c r="C269" s="30" t="str">
        <f>+VLOOKUP(B269,$I$3:$O$7,7)</f>
        <v>C</v>
      </c>
    </row>
    <row r="270" spans="1:3" ht="14.4" x14ac:dyDescent="0.3">
      <c r="A270" s="40"/>
      <c r="B270" s="19"/>
      <c r="C270" s="30" t="str">
        <f>+VLOOKUP(B270,$I$3:$O$7,7)</f>
        <v>C</v>
      </c>
    </row>
    <row r="271" spans="1:3" ht="14.4" x14ac:dyDescent="0.3">
      <c r="A271" s="40"/>
      <c r="B271" s="19"/>
      <c r="C271" s="30" t="str">
        <f>+VLOOKUP(B271,$I$3:$O$7,7)</f>
        <v>C</v>
      </c>
    </row>
    <row r="272" spans="1:3" ht="14.4" x14ac:dyDescent="0.3">
      <c r="A272" s="40"/>
      <c r="B272" s="19"/>
      <c r="C272" s="30" t="str">
        <f>+VLOOKUP(B272,$I$3:$O$7,7)</f>
        <v>C</v>
      </c>
    </row>
    <row r="273" spans="1:3" ht="14.4" x14ac:dyDescent="0.3">
      <c r="A273" s="40"/>
      <c r="B273" s="19"/>
      <c r="C273" s="30" t="str">
        <f>+VLOOKUP(B273,$I$3:$O$7,7)</f>
        <v>C</v>
      </c>
    </row>
    <row r="274" spans="1:3" ht="14.4" x14ac:dyDescent="0.3">
      <c r="A274" s="40"/>
      <c r="B274" s="19"/>
      <c r="C274" s="30" t="str">
        <f>+VLOOKUP(B274,$I$3:$O$7,7)</f>
        <v>C</v>
      </c>
    </row>
    <row r="275" spans="1:3" ht="14.4" x14ac:dyDescent="0.3">
      <c r="A275" s="40"/>
      <c r="B275" s="19"/>
      <c r="C275" s="30" t="str">
        <f>+VLOOKUP(B275,$I$3:$O$7,7)</f>
        <v>C</v>
      </c>
    </row>
    <row r="276" spans="1:3" ht="14.4" x14ac:dyDescent="0.3">
      <c r="A276" s="40"/>
      <c r="B276" s="19"/>
      <c r="C276" s="30" t="str">
        <f>+VLOOKUP(B276,$I$3:$O$7,7)</f>
        <v>C</v>
      </c>
    </row>
    <row r="277" spans="1:3" ht="14.4" x14ac:dyDescent="0.3">
      <c r="A277" s="40"/>
      <c r="B277" s="19"/>
      <c r="C277" s="30" t="str">
        <f>+VLOOKUP(B277,$I$3:$O$7,7)</f>
        <v>C</v>
      </c>
    </row>
    <row r="278" spans="1:3" ht="14.4" x14ac:dyDescent="0.3">
      <c r="A278" s="40"/>
      <c r="B278" s="19"/>
      <c r="C278" s="30" t="str">
        <f>+VLOOKUP(B278,$I$3:$O$7,7)</f>
        <v>C</v>
      </c>
    </row>
    <row r="279" spans="1:3" ht="14.4" x14ac:dyDescent="0.3">
      <c r="A279" s="40"/>
      <c r="B279" s="19"/>
      <c r="C279" s="30" t="str">
        <f>+VLOOKUP(B279,$I$3:$O$7,7)</f>
        <v>C</v>
      </c>
    </row>
    <row r="280" spans="1:3" ht="14.4" x14ac:dyDescent="0.3">
      <c r="A280" s="40"/>
      <c r="B280" s="19"/>
      <c r="C280" s="30" t="str">
        <f>+VLOOKUP(B280,$I$3:$O$7,7)</f>
        <v>C</v>
      </c>
    </row>
    <row r="281" spans="1:3" ht="14.4" x14ac:dyDescent="0.3">
      <c r="A281" s="40"/>
      <c r="B281" s="19"/>
      <c r="C281" s="30" t="str">
        <f>+VLOOKUP(B281,$I$3:$O$7,7)</f>
        <v>C</v>
      </c>
    </row>
    <row r="282" spans="1:3" ht="14.4" x14ac:dyDescent="0.3">
      <c r="A282" s="40"/>
      <c r="B282" s="19"/>
      <c r="C282" s="30" t="str">
        <f>+VLOOKUP(B282,$I$3:$O$7,7)</f>
        <v>C</v>
      </c>
    </row>
    <row r="283" spans="1:3" ht="14.4" x14ac:dyDescent="0.3">
      <c r="A283" s="40"/>
      <c r="B283" s="19"/>
      <c r="C283" s="30" t="str">
        <f>+VLOOKUP(B283,$I$3:$O$7,7)</f>
        <v>C</v>
      </c>
    </row>
    <row r="284" spans="1:3" ht="14.4" x14ac:dyDescent="0.3">
      <c r="A284" s="40"/>
      <c r="B284" s="19"/>
      <c r="C284" s="30" t="str">
        <f>+VLOOKUP(B284,$I$3:$O$7,7)</f>
        <v>C</v>
      </c>
    </row>
    <row r="285" spans="1:3" ht="14.4" x14ac:dyDescent="0.3">
      <c r="A285" s="40"/>
      <c r="B285" s="19"/>
      <c r="C285" s="30" t="str">
        <f>+VLOOKUP(B285,$I$3:$O$7,7)</f>
        <v>C</v>
      </c>
    </row>
    <row r="286" spans="1:3" ht="14.4" x14ac:dyDescent="0.3">
      <c r="A286" s="40"/>
      <c r="B286" s="19"/>
      <c r="C286" s="30" t="str">
        <f>+VLOOKUP(B286,$I$3:$O$7,7)</f>
        <v>C</v>
      </c>
    </row>
    <row r="287" spans="1:3" ht="14.4" x14ac:dyDescent="0.3">
      <c r="A287" s="40"/>
      <c r="B287" s="19"/>
      <c r="C287" s="30" t="str">
        <f>+VLOOKUP(B287,$I$3:$O$7,7)</f>
        <v>C</v>
      </c>
    </row>
    <row r="288" spans="1:3" ht="14.4" x14ac:dyDescent="0.3">
      <c r="A288" s="40"/>
      <c r="B288" s="19"/>
      <c r="C288" s="30" t="str">
        <f>+VLOOKUP(B288,$I$3:$O$7,7)</f>
        <v>C</v>
      </c>
    </row>
    <row r="289" spans="1:3" ht="14.4" x14ac:dyDescent="0.3">
      <c r="A289" s="40"/>
      <c r="B289" s="19"/>
      <c r="C289" s="30" t="str">
        <f>+VLOOKUP(B289,$I$3:$O$7,7)</f>
        <v>C</v>
      </c>
    </row>
    <row r="290" spans="1:3" ht="14.4" x14ac:dyDescent="0.3">
      <c r="A290" s="40"/>
      <c r="B290" s="19"/>
      <c r="C290" s="30" t="str">
        <f>+VLOOKUP(B290,$I$3:$O$7,7)</f>
        <v>C</v>
      </c>
    </row>
    <row r="291" spans="1:3" ht="14.4" x14ac:dyDescent="0.3">
      <c r="A291" s="40"/>
      <c r="B291" s="19"/>
      <c r="C291" s="30" t="str">
        <f>+VLOOKUP(B291,$I$3:$O$7,7)</f>
        <v>C</v>
      </c>
    </row>
    <row r="292" spans="1:3" ht="14.4" x14ac:dyDescent="0.3">
      <c r="A292" s="40"/>
      <c r="B292" s="19"/>
      <c r="C292" s="30" t="str">
        <f>+VLOOKUP(B292,$I$3:$O$7,7)</f>
        <v>C</v>
      </c>
    </row>
    <row r="293" spans="1:3" ht="14.4" x14ac:dyDescent="0.3">
      <c r="A293" s="40"/>
      <c r="B293" s="19"/>
      <c r="C293" s="30" t="str">
        <f>+VLOOKUP(B293,$I$3:$O$7,7)</f>
        <v>C</v>
      </c>
    </row>
    <row r="294" spans="1:3" ht="14.4" x14ac:dyDescent="0.3">
      <c r="A294" s="40"/>
      <c r="B294" s="19"/>
      <c r="C294" s="30" t="str">
        <f>+VLOOKUP(B294,$I$3:$O$7,7)</f>
        <v>C</v>
      </c>
    </row>
    <row r="295" spans="1:3" ht="14.4" x14ac:dyDescent="0.3">
      <c r="A295" s="40"/>
      <c r="B295" s="19"/>
      <c r="C295" s="30" t="str">
        <f>+VLOOKUP(B295,$I$3:$O$7,7)</f>
        <v>C</v>
      </c>
    </row>
    <row r="296" spans="1:3" ht="14.4" x14ac:dyDescent="0.3">
      <c r="A296" s="40"/>
      <c r="B296" s="19"/>
      <c r="C296" s="30" t="str">
        <f>+VLOOKUP(B296,$I$3:$O$7,7)</f>
        <v>C</v>
      </c>
    </row>
    <row r="297" spans="1:3" ht="14.4" x14ac:dyDescent="0.3">
      <c r="A297" s="40"/>
      <c r="B297" s="19"/>
      <c r="C297" s="30" t="str">
        <f>+VLOOKUP(B297,$I$3:$O$7,7)</f>
        <v>C</v>
      </c>
    </row>
    <row r="298" spans="1:3" ht="14.4" x14ac:dyDescent="0.3">
      <c r="A298" s="40"/>
      <c r="B298" s="19"/>
      <c r="C298" s="30" t="str">
        <f>+VLOOKUP(B298,$I$3:$O$7,7)</f>
        <v>C</v>
      </c>
    </row>
    <row r="299" spans="1:3" ht="14.4" x14ac:dyDescent="0.3">
      <c r="A299" s="40"/>
      <c r="B299" s="19"/>
      <c r="C299" s="30" t="str">
        <f>+VLOOKUP(B299,$I$3:$O$7,7)</f>
        <v>C</v>
      </c>
    </row>
    <row r="300" spans="1:3" ht="14.4" x14ac:dyDescent="0.3">
      <c r="A300" s="40"/>
      <c r="B300" s="19"/>
      <c r="C300" s="30" t="str">
        <f>+VLOOKUP(B300,$I$3:$O$7,7)</f>
        <v>C</v>
      </c>
    </row>
    <row r="301" spans="1:3" ht="14.4" x14ac:dyDescent="0.3">
      <c r="A301" s="40"/>
      <c r="B301" s="19"/>
      <c r="C301" s="30" t="str">
        <f>+VLOOKUP(B301,$I$3:$O$7,7)</f>
        <v>C</v>
      </c>
    </row>
    <row r="302" spans="1:3" ht="14.4" x14ac:dyDescent="0.3">
      <c r="A302" s="40"/>
      <c r="B302" s="19"/>
      <c r="C302" s="30" t="str">
        <f>+VLOOKUP(B302,$I$3:$O$7,7)</f>
        <v>C</v>
      </c>
    </row>
    <row r="303" spans="1:3" ht="14.4" x14ac:dyDescent="0.3">
      <c r="A303" s="40"/>
      <c r="B303" s="19"/>
      <c r="C303" s="30" t="str">
        <f>+VLOOKUP(B303,$I$3:$O$7,7)</f>
        <v>C</v>
      </c>
    </row>
    <row r="304" spans="1:3" ht="14.4" x14ac:dyDescent="0.3">
      <c r="A304" s="40"/>
      <c r="B304" s="19"/>
      <c r="C304" s="30" t="str">
        <f>+VLOOKUP(B304,$I$3:$O$7,7)</f>
        <v>C</v>
      </c>
    </row>
    <row r="305" spans="1:3" ht="14.4" x14ac:dyDescent="0.3">
      <c r="A305" s="40"/>
      <c r="B305" s="19"/>
      <c r="C305" s="30" t="str">
        <f>+VLOOKUP(B305,$I$3:$O$7,7)</f>
        <v>C</v>
      </c>
    </row>
    <row r="306" spans="1:3" ht="14.4" x14ac:dyDescent="0.3">
      <c r="A306" s="40"/>
      <c r="B306" s="19"/>
      <c r="C306" s="30" t="str">
        <f>+VLOOKUP(B306,$I$3:$O$7,7)</f>
        <v>C</v>
      </c>
    </row>
    <row r="307" spans="1:3" ht="14.4" x14ac:dyDescent="0.3">
      <c r="A307" s="40"/>
      <c r="B307" s="19"/>
      <c r="C307" s="30" t="str">
        <f>+VLOOKUP(B307,$I$3:$O$7,7)</f>
        <v>C</v>
      </c>
    </row>
    <row r="308" spans="1:3" ht="14.4" x14ac:dyDescent="0.3">
      <c r="A308" s="40"/>
      <c r="B308" s="19"/>
      <c r="C308" s="30" t="str">
        <f>+VLOOKUP(B308,$I$3:$O$7,7)</f>
        <v>C</v>
      </c>
    </row>
    <row r="309" spans="1:3" ht="14.4" x14ac:dyDescent="0.3">
      <c r="A309" s="40"/>
      <c r="B309" s="19"/>
      <c r="C309" s="30" t="str">
        <f>+VLOOKUP(B309,$I$3:$O$7,7)</f>
        <v>C</v>
      </c>
    </row>
    <row r="310" spans="1:3" ht="14.4" x14ac:dyDescent="0.3">
      <c r="A310" s="40"/>
      <c r="B310" s="19"/>
      <c r="C310" s="30" t="str">
        <f>+VLOOKUP(B310,$I$3:$O$7,7)</f>
        <v>C</v>
      </c>
    </row>
    <row r="311" spans="1:3" ht="14.4" x14ac:dyDescent="0.3">
      <c r="A311" s="40"/>
      <c r="B311" s="19"/>
      <c r="C311" s="30" t="str">
        <f>+VLOOKUP(B311,$I$3:$O$7,7)</f>
        <v>C</v>
      </c>
    </row>
    <row r="312" spans="1:3" ht="14.4" x14ac:dyDescent="0.3">
      <c r="A312" s="40"/>
      <c r="B312" s="19"/>
      <c r="C312" s="30" t="str">
        <f>+VLOOKUP(B312,$I$3:$O$7,7)</f>
        <v>C</v>
      </c>
    </row>
    <row r="313" spans="1:3" ht="14.4" x14ac:dyDescent="0.3">
      <c r="A313" s="40"/>
      <c r="B313" s="19"/>
      <c r="C313" s="30" t="str">
        <f>+VLOOKUP(B313,$I$3:$O$7,7)</f>
        <v>C</v>
      </c>
    </row>
    <row r="314" spans="1:3" ht="14.4" x14ac:dyDescent="0.3">
      <c r="A314" s="40"/>
      <c r="B314" s="19"/>
      <c r="C314" s="30" t="str">
        <f>+VLOOKUP(B314,$I$3:$O$7,7)</f>
        <v>C</v>
      </c>
    </row>
    <row r="315" spans="1:3" ht="14.4" x14ac:dyDescent="0.3">
      <c r="A315" s="40"/>
      <c r="B315" s="19"/>
      <c r="C315" s="30" t="str">
        <f>+VLOOKUP(B315,$I$3:$O$7,7)</f>
        <v>C</v>
      </c>
    </row>
    <row r="316" spans="1:3" ht="14.4" x14ac:dyDescent="0.3">
      <c r="A316" s="40"/>
      <c r="B316" s="19"/>
      <c r="C316" s="30" t="str">
        <f>+VLOOKUP(B316,$I$3:$O$7,7)</f>
        <v>C</v>
      </c>
    </row>
    <row r="317" spans="1:3" ht="14.4" x14ac:dyDescent="0.3">
      <c r="A317" s="40"/>
      <c r="B317" s="19"/>
      <c r="C317" s="30" t="str">
        <f>+VLOOKUP(B317,$I$3:$O$7,7)</f>
        <v>C</v>
      </c>
    </row>
    <row r="318" spans="1:3" ht="14.4" x14ac:dyDescent="0.3">
      <c r="A318" s="40"/>
      <c r="B318" s="19"/>
      <c r="C318" s="30" t="str">
        <f>+VLOOKUP(B318,$I$3:$O$7,7)</f>
        <v>C</v>
      </c>
    </row>
    <row r="319" spans="1:3" ht="14.4" x14ac:dyDescent="0.3">
      <c r="A319" s="40"/>
      <c r="B319" s="19"/>
      <c r="C319" s="30" t="str">
        <f>+VLOOKUP(B319,$I$3:$O$7,7)</f>
        <v>C</v>
      </c>
    </row>
    <row r="320" spans="1:3" ht="14.4" x14ac:dyDescent="0.3">
      <c r="A320" s="40"/>
      <c r="B320" s="19"/>
      <c r="C320" s="30" t="str">
        <f>+VLOOKUP(B320,$I$3:$O$7,7)</f>
        <v>C</v>
      </c>
    </row>
    <row r="321" spans="1:3" ht="14.4" x14ac:dyDescent="0.3">
      <c r="A321" s="40"/>
      <c r="B321" s="19"/>
      <c r="C321" s="30" t="str">
        <f>+VLOOKUP(B321,$I$3:$O$7,7)</f>
        <v>C</v>
      </c>
    </row>
    <row r="322" spans="1:3" ht="14.4" x14ac:dyDescent="0.3">
      <c r="A322" s="40"/>
      <c r="B322" s="19"/>
      <c r="C322" s="30" t="str">
        <f>+VLOOKUP(B322,$I$3:$O$7,7)</f>
        <v>C</v>
      </c>
    </row>
    <row r="323" spans="1:3" ht="14.4" x14ac:dyDescent="0.3">
      <c r="A323" s="40"/>
      <c r="B323" s="19"/>
      <c r="C323" s="30" t="str">
        <f>+VLOOKUP(B323,$I$3:$O$7,7)</f>
        <v>C</v>
      </c>
    </row>
    <row r="324" spans="1:3" ht="14.4" x14ac:dyDescent="0.3">
      <c r="A324" s="40"/>
      <c r="B324" s="19"/>
      <c r="C324" s="30" t="str">
        <f>+VLOOKUP(B324,$I$3:$O$7,7)</f>
        <v>C</v>
      </c>
    </row>
    <row r="325" spans="1:3" ht="14.4" x14ac:dyDescent="0.3">
      <c r="A325" s="40"/>
      <c r="B325" s="19"/>
      <c r="C325" s="30" t="str">
        <f>+VLOOKUP(B325,$I$3:$O$7,7)</f>
        <v>C</v>
      </c>
    </row>
    <row r="326" spans="1:3" ht="14.4" x14ac:dyDescent="0.3">
      <c r="A326" s="40"/>
      <c r="B326" s="19"/>
      <c r="C326" s="30" t="str">
        <f>+VLOOKUP(B326,$I$3:$O$7,7)</f>
        <v>C</v>
      </c>
    </row>
    <row r="327" spans="1:3" ht="14.4" x14ac:dyDescent="0.3">
      <c r="A327" s="40"/>
      <c r="B327" s="19"/>
      <c r="C327" s="30" t="str">
        <f>+VLOOKUP(B327,$I$3:$O$7,7)</f>
        <v>C</v>
      </c>
    </row>
    <row r="328" spans="1:3" ht="14.4" x14ac:dyDescent="0.3">
      <c r="A328" s="40"/>
      <c r="B328" s="19"/>
      <c r="C328" s="30" t="str">
        <f>+VLOOKUP(B328,$I$3:$O$7,7)</f>
        <v>C</v>
      </c>
    </row>
    <row r="329" spans="1:3" ht="14.4" x14ac:dyDescent="0.3">
      <c r="A329" s="40"/>
      <c r="B329" s="19"/>
      <c r="C329" s="30" t="str">
        <f>+VLOOKUP(B329,$I$3:$O$7,7)</f>
        <v>C</v>
      </c>
    </row>
    <row r="330" spans="1:3" ht="14.4" x14ac:dyDescent="0.3">
      <c r="A330" s="40"/>
      <c r="B330" s="19"/>
      <c r="C330" s="30" t="str">
        <f>+VLOOKUP(B330,$I$3:$O$7,7)</f>
        <v>C</v>
      </c>
    </row>
    <row r="331" spans="1:3" ht="14.4" x14ac:dyDescent="0.3">
      <c r="A331" s="40"/>
      <c r="B331" s="19"/>
      <c r="C331" s="30" t="str">
        <f>+VLOOKUP(B331,$I$3:$O$7,7)</f>
        <v>C</v>
      </c>
    </row>
    <row r="332" spans="1:3" ht="14.4" x14ac:dyDescent="0.3">
      <c r="A332" s="40"/>
      <c r="B332" s="19"/>
      <c r="C332" s="30" t="str">
        <f>+VLOOKUP(B332,$I$3:$O$7,7)</f>
        <v>C</v>
      </c>
    </row>
    <row r="333" spans="1:3" ht="14.4" x14ac:dyDescent="0.3">
      <c r="A333" s="40"/>
      <c r="B333" s="19"/>
      <c r="C333" s="30" t="str">
        <f>+VLOOKUP(B333,$I$3:$O$7,7)</f>
        <v>C</v>
      </c>
    </row>
    <row r="334" spans="1:3" ht="14.4" x14ac:dyDescent="0.3">
      <c r="A334" s="40"/>
      <c r="B334" s="19"/>
      <c r="C334" s="30" t="str">
        <f>+VLOOKUP(B334,$I$3:$O$7,7)</f>
        <v>C</v>
      </c>
    </row>
    <row r="335" spans="1:3" ht="14.4" x14ac:dyDescent="0.3">
      <c r="A335" s="40"/>
      <c r="B335" s="19"/>
      <c r="C335" s="30" t="str">
        <f>+VLOOKUP(B335,$I$3:$O$7,7)</f>
        <v>C</v>
      </c>
    </row>
    <row r="336" spans="1:3" ht="14.4" x14ac:dyDescent="0.3">
      <c r="A336" s="40"/>
      <c r="B336" s="19"/>
      <c r="C336" s="30" t="str">
        <f>+VLOOKUP(B336,$I$3:$O$7,7)</f>
        <v>C</v>
      </c>
    </row>
    <row r="337" spans="1:3" ht="14.4" x14ac:dyDescent="0.3">
      <c r="A337" s="40"/>
      <c r="B337" s="19"/>
      <c r="C337" s="30" t="str">
        <f>+VLOOKUP(B337,$I$3:$O$7,7)</f>
        <v>C</v>
      </c>
    </row>
    <row r="338" spans="1:3" ht="14.4" x14ac:dyDescent="0.3">
      <c r="A338" s="40"/>
      <c r="B338" s="19"/>
      <c r="C338" s="30" t="str">
        <f>+VLOOKUP(B338,$I$3:$O$7,7)</f>
        <v>C</v>
      </c>
    </row>
    <row r="339" spans="1:3" ht="14.4" x14ac:dyDescent="0.3">
      <c r="A339" s="40"/>
      <c r="B339" s="19"/>
      <c r="C339" s="30" t="str">
        <f>+VLOOKUP(B339,$I$3:$O$7,7)</f>
        <v>C</v>
      </c>
    </row>
    <row r="340" spans="1:3" ht="14.4" x14ac:dyDescent="0.3">
      <c r="A340" s="40"/>
      <c r="B340" s="19"/>
      <c r="C340" s="30" t="str">
        <f>+VLOOKUP(B340,$I$3:$O$7,7)</f>
        <v>C</v>
      </c>
    </row>
    <row r="341" spans="1:3" ht="14.4" x14ac:dyDescent="0.3">
      <c r="A341" s="40"/>
      <c r="B341" s="19"/>
      <c r="C341" s="30" t="str">
        <f>+VLOOKUP(B341,$I$3:$O$7,7)</f>
        <v>C</v>
      </c>
    </row>
    <row r="342" spans="1:3" ht="14.4" x14ac:dyDescent="0.3">
      <c r="A342" s="40"/>
      <c r="B342" s="19"/>
      <c r="C342" s="30" t="str">
        <f>+VLOOKUP(B342,$I$3:$O$7,7)</f>
        <v>C</v>
      </c>
    </row>
    <row r="343" spans="1:3" ht="14.4" x14ac:dyDescent="0.3">
      <c r="A343" s="40"/>
      <c r="B343" s="19"/>
      <c r="C343" s="30" t="str">
        <f>+VLOOKUP(B343,$I$3:$O$7,7)</f>
        <v>C</v>
      </c>
    </row>
    <row r="344" spans="1:3" ht="14.4" x14ac:dyDescent="0.3">
      <c r="A344" s="40"/>
      <c r="B344" s="19"/>
      <c r="C344" s="30" t="str">
        <f>+VLOOKUP(B344,$I$3:$O$7,7)</f>
        <v>C</v>
      </c>
    </row>
    <row r="345" spans="1:3" ht="14.4" x14ac:dyDescent="0.3">
      <c r="A345" s="40"/>
      <c r="B345" s="19"/>
      <c r="C345" s="30" t="str">
        <f>+VLOOKUP(B345,$I$3:$O$7,7)</f>
        <v>C</v>
      </c>
    </row>
    <row r="346" spans="1:3" ht="14.4" x14ac:dyDescent="0.3">
      <c r="A346" s="40"/>
      <c r="B346" s="19"/>
      <c r="C346" s="30" t="str">
        <f>+VLOOKUP(B346,$I$3:$O$7,7)</f>
        <v>C</v>
      </c>
    </row>
    <row r="347" spans="1:3" ht="14.4" x14ac:dyDescent="0.3">
      <c r="A347" s="40"/>
      <c r="B347" s="19"/>
      <c r="C347" s="30" t="str">
        <f>+VLOOKUP(B347,$I$3:$O$7,7)</f>
        <v>C</v>
      </c>
    </row>
    <row r="348" spans="1:3" ht="14.4" x14ac:dyDescent="0.3">
      <c r="A348" s="40"/>
      <c r="B348" s="19"/>
      <c r="C348" s="30" t="str">
        <f>+VLOOKUP(B348,$I$3:$O$7,7)</f>
        <v>C</v>
      </c>
    </row>
    <row r="349" spans="1:3" ht="14.4" x14ac:dyDescent="0.3">
      <c r="A349" s="40"/>
      <c r="B349" s="19"/>
      <c r="C349" s="30" t="str">
        <f>+VLOOKUP(B349,$I$3:$O$7,7)</f>
        <v>C</v>
      </c>
    </row>
    <row r="350" spans="1:3" ht="14.4" x14ac:dyDescent="0.3">
      <c r="A350" s="40"/>
      <c r="B350" s="19"/>
      <c r="C350" s="30" t="str">
        <f>+VLOOKUP(B350,$I$3:$O$7,7)</f>
        <v>C</v>
      </c>
    </row>
    <row r="351" spans="1:3" ht="14.4" x14ac:dyDescent="0.3">
      <c r="A351" s="40"/>
      <c r="B351" s="19"/>
      <c r="C351" s="30" t="str">
        <f>+VLOOKUP(B351,$I$3:$O$7,7)</f>
        <v>C</v>
      </c>
    </row>
    <row r="352" spans="1:3" ht="14.4" x14ac:dyDescent="0.3">
      <c r="A352" s="40"/>
      <c r="B352" s="19"/>
      <c r="C352" s="30" t="str">
        <f>+VLOOKUP(B352,$I$3:$O$7,7)</f>
        <v>C</v>
      </c>
    </row>
    <row r="353" spans="1:3" ht="14.4" x14ac:dyDescent="0.3">
      <c r="A353" s="40"/>
      <c r="B353" s="19"/>
      <c r="C353" s="30" t="str">
        <f>+VLOOKUP(B353,$I$3:$O$7,7)</f>
        <v>C</v>
      </c>
    </row>
    <row r="354" spans="1:3" ht="14.4" x14ac:dyDescent="0.3">
      <c r="A354" s="40"/>
      <c r="B354" s="19"/>
      <c r="C354" s="30" t="str">
        <f>+VLOOKUP(B354,$I$3:$O$7,7)</f>
        <v>C</v>
      </c>
    </row>
    <row r="355" spans="1:3" ht="14.4" x14ac:dyDescent="0.3">
      <c r="A355" s="40"/>
      <c r="B355" s="19"/>
      <c r="C355" s="30" t="str">
        <f>+VLOOKUP(B355,$I$3:$O$7,7)</f>
        <v>C</v>
      </c>
    </row>
    <row r="356" spans="1:3" ht="14.4" x14ac:dyDescent="0.3">
      <c r="A356" s="40"/>
      <c r="B356" s="19"/>
      <c r="C356" s="30" t="str">
        <f>+VLOOKUP(B356,$I$3:$O$7,7)</f>
        <v>C</v>
      </c>
    </row>
    <row r="357" spans="1:3" ht="14.4" x14ac:dyDescent="0.3">
      <c r="A357" s="40"/>
      <c r="B357" s="19"/>
      <c r="C357" s="30" t="str">
        <f>+VLOOKUP(B357,$I$3:$O$7,7)</f>
        <v>C</v>
      </c>
    </row>
    <row r="358" spans="1:3" ht="14.4" x14ac:dyDescent="0.3">
      <c r="A358" s="40"/>
      <c r="B358" s="19"/>
      <c r="C358" s="30" t="str">
        <f>+VLOOKUP(B358,$I$3:$O$7,7)</f>
        <v>C</v>
      </c>
    </row>
    <row r="359" spans="1:3" ht="14.4" x14ac:dyDescent="0.3">
      <c r="A359" s="40"/>
      <c r="B359" s="19"/>
      <c r="C359" s="30" t="str">
        <f>+VLOOKUP(B359,$I$3:$O$7,7)</f>
        <v>C</v>
      </c>
    </row>
    <row r="360" spans="1:3" ht="14.4" x14ac:dyDescent="0.3">
      <c r="A360" s="40"/>
      <c r="B360" s="19"/>
      <c r="C360" s="30" t="str">
        <f>+VLOOKUP(B360,$I$3:$O$7,7)</f>
        <v>C</v>
      </c>
    </row>
    <row r="361" spans="1:3" ht="14.4" x14ac:dyDescent="0.3">
      <c r="A361" s="40"/>
      <c r="B361" s="19"/>
      <c r="C361" s="30" t="str">
        <f>+VLOOKUP(B361,$I$3:$O$7,7)</f>
        <v>C</v>
      </c>
    </row>
    <row r="362" spans="1:3" ht="14.4" x14ac:dyDescent="0.3">
      <c r="A362" s="40"/>
      <c r="B362" s="19"/>
      <c r="C362" s="30" t="str">
        <f>+VLOOKUP(B362,$I$3:$O$7,7)</f>
        <v>C</v>
      </c>
    </row>
    <row r="363" spans="1:3" ht="14.4" x14ac:dyDescent="0.3">
      <c r="A363" s="40"/>
      <c r="B363" s="19"/>
      <c r="C363" s="30" t="str">
        <f>+VLOOKUP(B363,$I$3:$O$7,7)</f>
        <v>C</v>
      </c>
    </row>
    <row r="364" spans="1:3" ht="14.4" x14ac:dyDescent="0.3">
      <c r="A364" s="40"/>
      <c r="B364" s="19"/>
      <c r="C364" s="30" t="str">
        <f>+VLOOKUP(B364,$I$3:$O$7,7)</f>
        <v>C</v>
      </c>
    </row>
    <row r="365" spans="1:3" ht="14.4" x14ac:dyDescent="0.3">
      <c r="A365" s="40"/>
      <c r="B365" s="19"/>
      <c r="C365" s="30" t="str">
        <f>+VLOOKUP(B365,$I$3:$O$7,7)</f>
        <v>C</v>
      </c>
    </row>
    <row r="366" spans="1:3" ht="14.4" x14ac:dyDescent="0.3">
      <c r="A366" s="40"/>
      <c r="B366" s="19"/>
      <c r="C366" s="30" t="str">
        <f>+VLOOKUP(B366,$I$3:$O$7,7)</f>
        <v>C</v>
      </c>
    </row>
    <row r="367" spans="1:3" ht="14.4" x14ac:dyDescent="0.3">
      <c r="A367" s="40"/>
      <c r="B367" s="19"/>
      <c r="C367" s="30" t="str">
        <f>+VLOOKUP(B367,$I$3:$O$7,7)</f>
        <v>C</v>
      </c>
    </row>
    <row r="368" spans="1:3" ht="14.4" x14ac:dyDescent="0.3">
      <c r="A368" s="40"/>
      <c r="B368" s="19"/>
      <c r="C368" s="30" t="str">
        <f>+VLOOKUP(B368,$I$3:$O$7,7)</f>
        <v>C</v>
      </c>
    </row>
    <row r="369" spans="1:3" ht="14.4" x14ac:dyDescent="0.3">
      <c r="A369" s="40"/>
      <c r="B369" s="19"/>
      <c r="C369" s="30" t="str">
        <f>+VLOOKUP(B369,$I$3:$O$7,7)</f>
        <v>C</v>
      </c>
    </row>
    <row r="370" spans="1:3" ht="14.4" x14ac:dyDescent="0.3">
      <c r="A370" s="40"/>
      <c r="B370" s="19"/>
      <c r="C370" s="30" t="str">
        <f>+VLOOKUP(B370,$I$3:$O$7,7)</f>
        <v>C</v>
      </c>
    </row>
    <row r="371" spans="1:3" ht="14.4" x14ac:dyDescent="0.3">
      <c r="A371" s="40"/>
      <c r="B371" s="19"/>
      <c r="C371" s="30" t="str">
        <f>+VLOOKUP(B371,$I$3:$O$7,7)</f>
        <v>C</v>
      </c>
    </row>
    <row r="372" spans="1:3" ht="14.4" x14ac:dyDescent="0.3">
      <c r="A372" s="40"/>
      <c r="B372" s="19"/>
      <c r="C372" s="30" t="str">
        <f>+VLOOKUP(B372,$I$3:$O$7,7)</f>
        <v>C</v>
      </c>
    </row>
    <row r="373" spans="1:3" ht="14.4" x14ac:dyDescent="0.3">
      <c r="A373" s="40"/>
      <c r="B373" s="19"/>
      <c r="C373" s="30" t="str">
        <f>+VLOOKUP(B373,$I$3:$O$7,7)</f>
        <v>C</v>
      </c>
    </row>
    <row r="374" spans="1:3" ht="14.4" x14ac:dyDescent="0.3">
      <c r="A374" s="40"/>
      <c r="B374" s="19"/>
      <c r="C374" s="30" t="str">
        <f>+VLOOKUP(B374,$I$3:$O$7,7)</f>
        <v>C</v>
      </c>
    </row>
    <row r="375" spans="1:3" ht="14.4" x14ac:dyDescent="0.3">
      <c r="A375" s="40"/>
      <c r="B375" s="19"/>
      <c r="C375" s="30" t="str">
        <f>+VLOOKUP(B375,$I$3:$O$7,7)</f>
        <v>C</v>
      </c>
    </row>
    <row r="376" spans="1:3" ht="14.4" x14ac:dyDescent="0.3">
      <c r="A376" s="40"/>
      <c r="B376" s="19"/>
      <c r="C376" s="30" t="str">
        <f>+VLOOKUP(B376,$I$3:$O$7,7)</f>
        <v>C</v>
      </c>
    </row>
    <row r="377" spans="1:3" ht="14.4" x14ac:dyDescent="0.3">
      <c r="A377" s="40"/>
      <c r="B377" s="19"/>
      <c r="C377" s="30" t="str">
        <f>+VLOOKUP(B377,$I$3:$O$7,7)</f>
        <v>C</v>
      </c>
    </row>
    <row r="378" spans="1:3" ht="14.4" x14ac:dyDescent="0.3">
      <c r="A378" s="40"/>
      <c r="B378" s="19"/>
      <c r="C378" s="30" t="str">
        <f>+VLOOKUP(B378,$I$3:$O$7,7)</f>
        <v>C</v>
      </c>
    </row>
    <row r="379" spans="1:3" ht="14.4" x14ac:dyDescent="0.3">
      <c r="A379" s="40"/>
      <c r="B379" s="19"/>
      <c r="C379" s="30" t="str">
        <f>+VLOOKUP(B379,$I$3:$O$7,7)</f>
        <v>C</v>
      </c>
    </row>
    <row r="380" spans="1:3" ht="14.4" x14ac:dyDescent="0.3">
      <c r="A380" s="40"/>
      <c r="B380" s="19"/>
      <c r="C380" s="30" t="str">
        <f>+VLOOKUP(B380,$I$3:$O$7,7)</f>
        <v>C</v>
      </c>
    </row>
    <row r="381" spans="1:3" ht="14.4" x14ac:dyDescent="0.3">
      <c r="A381" s="40"/>
      <c r="B381" s="19"/>
      <c r="C381" s="30" t="str">
        <f>+VLOOKUP(B381,$I$3:$O$7,7)</f>
        <v>C</v>
      </c>
    </row>
    <row r="382" spans="1:3" ht="14.4" x14ac:dyDescent="0.3">
      <c r="A382" s="40"/>
      <c r="B382" s="19"/>
      <c r="C382" s="30" t="str">
        <f>+VLOOKUP(B382,$I$3:$O$7,7)</f>
        <v>C</v>
      </c>
    </row>
    <row r="383" spans="1:3" ht="14.4" x14ac:dyDescent="0.3">
      <c r="A383" s="40"/>
      <c r="B383" s="19"/>
      <c r="C383" s="30" t="str">
        <f>+VLOOKUP(B383,$I$3:$O$7,7)</f>
        <v>C</v>
      </c>
    </row>
    <row r="384" spans="1:3" ht="14.4" x14ac:dyDescent="0.3">
      <c r="A384" s="40"/>
      <c r="B384" s="19"/>
      <c r="C384" s="30" t="str">
        <f>+VLOOKUP(B384,$I$3:$O$7,7)</f>
        <v>C</v>
      </c>
    </row>
    <row r="385" spans="1:3" ht="14.4" x14ac:dyDescent="0.3">
      <c r="A385" s="40"/>
      <c r="B385" s="19"/>
      <c r="C385" s="30" t="str">
        <f>+VLOOKUP(B385,$I$3:$O$7,7)</f>
        <v>C</v>
      </c>
    </row>
    <row r="386" spans="1:3" ht="14.4" x14ac:dyDescent="0.3">
      <c r="A386" s="40"/>
      <c r="B386" s="19"/>
      <c r="C386" s="30" t="str">
        <f>+VLOOKUP(B386,$I$3:$O$7,7)</f>
        <v>C</v>
      </c>
    </row>
    <row r="387" spans="1:3" ht="14.4" x14ac:dyDescent="0.3">
      <c r="A387" s="40"/>
      <c r="B387" s="19"/>
      <c r="C387" s="30" t="str">
        <f>+VLOOKUP(B387,$I$3:$O$7,7)</f>
        <v>C</v>
      </c>
    </row>
    <row r="388" spans="1:3" ht="14.4" x14ac:dyDescent="0.3">
      <c r="A388" s="40"/>
      <c r="B388" s="19"/>
      <c r="C388" s="30" t="str">
        <f>+VLOOKUP(B388,$I$3:$O$7,7)</f>
        <v>C</v>
      </c>
    </row>
    <row r="389" spans="1:3" ht="14.4" x14ac:dyDescent="0.3">
      <c r="A389" s="40"/>
      <c r="B389" s="19"/>
      <c r="C389" s="30" t="str">
        <f>+VLOOKUP(B389,$I$3:$O$7,7)</f>
        <v>C</v>
      </c>
    </row>
    <row r="390" spans="1:3" ht="14.4" x14ac:dyDescent="0.3">
      <c r="A390" s="40"/>
      <c r="B390" s="19"/>
      <c r="C390" s="30" t="str">
        <f>+VLOOKUP(B390,$I$3:$O$7,7)</f>
        <v>C</v>
      </c>
    </row>
    <row r="391" spans="1:3" ht="14.4" x14ac:dyDescent="0.3">
      <c r="A391" s="40"/>
      <c r="B391" s="19"/>
      <c r="C391" s="30" t="str">
        <f>+VLOOKUP(B391,$I$3:$O$7,7)</f>
        <v>C</v>
      </c>
    </row>
    <row r="392" spans="1:3" ht="14.4" x14ac:dyDescent="0.3">
      <c r="A392" s="40"/>
      <c r="B392" s="19"/>
      <c r="C392" s="30" t="str">
        <f>+VLOOKUP(B392,$I$3:$O$7,7)</f>
        <v>C</v>
      </c>
    </row>
    <row r="393" spans="1:3" ht="14.4" x14ac:dyDescent="0.3">
      <c r="A393" s="40"/>
      <c r="B393" s="19"/>
      <c r="C393" s="30" t="str">
        <f>+VLOOKUP(B393,$I$3:$O$7,7)</f>
        <v>C</v>
      </c>
    </row>
    <row r="394" spans="1:3" ht="14.4" x14ac:dyDescent="0.3">
      <c r="A394" s="40"/>
      <c r="B394" s="19"/>
      <c r="C394" s="30" t="str">
        <f>+VLOOKUP(B394,$I$3:$O$7,7)</f>
        <v>C</v>
      </c>
    </row>
    <row r="395" spans="1:3" ht="14.4" x14ac:dyDescent="0.3">
      <c r="A395" s="40"/>
      <c r="B395" s="19"/>
      <c r="C395" s="30" t="str">
        <f>+VLOOKUP(B395,$I$3:$O$7,7)</f>
        <v>C</v>
      </c>
    </row>
    <row r="396" spans="1:3" ht="14.4" x14ac:dyDescent="0.3">
      <c r="A396" s="40"/>
      <c r="B396" s="19"/>
      <c r="C396" s="30" t="str">
        <f>+VLOOKUP(B396,$I$3:$O$7,7)</f>
        <v>C</v>
      </c>
    </row>
    <row r="397" spans="1:3" ht="14.4" x14ac:dyDescent="0.3">
      <c r="A397" s="40"/>
      <c r="B397" s="19"/>
      <c r="C397" s="30" t="str">
        <f>+VLOOKUP(B397,$I$3:$O$7,7)</f>
        <v>C</v>
      </c>
    </row>
    <row r="398" spans="1:3" ht="14.4" x14ac:dyDescent="0.3">
      <c r="A398" s="40"/>
      <c r="B398" s="19"/>
      <c r="C398" s="30" t="str">
        <f>+VLOOKUP(B398,$I$3:$O$7,7)</f>
        <v>C</v>
      </c>
    </row>
    <row r="399" spans="1:3" ht="14.4" x14ac:dyDescent="0.3">
      <c r="A399" s="40"/>
      <c r="B399" s="19"/>
      <c r="C399" s="30" t="str">
        <f>+VLOOKUP(B399,$I$3:$O$7,7)</f>
        <v>C</v>
      </c>
    </row>
    <row r="400" spans="1:3" ht="14.4" x14ac:dyDescent="0.3">
      <c r="A400" s="40"/>
      <c r="B400" s="19"/>
      <c r="C400" s="30" t="str">
        <f>+VLOOKUP(B400,$I$3:$O$7,7)</f>
        <v>C</v>
      </c>
    </row>
    <row r="401" spans="1:3" ht="14.4" x14ac:dyDescent="0.3">
      <c r="A401" s="40"/>
      <c r="B401" s="19"/>
      <c r="C401" s="30" t="str">
        <f>+VLOOKUP(B401,$I$3:$O$7,7)</f>
        <v>C</v>
      </c>
    </row>
    <row r="402" spans="1:3" ht="14.4" x14ac:dyDescent="0.3">
      <c r="A402" s="40"/>
      <c r="B402" s="19"/>
      <c r="C402" s="30" t="str">
        <f>+VLOOKUP(B402,$I$3:$O$7,7)</f>
        <v>C</v>
      </c>
    </row>
    <row r="403" spans="1:3" ht="14.4" x14ac:dyDescent="0.3">
      <c r="A403" s="40"/>
      <c r="B403" s="19"/>
      <c r="C403" s="30" t="str">
        <f>+VLOOKUP(B403,$I$3:$O$7,7)</f>
        <v>C</v>
      </c>
    </row>
    <row r="404" spans="1:3" ht="14.4" x14ac:dyDescent="0.3">
      <c r="A404" s="40"/>
      <c r="B404" s="19"/>
      <c r="C404" s="30" t="str">
        <f>+VLOOKUP(B404,$I$3:$O$7,7)</f>
        <v>C</v>
      </c>
    </row>
    <row r="405" spans="1:3" ht="14.4" x14ac:dyDescent="0.3">
      <c r="A405" s="40"/>
      <c r="B405" s="19"/>
      <c r="C405" s="30" t="str">
        <f>+VLOOKUP(B405,$I$3:$O$7,7)</f>
        <v>C</v>
      </c>
    </row>
    <row r="406" spans="1:3" ht="14.4" x14ac:dyDescent="0.3">
      <c r="A406" s="40"/>
      <c r="B406" s="19"/>
      <c r="C406" s="30" t="str">
        <f>+VLOOKUP(B406,$I$3:$O$7,7)</f>
        <v>C</v>
      </c>
    </row>
    <row r="407" spans="1:3" ht="14.4" x14ac:dyDescent="0.3">
      <c r="A407" s="40"/>
      <c r="B407" s="19"/>
      <c r="C407" s="30" t="str">
        <f>+VLOOKUP(B407,$I$3:$O$7,7)</f>
        <v>C</v>
      </c>
    </row>
    <row r="408" spans="1:3" ht="14.4" x14ac:dyDescent="0.3">
      <c r="A408" s="40"/>
      <c r="B408" s="19"/>
      <c r="C408" s="30" t="str">
        <f>+VLOOKUP(B408,$I$3:$O$7,7)</f>
        <v>C</v>
      </c>
    </row>
    <row r="409" spans="1:3" ht="14.4" x14ac:dyDescent="0.3">
      <c r="A409" s="40"/>
      <c r="B409" s="19"/>
      <c r="C409" s="30" t="str">
        <f>+VLOOKUP(B409,$I$3:$O$7,7)</f>
        <v>C</v>
      </c>
    </row>
    <row r="410" spans="1:3" ht="14.4" x14ac:dyDescent="0.3">
      <c r="A410" s="40"/>
      <c r="B410" s="19"/>
      <c r="C410" s="30" t="str">
        <f>+VLOOKUP(B410,$I$3:$O$7,7)</f>
        <v>C</v>
      </c>
    </row>
    <row r="411" spans="1:3" ht="14.4" x14ac:dyDescent="0.3">
      <c r="A411" s="40"/>
      <c r="B411" s="19"/>
      <c r="C411" s="30" t="str">
        <f>+VLOOKUP(B411,$I$3:$O$7,7)</f>
        <v>C</v>
      </c>
    </row>
    <row r="412" spans="1:3" ht="14.4" x14ac:dyDescent="0.3">
      <c r="A412" s="40"/>
      <c r="B412" s="19"/>
      <c r="C412" s="30" t="str">
        <f>+VLOOKUP(B412,$I$3:$O$7,7)</f>
        <v>C</v>
      </c>
    </row>
    <row r="413" spans="1:3" ht="14.4" x14ac:dyDescent="0.3">
      <c r="A413" s="40"/>
      <c r="B413" s="19"/>
      <c r="C413" s="30" t="str">
        <f>+VLOOKUP(B413,$I$3:$O$7,7)</f>
        <v>C</v>
      </c>
    </row>
    <row r="414" spans="1:3" ht="14.4" x14ac:dyDescent="0.3">
      <c r="A414" s="40"/>
      <c r="B414" s="19"/>
      <c r="C414" s="30" t="str">
        <f>+VLOOKUP(B414,$I$3:$O$7,7)</f>
        <v>C</v>
      </c>
    </row>
    <row r="415" spans="1:3" ht="14.4" x14ac:dyDescent="0.3">
      <c r="A415" s="40"/>
      <c r="B415" s="19"/>
      <c r="C415" s="30" t="str">
        <f>+VLOOKUP(B415,$I$3:$O$7,7)</f>
        <v>C</v>
      </c>
    </row>
    <row r="416" spans="1:3" ht="14.4" x14ac:dyDescent="0.3">
      <c r="A416" s="40"/>
      <c r="B416" s="19"/>
      <c r="C416" s="30" t="str">
        <f>+VLOOKUP(B416,$I$3:$O$7,7)</f>
        <v>C</v>
      </c>
    </row>
    <row r="417" spans="1:3" ht="14.4" x14ac:dyDescent="0.3">
      <c r="A417" s="40"/>
      <c r="B417" s="19"/>
      <c r="C417" s="30" t="str">
        <f>+VLOOKUP(B417,$I$3:$O$7,7)</f>
        <v>C</v>
      </c>
    </row>
    <row r="418" spans="1:3" ht="14.4" x14ac:dyDescent="0.3">
      <c r="A418" s="40"/>
      <c r="B418" s="19"/>
      <c r="C418" s="30" t="str">
        <f>+VLOOKUP(B418,$I$3:$O$7,7)</f>
        <v>C</v>
      </c>
    </row>
    <row r="419" spans="1:3" ht="14.4" x14ac:dyDescent="0.3">
      <c r="A419" s="40"/>
      <c r="B419" s="19"/>
      <c r="C419" s="30" t="str">
        <f>+VLOOKUP(B419,$I$3:$O$7,7)</f>
        <v>C</v>
      </c>
    </row>
    <row r="420" spans="1:3" ht="14.4" x14ac:dyDescent="0.3">
      <c r="A420" s="40"/>
      <c r="B420" s="19"/>
      <c r="C420" s="30" t="str">
        <f>+VLOOKUP(B420,$I$3:$O$7,7)</f>
        <v>C</v>
      </c>
    </row>
    <row r="421" spans="1:3" ht="14.4" x14ac:dyDescent="0.3">
      <c r="A421" s="40"/>
      <c r="B421" s="19"/>
      <c r="C421" s="30" t="str">
        <f>+VLOOKUP(B421,$I$3:$O$7,7)</f>
        <v>C</v>
      </c>
    </row>
    <row r="422" spans="1:3" ht="14.4" x14ac:dyDescent="0.3">
      <c r="A422" s="40"/>
      <c r="B422" s="19"/>
      <c r="C422" s="30" t="str">
        <f>+VLOOKUP(B422,$I$3:$O$7,7)</f>
        <v>C</v>
      </c>
    </row>
    <row r="423" spans="1:3" ht="14.4" x14ac:dyDescent="0.3">
      <c r="A423" s="40"/>
      <c r="B423" s="19"/>
      <c r="C423" s="30" t="str">
        <f>+VLOOKUP(B423,$I$3:$O$7,7)</f>
        <v>C</v>
      </c>
    </row>
    <row r="424" spans="1:3" ht="14.4" x14ac:dyDescent="0.3">
      <c r="A424" s="40"/>
      <c r="B424" s="19"/>
      <c r="C424" s="30" t="str">
        <f>+VLOOKUP(B424,$I$3:$O$7,7)</f>
        <v>C</v>
      </c>
    </row>
    <row r="425" spans="1:3" ht="14.4" x14ac:dyDescent="0.3">
      <c r="A425" s="40"/>
      <c r="B425" s="19"/>
      <c r="C425" s="30" t="str">
        <f>+VLOOKUP(B425,$I$3:$O$7,7)</f>
        <v>C</v>
      </c>
    </row>
    <row r="426" spans="1:3" ht="14.4" x14ac:dyDescent="0.3">
      <c r="A426" s="40"/>
      <c r="B426" s="19"/>
      <c r="C426" s="30" t="str">
        <f>+VLOOKUP(B426,$I$3:$O$7,7)</f>
        <v>C</v>
      </c>
    </row>
    <row r="427" spans="1:3" ht="14.4" x14ac:dyDescent="0.3">
      <c r="A427" s="40"/>
      <c r="B427" s="19"/>
      <c r="C427" s="30" t="str">
        <f>+VLOOKUP(B427,$I$3:$O$7,7)</f>
        <v>C</v>
      </c>
    </row>
    <row r="428" spans="1:3" ht="14.4" x14ac:dyDescent="0.3">
      <c r="A428" s="40"/>
      <c r="B428" s="19"/>
      <c r="C428" s="30" t="str">
        <f>+VLOOKUP(B428,$I$3:$O$7,7)</f>
        <v>C</v>
      </c>
    </row>
    <row r="429" spans="1:3" ht="14.4" x14ac:dyDescent="0.3">
      <c r="A429" s="40"/>
      <c r="B429" s="19"/>
      <c r="C429" s="30" t="str">
        <f>+VLOOKUP(B429,$I$3:$O$7,7)</f>
        <v>C</v>
      </c>
    </row>
    <row r="430" spans="1:3" ht="14.4" x14ac:dyDescent="0.3">
      <c r="A430" s="40"/>
      <c r="B430" s="19"/>
      <c r="C430" s="30" t="str">
        <f>+VLOOKUP(B430,$I$3:$O$7,7)</f>
        <v>C</v>
      </c>
    </row>
    <row r="431" spans="1:3" ht="14.4" x14ac:dyDescent="0.3">
      <c r="A431" s="40"/>
      <c r="B431" s="19"/>
      <c r="C431" s="30" t="str">
        <f>+VLOOKUP(B431,$I$3:$O$7,7)</f>
        <v>C</v>
      </c>
    </row>
    <row r="432" spans="1:3" ht="14.4" x14ac:dyDescent="0.3">
      <c r="A432" s="40"/>
      <c r="B432" s="19"/>
      <c r="C432" s="30" t="str">
        <f>+VLOOKUP(B432,$I$3:$O$7,7)</f>
        <v>C</v>
      </c>
    </row>
    <row r="433" spans="1:3" ht="14.4" x14ac:dyDescent="0.3">
      <c r="A433" s="40"/>
      <c r="B433" s="19"/>
      <c r="C433" s="30" t="str">
        <f>+VLOOKUP(B433,$I$3:$O$7,7)</f>
        <v>C</v>
      </c>
    </row>
    <row r="434" spans="1:3" ht="14.4" x14ac:dyDescent="0.3">
      <c r="A434" s="40"/>
      <c r="B434" s="19"/>
      <c r="C434" s="30" t="str">
        <f>+VLOOKUP(B434,$I$3:$O$7,7)</f>
        <v>C</v>
      </c>
    </row>
    <row r="435" spans="1:3" ht="14.4" x14ac:dyDescent="0.3">
      <c r="A435" s="40"/>
      <c r="B435" s="19"/>
      <c r="C435" s="30" t="str">
        <f>+VLOOKUP(B435,$I$3:$O$7,7)</f>
        <v>C</v>
      </c>
    </row>
    <row r="436" spans="1:3" ht="14.4" x14ac:dyDescent="0.3">
      <c r="A436" s="40"/>
      <c r="B436" s="19"/>
      <c r="C436" s="30" t="str">
        <f>+VLOOKUP(B436,$I$3:$O$7,7)</f>
        <v>C</v>
      </c>
    </row>
    <row r="437" spans="1:3" ht="14.4" x14ac:dyDescent="0.3">
      <c r="A437" s="40"/>
      <c r="B437" s="19"/>
      <c r="C437" s="30" t="str">
        <f>+VLOOKUP(B437,$I$3:$O$7,7)</f>
        <v>C</v>
      </c>
    </row>
    <row r="438" spans="1:3" ht="14.4" x14ac:dyDescent="0.3">
      <c r="A438" s="40"/>
      <c r="B438" s="19"/>
      <c r="C438" s="30" t="str">
        <f>+VLOOKUP(B438,$I$3:$O$7,7)</f>
        <v>C</v>
      </c>
    </row>
    <row r="439" spans="1:3" ht="14.4" x14ac:dyDescent="0.3">
      <c r="A439" s="40"/>
      <c r="B439" s="19"/>
      <c r="C439" s="30" t="str">
        <f>+VLOOKUP(B439,$I$3:$O$7,7)</f>
        <v>C</v>
      </c>
    </row>
    <row r="440" spans="1:3" ht="14.4" x14ac:dyDescent="0.3">
      <c r="A440" s="40"/>
      <c r="B440" s="19"/>
      <c r="C440" s="30" t="str">
        <f>+VLOOKUP(B440,$I$3:$O$7,7)</f>
        <v>C</v>
      </c>
    </row>
    <row r="441" spans="1:3" ht="14.4" x14ac:dyDescent="0.3">
      <c r="A441" s="40"/>
      <c r="B441" s="19"/>
      <c r="C441" s="30" t="str">
        <f>+VLOOKUP(B441,$I$3:$O$7,7)</f>
        <v>C</v>
      </c>
    </row>
    <row r="442" spans="1:3" ht="14.4" x14ac:dyDescent="0.3">
      <c r="A442" s="40"/>
      <c r="B442" s="19"/>
      <c r="C442" s="30" t="str">
        <f>+VLOOKUP(B442,$I$3:$O$7,7)</f>
        <v>C</v>
      </c>
    </row>
    <row r="443" spans="1:3" ht="14.4" x14ac:dyDescent="0.3">
      <c r="A443" s="40"/>
      <c r="B443" s="19"/>
      <c r="C443" s="30" t="str">
        <f>+VLOOKUP(B443,$I$3:$O$7,7)</f>
        <v>C</v>
      </c>
    </row>
    <row r="444" spans="1:3" ht="14.4" x14ac:dyDescent="0.3">
      <c r="A444" s="40"/>
      <c r="B444" s="19"/>
      <c r="C444" s="30" t="str">
        <f>+VLOOKUP(B444,$I$3:$O$7,7)</f>
        <v>C</v>
      </c>
    </row>
    <row r="445" spans="1:3" ht="14.4" x14ac:dyDescent="0.3">
      <c r="A445" s="40"/>
      <c r="B445" s="19"/>
      <c r="C445" s="30" t="str">
        <f>+VLOOKUP(B445,$I$3:$O$7,7)</f>
        <v>C</v>
      </c>
    </row>
    <row r="446" spans="1:3" ht="14.4" x14ac:dyDescent="0.3">
      <c r="A446" s="40"/>
      <c r="B446" s="19"/>
      <c r="C446" s="30" t="str">
        <f>+VLOOKUP(B446,$I$3:$O$7,7)</f>
        <v>C</v>
      </c>
    </row>
    <row r="447" spans="1:3" ht="14.4" x14ac:dyDescent="0.3">
      <c r="A447" s="40"/>
      <c r="B447" s="19"/>
      <c r="C447" s="30" t="str">
        <f>+VLOOKUP(B447,$I$3:$O$7,7)</f>
        <v>C</v>
      </c>
    </row>
    <row r="448" spans="1:3" ht="14.4" x14ac:dyDescent="0.3">
      <c r="A448" s="40"/>
      <c r="B448" s="19"/>
      <c r="C448" s="30" t="str">
        <f>+VLOOKUP(B448,$I$3:$O$7,7)</f>
        <v>C</v>
      </c>
    </row>
    <row r="449" spans="1:3" ht="14.4" x14ac:dyDescent="0.3">
      <c r="A449" s="40"/>
      <c r="B449" s="19"/>
      <c r="C449" s="30" t="str">
        <f>+VLOOKUP(B449,$I$3:$O$7,7)</f>
        <v>C</v>
      </c>
    </row>
    <row r="450" spans="1:3" ht="14.4" x14ac:dyDescent="0.3">
      <c r="A450" s="40"/>
      <c r="B450" s="19"/>
      <c r="C450" s="30" t="str">
        <f>+VLOOKUP(B450,$I$3:$O$7,7)</f>
        <v>C</v>
      </c>
    </row>
    <row r="451" spans="1:3" ht="14.4" x14ac:dyDescent="0.3">
      <c r="A451" s="40"/>
      <c r="B451" s="19"/>
      <c r="C451" s="30" t="str">
        <f>+VLOOKUP(B451,$I$3:$O$7,7)</f>
        <v>C</v>
      </c>
    </row>
    <row r="452" spans="1:3" ht="14.4" x14ac:dyDescent="0.3">
      <c r="A452" s="40"/>
      <c r="B452" s="19"/>
      <c r="C452" s="30" t="str">
        <f>+VLOOKUP(B452,$I$3:$O$7,7)</f>
        <v>C</v>
      </c>
    </row>
    <row r="453" spans="1:3" ht="14.4" x14ac:dyDescent="0.3">
      <c r="A453" s="40"/>
      <c r="B453" s="19"/>
      <c r="C453" s="30" t="str">
        <f>+VLOOKUP(B453,$I$3:$O$7,7)</f>
        <v>C</v>
      </c>
    </row>
    <row r="454" spans="1:3" ht="14.4" x14ac:dyDescent="0.3">
      <c r="A454" s="40"/>
      <c r="B454" s="19"/>
      <c r="C454" s="30" t="str">
        <f>+VLOOKUP(B454,$I$3:$O$7,7)</f>
        <v>C</v>
      </c>
    </row>
    <row r="455" spans="1:3" ht="14.4" x14ac:dyDescent="0.3">
      <c r="A455" s="40"/>
      <c r="B455" s="19"/>
      <c r="C455" s="30" t="str">
        <f>+VLOOKUP(B455,$I$3:$O$7,7)</f>
        <v>C</v>
      </c>
    </row>
    <row r="456" spans="1:3" ht="14.4" x14ac:dyDescent="0.3">
      <c r="A456" s="40"/>
      <c r="B456" s="19"/>
      <c r="C456" s="30" t="str">
        <f>+VLOOKUP(B456,$I$3:$O$7,7)</f>
        <v>C</v>
      </c>
    </row>
    <row r="457" spans="1:3" ht="14.4" x14ac:dyDescent="0.3">
      <c r="A457" s="40"/>
      <c r="B457" s="19"/>
      <c r="C457" s="30" t="str">
        <f>+VLOOKUP(B457,$I$3:$O$7,7)</f>
        <v>C</v>
      </c>
    </row>
    <row r="458" spans="1:3" ht="14.4" x14ac:dyDescent="0.3">
      <c r="A458" s="40"/>
      <c r="B458" s="19"/>
      <c r="C458" s="30" t="str">
        <f>+VLOOKUP(B458,$I$3:$O$7,7)</f>
        <v>C</v>
      </c>
    </row>
    <row r="459" spans="1:3" ht="14.4" x14ac:dyDescent="0.3">
      <c r="A459" s="40"/>
      <c r="B459" s="19"/>
      <c r="C459" s="30" t="str">
        <f>+VLOOKUP(B459,$I$3:$O$7,7)</f>
        <v>C</v>
      </c>
    </row>
    <row r="460" spans="1:3" ht="14.4" x14ac:dyDescent="0.3">
      <c r="A460" s="40"/>
      <c r="B460" s="19"/>
      <c r="C460" s="30" t="str">
        <f>+VLOOKUP(B460,$I$3:$O$7,7)</f>
        <v>C</v>
      </c>
    </row>
    <row r="461" spans="1:3" ht="14.4" x14ac:dyDescent="0.3">
      <c r="A461" s="40"/>
      <c r="B461" s="19"/>
      <c r="C461" s="30" t="str">
        <f>+VLOOKUP(B461,$I$3:$O$7,7)</f>
        <v>C</v>
      </c>
    </row>
    <row r="462" spans="1:3" ht="14.4" x14ac:dyDescent="0.3">
      <c r="A462" s="40"/>
      <c r="B462" s="19"/>
      <c r="C462" s="30" t="str">
        <f>+VLOOKUP(B462,$I$3:$O$7,7)</f>
        <v>C</v>
      </c>
    </row>
    <row r="463" spans="1:3" ht="14.4" x14ac:dyDescent="0.3">
      <c r="A463" s="40"/>
      <c r="B463" s="19"/>
      <c r="C463" s="30" t="str">
        <f>+VLOOKUP(B463,$I$3:$O$7,7)</f>
        <v>C</v>
      </c>
    </row>
    <row r="464" spans="1:3" ht="14.4" x14ac:dyDescent="0.3">
      <c r="A464" s="40"/>
      <c r="B464" s="19"/>
      <c r="C464" s="30" t="str">
        <f>+VLOOKUP(B464,$I$3:$O$7,7)</f>
        <v>C</v>
      </c>
    </row>
    <row r="465" spans="1:3" ht="14.4" x14ac:dyDescent="0.3">
      <c r="A465" s="40"/>
      <c r="B465" s="19"/>
      <c r="C465" s="30" t="str">
        <f>+VLOOKUP(B465,$I$3:$O$7,7)</f>
        <v>C</v>
      </c>
    </row>
    <row r="466" spans="1:3" ht="14.4" x14ac:dyDescent="0.3">
      <c r="A466" s="40"/>
      <c r="B466" s="19"/>
      <c r="C466" s="30" t="str">
        <f>+VLOOKUP(B466,$I$3:$O$7,7)</f>
        <v>C</v>
      </c>
    </row>
    <row r="467" spans="1:3" ht="14.4" x14ac:dyDescent="0.3">
      <c r="A467" s="40"/>
      <c r="B467" s="19"/>
      <c r="C467" s="30" t="str">
        <f>+VLOOKUP(B467,$I$3:$O$7,7)</f>
        <v>C</v>
      </c>
    </row>
    <row r="468" spans="1:3" ht="14.4" x14ac:dyDescent="0.3">
      <c r="A468" s="40"/>
      <c r="B468" s="19"/>
      <c r="C468" s="30" t="str">
        <f>+VLOOKUP(B468,$I$3:$O$7,7)</f>
        <v>C</v>
      </c>
    </row>
    <row r="469" spans="1:3" ht="14.4" x14ac:dyDescent="0.3">
      <c r="A469" s="40"/>
      <c r="B469" s="19"/>
      <c r="C469" s="30" t="str">
        <f>+VLOOKUP(B469,$I$3:$O$7,7)</f>
        <v>C</v>
      </c>
    </row>
    <row r="470" spans="1:3" ht="14.4" x14ac:dyDescent="0.3">
      <c r="A470" s="40"/>
      <c r="B470" s="19"/>
      <c r="C470" s="30" t="str">
        <f>+VLOOKUP(B470,$I$3:$O$7,7)</f>
        <v>C</v>
      </c>
    </row>
    <row r="471" spans="1:3" ht="14.4" x14ac:dyDescent="0.3">
      <c r="A471" s="40"/>
      <c r="B471" s="19"/>
      <c r="C471" s="30" t="str">
        <f>+VLOOKUP(B471,$I$3:$O$7,7)</f>
        <v>C</v>
      </c>
    </row>
    <row r="472" spans="1:3" ht="14.4" x14ac:dyDescent="0.3">
      <c r="A472" s="40"/>
      <c r="B472" s="19"/>
      <c r="C472" s="30" t="str">
        <f>+VLOOKUP(B472,$I$3:$O$7,7)</f>
        <v>C</v>
      </c>
    </row>
    <row r="473" spans="1:3" ht="14.4" x14ac:dyDescent="0.3">
      <c r="A473" s="40"/>
      <c r="B473" s="19"/>
      <c r="C473" s="30" t="str">
        <f>+VLOOKUP(B473,$I$3:$O$7,7)</f>
        <v>C</v>
      </c>
    </row>
    <row r="474" spans="1:3" ht="14.4" x14ac:dyDescent="0.3">
      <c r="A474" s="40"/>
      <c r="B474" s="19"/>
      <c r="C474" s="30" t="str">
        <f>+VLOOKUP(B474,$I$3:$O$7,7)</f>
        <v>C</v>
      </c>
    </row>
    <row r="475" spans="1:3" ht="14.4" x14ac:dyDescent="0.3">
      <c r="A475" s="40"/>
      <c r="B475" s="19"/>
      <c r="C475" s="30" t="str">
        <f>+VLOOKUP(B475,$I$3:$O$7,7)</f>
        <v>C</v>
      </c>
    </row>
    <row r="476" spans="1:3" ht="14.4" x14ac:dyDescent="0.3">
      <c r="A476" s="40"/>
      <c r="B476" s="19"/>
      <c r="C476" s="30" t="str">
        <f>+VLOOKUP(B476,$I$3:$O$7,7)</f>
        <v>C</v>
      </c>
    </row>
    <row r="477" spans="1:3" ht="14.4" x14ac:dyDescent="0.3">
      <c r="A477" s="40"/>
      <c r="B477" s="19"/>
      <c r="C477" s="30" t="str">
        <f>+VLOOKUP(B477,$I$3:$O$7,7)</f>
        <v>C</v>
      </c>
    </row>
    <row r="478" spans="1:3" ht="14.4" x14ac:dyDescent="0.3">
      <c r="A478" s="40"/>
      <c r="B478" s="19"/>
      <c r="C478" s="30" t="str">
        <f>+VLOOKUP(B478,$I$3:$O$7,7)</f>
        <v>C</v>
      </c>
    </row>
    <row r="479" spans="1:3" ht="14.4" x14ac:dyDescent="0.3">
      <c r="A479" s="40"/>
      <c r="B479" s="19"/>
      <c r="C479" s="30" t="str">
        <f>+VLOOKUP(B479,$I$3:$O$7,7)</f>
        <v>C</v>
      </c>
    </row>
    <row r="480" spans="1:3" ht="14.4" x14ac:dyDescent="0.3">
      <c r="A480" s="40"/>
      <c r="B480" s="19"/>
      <c r="C480" s="30" t="str">
        <f>+VLOOKUP(B480,$I$3:$O$7,7)</f>
        <v>C</v>
      </c>
    </row>
    <row r="481" spans="1:3" ht="14.4" x14ac:dyDescent="0.3">
      <c r="A481" s="40"/>
      <c r="B481" s="19"/>
      <c r="C481" s="30" t="str">
        <f>+VLOOKUP(B481,$I$3:$O$7,7)</f>
        <v>C</v>
      </c>
    </row>
    <row r="482" spans="1:3" ht="14.4" x14ac:dyDescent="0.3">
      <c r="A482" s="40"/>
      <c r="B482" s="19"/>
      <c r="C482" s="30" t="str">
        <f>+VLOOKUP(B482,$I$3:$O$7,7)</f>
        <v>C</v>
      </c>
    </row>
    <row r="483" spans="1:3" ht="14.4" x14ac:dyDescent="0.3">
      <c r="A483" s="40"/>
      <c r="B483" s="19"/>
      <c r="C483" s="30" t="str">
        <f>+VLOOKUP(B483,$I$3:$O$7,7)</f>
        <v>C</v>
      </c>
    </row>
    <row r="484" spans="1:3" ht="14.4" x14ac:dyDescent="0.3">
      <c r="A484" s="40"/>
      <c r="B484" s="19"/>
      <c r="C484" s="30" t="str">
        <f>+VLOOKUP(B484,$I$3:$O$7,7)</f>
        <v>C</v>
      </c>
    </row>
    <row r="485" spans="1:3" ht="14.4" x14ac:dyDescent="0.3">
      <c r="A485" s="40"/>
      <c r="B485" s="19"/>
      <c r="C485" s="30" t="str">
        <f>+VLOOKUP(B485,$I$3:$O$7,7)</f>
        <v>C</v>
      </c>
    </row>
    <row r="486" spans="1:3" ht="14.4" x14ac:dyDescent="0.3">
      <c r="A486" s="40"/>
      <c r="B486" s="19"/>
      <c r="C486" s="30" t="str">
        <f>+VLOOKUP(B486,$I$3:$O$7,7)</f>
        <v>C</v>
      </c>
    </row>
    <row r="487" spans="1:3" ht="14.4" x14ac:dyDescent="0.3">
      <c r="A487" s="40"/>
      <c r="B487" s="19"/>
      <c r="C487" s="30" t="str">
        <f>+VLOOKUP(B487,$I$3:$O$7,7)</f>
        <v>C</v>
      </c>
    </row>
    <row r="488" spans="1:3" ht="14.4" x14ac:dyDescent="0.3">
      <c r="A488" s="40"/>
      <c r="B488" s="19"/>
      <c r="C488" s="30" t="str">
        <f>+VLOOKUP(B488,$I$3:$O$7,7)</f>
        <v>C</v>
      </c>
    </row>
    <row r="489" spans="1:3" ht="14.4" x14ac:dyDescent="0.3">
      <c r="A489" s="40"/>
      <c r="B489" s="19"/>
      <c r="C489" s="30" t="str">
        <f>+VLOOKUP(B489,$I$3:$O$7,7)</f>
        <v>C</v>
      </c>
    </row>
    <row r="490" spans="1:3" ht="14.4" x14ac:dyDescent="0.3">
      <c r="A490" s="40"/>
      <c r="B490" s="19"/>
      <c r="C490" s="30" t="str">
        <f>+VLOOKUP(B490,$I$3:$O$7,7)</f>
        <v>C</v>
      </c>
    </row>
    <row r="491" spans="1:3" ht="14.4" x14ac:dyDescent="0.3">
      <c r="A491" s="40"/>
      <c r="B491" s="19"/>
      <c r="C491" s="30" t="str">
        <f>+VLOOKUP(B491,$I$3:$O$7,7)</f>
        <v>C</v>
      </c>
    </row>
    <row r="492" spans="1:3" ht="14.4" x14ac:dyDescent="0.3">
      <c r="A492" s="40"/>
      <c r="B492" s="19"/>
      <c r="C492" s="30" t="str">
        <f>+VLOOKUP(B492,$I$3:$O$7,7)</f>
        <v>C</v>
      </c>
    </row>
    <row r="493" spans="1:3" ht="14.4" x14ac:dyDescent="0.3">
      <c r="A493" s="40"/>
      <c r="B493" s="19"/>
      <c r="C493" s="30" t="str">
        <f>+VLOOKUP(B493,$I$3:$O$7,7)</f>
        <v>C</v>
      </c>
    </row>
    <row r="494" spans="1:3" ht="14.4" x14ac:dyDescent="0.3">
      <c r="A494" s="40"/>
      <c r="B494" s="19"/>
      <c r="C494" s="30" t="str">
        <f>+VLOOKUP(B494,$I$3:$O$7,7)</f>
        <v>C</v>
      </c>
    </row>
    <row r="495" spans="1:3" ht="14.4" x14ac:dyDescent="0.3">
      <c r="A495" s="40"/>
      <c r="B495" s="19"/>
      <c r="C495" s="30" t="str">
        <f>+VLOOKUP(B495,$I$3:$O$7,7)</f>
        <v>C</v>
      </c>
    </row>
    <row r="496" spans="1:3" ht="14.4" x14ac:dyDescent="0.3">
      <c r="A496" s="40"/>
      <c r="B496" s="19"/>
      <c r="C496" s="30" t="str">
        <f>+VLOOKUP(B496,$I$3:$O$7,7)</f>
        <v>C</v>
      </c>
    </row>
    <row r="497" spans="1:3" ht="14.4" x14ac:dyDescent="0.3">
      <c r="A497" s="40"/>
      <c r="B497" s="19"/>
      <c r="C497" s="30" t="str">
        <f>+VLOOKUP(B497,$I$3:$O$7,7)</f>
        <v>C</v>
      </c>
    </row>
    <row r="498" spans="1:3" ht="14.4" x14ac:dyDescent="0.3">
      <c r="A498" s="40"/>
      <c r="B498" s="19"/>
      <c r="C498" s="30" t="str">
        <f>+VLOOKUP(B498,$I$3:$O$7,7)</f>
        <v>C</v>
      </c>
    </row>
    <row r="499" spans="1:3" ht="14.4" x14ac:dyDescent="0.3">
      <c r="A499" s="40"/>
      <c r="B499" s="19"/>
      <c r="C499" s="30" t="str">
        <f>+VLOOKUP(B499,$I$3:$O$7,7)</f>
        <v>C</v>
      </c>
    </row>
    <row r="500" spans="1:3" ht="14.4" x14ac:dyDescent="0.3">
      <c r="A500" s="40"/>
      <c r="B500" s="19"/>
      <c r="C500" s="30" t="str">
        <f>+VLOOKUP(B500,$I$3:$O$7,7)</f>
        <v>C</v>
      </c>
    </row>
    <row r="501" spans="1:3" ht="14.4" x14ac:dyDescent="0.3">
      <c r="A501" s="40"/>
      <c r="B501" s="19"/>
      <c r="C501" s="30" t="str">
        <f>+VLOOKUP(B501,$I$3:$O$7,7)</f>
        <v>C</v>
      </c>
    </row>
    <row r="502" spans="1:3" ht="14.4" x14ac:dyDescent="0.3">
      <c r="A502" s="40"/>
      <c r="B502" s="19"/>
      <c r="C502" s="30" t="str">
        <f>+VLOOKUP(B502,$I$3:$O$7,7)</f>
        <v>C</v>
      </c>
    </row>
    <row r="503" spans="1:3" ht="14.4" x14ac:dyDescent="0.3">
      <c r="A503" s="40"/>
      <c r="B503" s="19"/>
      <c r="C503" s="30" t="str">
        <f>+VLOOKUP(B503,$I$3:$O$7,7)</f>
        <v>C</v>
      </c>
    </row>
    <row r="504" spans="1:3" ht="14.4" x14ac:dyDescent="0.3">
      <c r="A504" s="40"/>
      <c r="B504" s="19"/>
      <c r="C504" s="30" t="str">
        <f>+VLOOKUP(B504,$I$3:$O$7,7)</f>
        <v>C</v>
      </c>
    </row>
    <row r="505" spans="1:3" ht="14.4" x14ac:dyDescent="0.3">
      <c r="A505" s="40"/>
      <c r="B505" s="19"/>
      <c r="C505" s="30" t="str">
        <f>+VLOOKUP(B505,$I$3:$O$7,7)</f>
        <v>C</v>
      </c>
    </row>
    <row r="506" spans="1:3" ht="14.4" x14ac:dyDescent="0.3">
      <c r="A506" s="40"/>
      <c r="B506" s="19"/>
      <c r="C506" s="30" t="str">
        <f>+VLOOKUP(B506,$I$3:$O$7,7)</f>
        <v>C</v>
      </c>
    </row>
    <row r="507" spans="1:3" ht="14.4" x14ac:dyDescent="0.3">
      <c r="A507" s="40"/>
      <c r="B507" s="19"/>
      <c r="C507" s="30" t="str">
        <f>+VLOOKUP(B507,$I$3:$O$7,7)</f>
        <v>C</v>
      </c>
    </row>
    <row r="508" spans="1:3" ht="14.4" x14ac:dyDescent="0.3">
      <c r="A508" s="40"/>
      <c r="B508" s="19"/>
      <c r="C508" s="30" t="str">
        <f>+VLOOKUP(B508,$I$3:$O$7,7)</f>
        <v>C</v>
      </c>
    </row>
    <row r="509" spans="1:3" ht="14.4" x14ac:dyDescent="0.3">
      <c r="A509" s="40"/>
      <c r="B509" s="19"/>
      <c r="C509" s="30" t="str">
        <f>+VLOOKUP(B509,$I$3:$O$7,7)</f>
        <v>C</v>
      </c>
    </row>
    <row r="510" spans="1:3" ht="14.4" x14ac:dyDescent="0.3">
      <c r="A510" s="40"/>
      <c r="B510" s="19"/>
      <c r="C510" s="30" t="str">
        <f>+VLOOKUP(B510,$I$3:$O$7,7)</f>
        <v>C</v>
      </c>
    </row>
    <row r="511" spans="1:3" ht="14.4" x14ac:dyDescent="0.3">
      <c r="A511" s="40"/>
      <c r="B511" s="19"/>
      <c r="C511" s="30" t="str">
        <f>+VLOOKUP(B511,$I$3:$O$7,7)</f>
        <v>C</v>
      </c>
    </row>
    <row r="512" spans="1:3" ht="14.4" x14ac:dyDescent="0.3">
      <c r="A512" s="40"/>
      <c r="B512" s="19"/>
      <c r="C512" s="30" t="str">
        <f>+VLOOKUP(B512,$I$3:$O$7,7)</f>
        <v>C</v>
      </c>
    </row>
    <row r="513" spans="1:3" ht="14.4" x14ac:dyDescent="0.3">
      <c r="A513" s="40"/>
      <c r="B513" s="19"/>
      <c r="C513" s="30" t="str">
        <f>+VLOOKUP(B513,$I$3:$O$7,7)</f>
        <v>C</v>
      </c>
    </row>
    <row r="514" spans="1:3" ht="14.4" x14ac:dyDescent="0.3">
      <c r="A514" s="40"/>
      <c r="B514" s="19"/>
      <c r="C514" s="30" t="str">
        <f>+VLOOKUP(B514,$I$3:$O$7,7)</f>
        <v>C</v>
      </c>
    </row>
    <row r="515" spans="1:3" ht="14.4" x14ac:dyDescent="0.3">
      <c r="A515" s="40"/>
      <c r="B515" s="19"/>
      <c r="C515" s="30" t="str">
        <f>+VLOOKUP(B515,$I$3:$O$7,7)</f>
        <v>C</v>
      </c>
    </row>
    <row r="516" spans="1:3" ht="14.4" x14ac:dyDescent="0.3">
      <c r="A516" s="40"/>
      <c r="B516" s="19"/>
      <c r="C516" s="30" t="str">
        <f>+VLOOKUP(B516,$I$3:$O$7,7)</f>
        <v>C</v>
      </c>
    </row>
    <row r="517" spans="1:3" ht="14.4" x14ac:dyDescent="0.3">
      <c r="A517" s="40"/>
      <c r="B517" s="19"/>
      <c r="C517" s="30" t="str">
        <f>+VLOOKUP(B517,$I$3:$O$7,7)</f>
        <v>C</v>
      </c>
    </row>
    <row r="518" spans="1:3" ht="14.4" x14ac:dyDescent="0.3">
      <c r="A518" s="40"/>
      <c r="B518" s="19"/>
      <c r="C518" s="30" t="str">
        <f>+VLOOKUP(B518,$I$3:$O$7,7)</f>
        <v>C</v>
      </c>
    </row>
    <row r="519" spans="1:3" ht="14.4" x14ac:dyDescent="0.3">
      <c r="A519" s="40"/>
      <c r="B519" s="19"/>
      <c r="C519" s="30" t="str">
        <f>+VLOOKUP(B519,$I$3:$O$7,7)</f>
        <v>C</v>
      </c>
    </row>
    <row r="520" spans="1:3" ht="14.4" x14ac:dyDescent="0.3">
      <c r="A520" s="40"/>
      <c r="B520" s="19"/>
      <c r="C520" s="30" t="str">
        <f>+VLOOKUP(B520,$I$3:$O$7,7)</f>
        <v>C</v>
      </c>
    </row>
    <row r="521" spans="1:3" ht="14.4" x14ac:dyDescent="0.3">
      <c r="A521" s="40"/>
      <c r="B521" s="19"/>
      <c r="C521" s="30" t="str">
        <f>+VLOOKUP(B521,$I$3:$O$7,7)</f>
        <v>C</v>
      </c>
    </row>
    <row r="522" spans="1:3" ht="14.4" x14ac:dyDescent="0.3">
      <c r="A522" s="40"/>
      <c r="B522" s="19"/>
      <c r="C522" s="30" t="str">
        <f>+VLOOKUP(B522,$I$3:$O$7,7)</f>
        <v>C</v>
      </c>
    </row>
    <row r="523" spans="1:3" ht="14.4" x14ac:dyDescent="0.3">
      <c r="A523" s="40"/>
      <c r="B523" s="19"/>
      <c r="C523" s="30" t="str">
        <f>+VLOOKUP(B523,$I$3:$O$7,7)</f>
        <v>C</v>
      </c>
    </row>
    <row r="524" spans="1:3" ht="14.4" x14ac:dyDescent="0.3">
      <c r="A524" s="40"/>
      <c r="B524" s="19"/>
      <c r="C524" s="30" t="str">
        <f>+VLOOKUP(B524,$I$3:$O$7,7)</f>
        <v>C</v>
      </c>
    </row>
    <row r="525" spans="1:3" ht="14.4" x14ac:dyDescent="0.3">
      <c r="A525" s="40"/>
      <c r="B525" s="19"/>
      <c r="C525" s="30" t="str">
        <f>+VLOOKUP(B525,$I$3:$O$7,7)</f>
        <v>C</v>
      </c>
    </row>
    <row r="526" spans="1:3" ht="14.4" x14ac:dyDescent="0.3">
      <c r="A526" s="40"/>
      <c r="B526" s="19"/>
      <c r="C526" s="30" t="str">
        <f>+VLOOKUP(B526,$I$3:$O$7,7)</f>
        <v>C</v>
      </c>
    </row>
    <row r="527" spans="1:3" ht="14.4" x14ac:dyDescent="0.3">
      <c r="A527" s="40"/>
      <c r="B527" s="19"/>
      <c r="C527" s="30" t="str">
        <f>+VLOOKUP(B527,$I$3:$O$7,7)</f>
        <v>C</v>
      </c>
    </row>
    <row r="528" spans="1:3" ht="14.4" x14ac:dyDescent="0.3">
      <c r="A528" s="40"/>
      <c r="B528" s="19"/>
      <c r="C528" s="30" t="str">
        <f>+VLOOKUP(B528,$I$3:$O$7,7)</f>
        <v>C</v>
      </c>
    </row>
    <row r="529" spans="1:3" ht="14.4" x14ac:dyDescent="0.3">
      <c r="A529" s="40"/>
      <c r="B529" s="19"/>
      <c r="C529" s="30" t="str">
        <f>+VLOOKUP(B529,$I$3:$O$7,7)</f>
        <v>C</v>
      </c>
    </row>
    <row r="530" spans="1:3" ht="14.4" x14ac:dyDescent="0.3">
      <c r="A530" s="40"/>
      <c r="B530" s="19"/>
      <c r="C530" s="30" t="str">
        <f>+VLOOKUP(B530,$I$3:$O$7,7)</f>
        <v>C</v>
      </c>
    </row>
    <row r="531" spans="1:3" ht="14.4" x14ac:dyDescent="0.3">
      <c r="A531" s="40"/>
      <c r="B531" s="19"/>
      <c r="C531" s="30" t="str">
        <f>+VLOOKUP(B531,$I$3:$O$7,7)</f>
        <v>C</v>
      </c>
    </row>
    <row r="532" spans="1:3" ht="14.4" x14ac:dyDescent="0.3">
      <c r="A532" s="40"/>
      <c r="B532" s="19"/>
      <c r="C532" s="30" t="str">
        <f>+VLOOKUP(B532,$I$3:$O$7,7)</f>
        <v>C</v>
      </c>
    </row>
    <row r="533" spans="1:3" ht="14.4" x14ac:dyDescent="0.3">
      <c r="A533" s="40"/>
      <c r="B533" s="19"/>
      <c r="C533" s="30" t="str">
        <f>+VLOOKUP(B533,$I$3:$O$7,7)</f>
        <v>C</v>
      </c>
    </row>
    <row r="534" spans="1:3" ht="14.4" x14ac:dyDescent="0.3">
      <c r="A534" s="40"/>
      <c r="B534" s="19"/>
      <c r="C534" s="30" t="str">
        <f>+VLOOKUP(B534,$I$3:$O$7,7)</f>
        <v>C</v>
      </c>
    </row>
    <row r="535" spans="1:3" ht="14.4" x14ac:dyDescent="0.3">
      <c r="A535" s="40"/>
      <c r="B535" s="19"/>
      <c r="C535" s="30" t="str">
        <f>+VLOOKUP(B535,$I$3:$O$7,7)</f>
        <v>C</v>
      </c>
    </row>
    <row r="536" spans="1:3" ht="14.4" x14ac:dyDescent="0.3">
      <c r="A536" s="40"/>
      <c r="B536" s="19"/>
      <c r="C536" s="30" t="str">
        <f>+VLOOKUP(B536,$I$3:$O$7,7)</f>
        <v>C</v>
      </c>
    </row>
    <row r="537" spans="1:3" ht="14.4" x14ac:dyDescent="0.3">
      <c r="A537" s="40"/>
      <c r="B537" s="19"/>
      <c r="C537" s="30" t="str">
        <f>+VLOOKUP(B537,$I$3:$O$7,7)</f>
        <v>C</v>
      </c>
    </row>
    <row r="538" spans="1:3" ht="14.4" x14ac:dyDescent="0.3">
      <c r="A538" s="40"/>
      <c r="B538" s="19"/>
      <c r="C538" s="30" t="str">
        <f>+VLOOKUP(B538,$I$3:$O$7,7)</f>
        <v>C</v>
      </c>
    </row>
    <row r="539" spans="1:3" ht="14.4" x14ac:dyDescent="0.3">
      <c r="A539" s="40"/>
      <c r="B539" s="19"/>
      <c r="C539" s="30" t="str">
        <f>+VLOOKUP(B539,$I$3:$O$7,7)</f>
        <v>C</v>
      </c>
    </row>
    <row r="540" spans="1:3" ht="14.4" x14ac:dyDescent="0.3">
      <c r="A540" s="40"/>
      <c r="B540" s="19"/>
      <c r="C540" s="30" t="str">
        <f>+VLOOKUP(B540,$I$3:$O$7,7)</f>
        <v>C</v>
      </c>
    </row>
    <row r="541" spans="1:3" ht="14.4" x14ac:dyDescent="0.3">
      <c r="A541" s="40"/>
      <c r="B541" s="19"/>
      <c r="C541" s="30" t="str">
        <f>+VLOOKUP(B541,$I$3:$O$7,7)</f>
        <v>C</v>
      </c>
    </row>
    <row r="542" spans="1:3" ht="14.4" x14ac:dyDescent="0.3">
      <c r="A542" s="40"/>
      <c r="B542" s="19"/>
      <c r="C542" s="30" t="str">
        <f>+VLOOKUP(B542,$I$3:$O$7,7)</f>
        <v>C</v>
      </c>
    </row>
    <row r="543" spans="1:3" ht="14.4" x14ac:dyDescent="0.3">
      <c r="A543" s="40"/>
      <c r="B543" s="19"/>
      <c r="C543" s="30" t="str">
        <f>+VLOOKUP(B543,$I$3:$O$7,7)</f>
        <v>C</v>
      </c>
    </row>
    <row r="544" spans="1:3" ht="14.4" x14ac:dyDescent="0.3">
      <c r="A544" s="40"/>
      <c r="B544" s="19"/>
      <c r="C544" s="30" t="str">
        <f>+VLOOKUP(B544,$I$3:$O$7,7)</f>
        <v>C</v>
      </c>
    </row>
    <row r="545" spans="1:3" ht="14.4" x14ac:dyDescent="0.3">
      <c r="A545" s="40"/>
      <c r="B545" s="19"/>
      <c r="C545" s="30" t="str">
        <f>+VLOOKUP(B545,$I$3:$O$7,7)</f>
        <v>C</v>
      </c>
    </row>
    <row r="546" spans="1:3" ht="14.4" x14ac:dyDescent="0.3">
      <c r="A546" s="40"/>
      <c r="B546" s="19"/>
      <c r="C546" s="30" t="str">
        <f>+VLOOKUP(B546,$I$3:$O$7,7)</f>
        <v>C</v>
      </c>
    </row>
    <row r="547" spans="1:3" ht="14.4" x14ac:dyDescent="0.3">
      <c r="A547" s="40"/>
      <c r="B547" s="19"/>
      <c r="C547" s="30" t="str">
        <f>+VLOOKUP(B547,$I$3:$O$7,7)</f>
        <v>C</v>
      </c>
    </row>
    <row r="548" spans="1:3" ht="14.4" x14ac:dyDescent="0.3">
      <c r="A548" s="40"/>
      <c r="B548" s="19"/>
      <c r="C548" s="30" t="str">
        <f>+VLOOKUP(B548,$I$3:$O$7,7)</f>
        <v>C</v>
      </c>
    </row>
    <row r="549" spans="1:3" ht="14.4" x14ac:dyDescent="0.3">
      <c r="A549" s="40"/>
      <c r="B549" s="19"/>
      <c r="C549" s="30" t="str">
        <f>+VLOOKUP(B549,$I$3:$O$7,7)</f>
        <v>C</v>
      </c>
    </row>
    <row r="550" spans="1:3" ht="14.4" x14ac:dyDescent="0.3">
      <c r="A550" s="40"/>
      <c r="B550" s="19"/>
      <c r="C550" s="30" t="str">
        <f>+VLOOKUP(B550,$I$3:$O$7,7)</f>
        <v>C</v>
      </c>
    </row>
    <row r="551" spans="1:3" ht="14.4" x14ac:dyDescent="0.3">
      <c r="A551" s="40"/>
      <c r="B551" s="19"/>
      <c r="C551" s="30" t="str">
        <f>+VLOOKUP(B551,$I$3:$O$7,7)</f>
        <v>C</v>
      </c>
    </row>
    <row r="552" spans="1:3" ht="14.4" x14ac:dyDescent="0.3">
      <c r="A552" s="40"/>
      <c r="B552" s="19"/>
      <c r="C552" s="30" t="str">
        <f>+VLOOKUP(B552,$I$3:$O$7,7)</f>
        <v>C</v>
      </c>
    </row>
    <row r="553" spans="1:3" ht="14.4" x14ac:dyDescent="0.3">
      <c r="A553" s="40"/>
      <c r="B553" s="19"/>
      <c r="C553" s="30" t="str">
        <f>+VLOOKUP(B553,$I$3:$O$7,7)</f>
        <v>C</v>
      </c>
    </row>
    <row r="554" spans="1:3" ht="14.4" x14ac:dyDescent="0.3">
      <c r="A554" s="40"/>
      <c r="B554" s="19"/>
      <c r="C554" s="30" t="str">
        <f>+VLOOKUP(B554,$I$3:$O$7,7)</f>
        <v>C</v>
      </c>
    </row>
    <row r="555" spans="1:3" ht="14.4" x14ac:dyDescent="0.3">
      <c r="A555" s="40"/>
      <c r="B555" s="19"/>
      <c r="C555" s="30" t="str">
        <f>+VLOOKUP(B555,$I$3:$O$7,7)</f>
        <v>C</v>
      </c>
    </row>
    <row r="556" spans="1:3" ht="14.4" x14ac:dyDescent="0.3">
      <c r="A556" s="40"/>
      <c r="B556" s="19"/>
      <c r="C556" s="30" t="str">
        <f>+VLOOKUP(B556,$I$3:$O$7,7)</f>
        <v>C</v>
      </c>
    </row>
    <row r="557" spans="1:3" ht="14.4" x14ac:dyDescent="0.3">
      <c r="A557" s="40"/>
      <c r="B557" s="19"/>
      <c r="C557" s="30" t="str">
        <f>+VLOOKUP(B557,$I$3:$O$7,7)</f>
        <v>C</v>
      </c>
    </row>
    <row r="558" spans="1:3" ht="14.4" x14ac:dyDescent="0.3">
      <c r="A558" s="40"/>
      <c r="B558" s="19"/>
      <c r="C558" s="30" t="str">
        <f>+VLOOKUP(B558,$I$3:$O$7,7)</f>
        <v>C</v>
      </c>
    </row>
    <row r="559" spans="1:3" ht="14.4" x14ac:dyDescent="0.3">
      <c r="A559" s="40"/>
      <c r="B559" s="19"/>
      <c r="C559" s="30" t="str">
        <f>+VLOOKUP(B559,$I$3:$O$7,7)</f>
        <v>C</v>
      </c>
    </row>
    <row r="560" spans="1:3" ht="14.4" x14ac:dyDescent="0.3">
      <c r="A560" s="40"/>
      <c r="B560" s="19"/>
      <c r="C560" s="30" t="str">
        <f>+VLOOKUP(B560,$I$3:$O$7,7)</f>
        <v>C</v>
      </c>
    </row>
    <row r="561" spans="1:3" ht="14.4" x14ac:dyDescent="0.3">
      <c r="A561" s="40"/>
      <c r="B561" s="19"/>
      <c r="C561" s="30" t="str">
        <f>+VLOOKUP(B561,$I$3:$O$7,7)</f>
        <v>C</v>
      </c>
    </row>
    <row r="562" spans="1:3" ht="14.4" x14ac:dyDescent="0.3">
      <c r="A562" s="40"/>
      <c r="B562" s="19"/>
      <c r="C562" s="30" t="str">
        <f>+VLOOKUP(B562,$I$3:$O$7,7)</f>
        <v>C</v>
      </c>
    </row>
    <row r="563" spans="1:3" ht="14.4" x14ac:dyDescent="0.3">
      <c r="A563" s="40"/>
      <c r="B563" s="19"/>
      <c r="C563" s="30" t="str">
        <f>+VLOOKUP(B563,$I$3:$O$7,7)</f>
        <v>C</v>
      </c>
    </row>
    <row r="564" spans="1:3" ht="14.4" x14ac:dyDescent="0.3">
      <c r="A564" s="40"/>
      <c r="B564" s="19"/>
      <c r="C564" s="30" t="str">
        <f>+VLOOKUP(B564,$I$3:$O$7,7)</f>
        <v>C</v>
      </c>
    </row>
    <row r="565" spans="1:3" ht="14.4" x14ac:dyDescent="0.3">
      <c r="A565" s="40"/>
      <c r="B565" s="19"/>
      <c r="C565" s="30" t="str">
        <f>+VLOOKUP(B565,$I$3:$O$7,7)</f>
        <v>C</v>
      </c>
    </row>
    <row r="566" spans="1:3" ht="14.4" x14ac:dyDescent="0.3">
      <c r="A566" s="40"/>
      <c r="B566" s="19"/>
      <c r="C566" s="30" t="str">
        <f>+VLOOKUP(B566,$I$3:$O$7,7)</f>
        <v>C</v>
      </c>
    </row>
    <row r="567" spans="1:3" ht="14.4" x14ac:dyDescent="0.3">
      <c r="A567" s="40"/>
      <c r="B567" s="19"/>
      <c r="C567" s="30" t="str">
        <f>+VLOOKUP(B567,$I$3:$O$7,7)</f>
        <v>C</v>
      </c>
    </row>
    <row r="568" spans="1:3" ht="14.4" x14ac:dyDescent="0.3">
      <c r="A568" s="40"/>
      <c r="B568" s="19"/>
      <c r="C568" s="30" t="str">
        <f>+VLOOKUP(B568,$I$3:$O$7,7)</f>
        <v>C</v>
      </c>
    </row>
    <row r="569" spans="1:3" ht="14.4" x14ac:dyDescent="0.3">
      <c r="A569" s="40"/>
      <c r="B569" s="19"/>
      <c r="C569" s="30" t="str">
        <f>+VLOOKUP(B569,$I$3:$O$7,7)</f>
        <v>C</v>
      </c>
    </row>
    <row r="570" spans="1:3" ht="14.4" x14ac:dyDescent="0.3">
      <c r="A570" s="40"/>
      <c r="B570" s="19"/>
      <c r="C570" s="30" t="str">
        <f>+VLOOKUP(B570,$I$3:$O$7,7)</f>
        <v>C</v>
      </c>
    </row>
    <row r="571" spans="1:3" ht="14.4" x14ac:dyDescent="0.3">
      <c r="A571" s="40"/>
      <c r="B571" s="19"/>
      <c r="C571" s="30" t="str">
        <f>+VLOOKUP(B571,$I$3:$O$7,7)</f>
        <v>C</v>
      </c>
    </row>
    <row r="572" spans="1:3" ht="14.4" x14ac:dyDescent="0.3">
      <c r="A572" s="40"/>
      <c r="B572" s="19"/>
      <c r="C572" s="30" t="str">
        <f>+VLOOKUP(B572,$I$3:$O$7,7)</f>
        <v>C</v>
      </c>
    </row>
    <row r="573" spans="1:3" ht="14.4" x14ac:dyDescent="0.3">
      <c r="A573" s="40"/>
      <c r="B573" s="19"/>
      <c r="C573" s="30" t="str">
        <f>+VLOOKUP(B573,$I$3:$O$7,7)</f>
        <v>C</v>
      </c>
    </row>
    <row r="574" spans="1:3" ht="14.4" x14ac:dyDescent="0.3">
      <c r="A574" s="40"/>
      <c r="B574" s="19"/>
      <c r="C574" s="30" t="str">
        <f>+VLOOKUP(B574,$I$3:$O$7,7)</f>
        <v>C</v>
      </c>
    </row>
    <row r="575" spans="1:3" ht="14.4" x14ac:dyDescent="0.3">
      <c r="A575" s="40"/>
      <c r="B575" s="19"/>
      <c r="C575" s="30" t="str">
        <f>+VLOOKUP(B575,$I$3:$O$7,7)</f>
        <v>C</v>
      </c>
    </row>
    <row r="576" spans="1:3" ht="14.4" x14ac:dyDescent="0.3">
      <c r="A576" s="40"/>
      <c r="B576" s="19"/>
      <c r="C576" s="30" t="str">
        <f>+VLOOKUP(B576,$I$3:$O$7,7)</f>
        <v>C</v>
      </c>
    </row>
    <row r="577" spans="1:3" ht="14.4" x14ac:dyDescent="0.3">
      <c r="A577" s="40"/>
      <c r="B577" s="19"/>
      <c r="C577" s="30" t="str">
        <f>+VLOOKUP(B577,$I$3:$O$7,7)</f>
        <v>C</v>
      </c>
    </row>
    <row r="578" spans="1:3" ht="14.4" x14ac:dyDescent="0.3">
      <c r="A578" s="40"/>
      <c r="B578" s="19"/>
      <c r="C578" s="30" t="str">
        <f>+VLOOKUP(B578,$I$3:$O$7,7)</f>
        <v>C</v>
      </c>
    </row>
    <row r="579" spans="1:3" ht="14.4" x14ac:dyDescent="0.3">
      <c r="A579" s="40"/>
      <c r="B579" s="19"/>
      <c r="C579" s="30" t="str">
        <f>+VLOOKUP(B579,$I$3:$O$7,7)</f>
        <v>C</v>
      </c>
    </row>
    <row r="580" spans="1:3" ht="14.4" x14ac:dyDescent="0.3">
      <c r="A580" s="40"/>
      <c r="B580" s="19"/>
      <c r="C580" s="30" t="str">
        <f>+VLOOKUP(B580,$I$3:$O$7,7)</f>
        <v>C</v>
      </c>
    </row>
    <row r="581" spans="1:3" ht="14.4" x14ac:dyDescent="0.3">
      <c r="A581" s="40"/>
      <c r="B581" s="19"/>
      <c r="C581" s="30" t="str">
        <f>+VLOOKUP(B581,$I$3:$O$7,7)</f>
        <v>C</v>
      </c>
    </row>
    <row r="582" spans="1:3" ht="14.4" x14ac:dyDescent="0.3">
      <c r="A582" s="40"/>
      <c r="B582" s="19"/>
      <c r="C582" s="30" t="str">
        <f>+VLOOKUP(B582,$I$3:$O$7,7)</f>
        <v>C</v>
      </c>
    </row>
    <row r="583" spans="1:3" ht="14.4" x14ac:dyDescent="0.3">
      <c r="A583" s="40"/>
      <c r="B583" s="19"/>
      <c r="C583" s="30" t="str">
        <f>+VLOOKUP(B583,$I$3:$O$7,7)</f>
        <v>C</v>
      </c>
    </row>
    <row r="584" spans="1:3" ht="14.4" x14ac:dyDescent="0.3">
      <c r="A584" s="40"/>
      <c r="B584" s="19"/>
      <c r="C584" s="30" t="str">
        <f>+VLOOKUP(B584,$I$3:$O$7,7)</f>
        <v>C</v>
      </c>
    </row>
    <row r="585" spans="1:3" ht="14.4" x14ac:dyDescent="0.3">
      <c r="A585" s="40"/>
      <c r="B585" s="19"/>
      <c r="C585" s="30" t="str">
        <f>+VLOOKUP(B585,$I$3:$O$7,7)</f>
        <v>C</v>
      </c>
    </row>
    <row r="586" spans="1:3" ht="14.4" x14ac:dyDescent="0.3">
      <c r="A586" s="40"/>
      <c r="B586" s="19"/>
      <c r="C586" s="30" t="str">
        <f>+VLOOKUP(B586,$I$3:$O$7,7)</f>
        <v>C</v>
      </c>
    </row>
    <row r="587" spans="1:3" ht="14.4" x14ac:dyDescent="0.3">
      <c r="A587" s="40"/>
      <c r="B587" s="19"/>
      <c r="C587" s="30" t="str">
        <f>+VLOOKUP(B587,$I$3:$O$7,7)</f>
        <v>C</v>
      </c>
    </row>
    <row r="588" spans="1:3" ht="14.4" x14ac:dyDescent="0.3">
      <c r="A588" s="40"/>
      <c r="B588" s="19"/>
      <c r="C588" s="30" t="str">
        <f>+VLOOKUP(B588,$I$3:$O$7,7)</f>
        <v>C</v>
      </c>
    </row>
    <row r="589" spans="1:3" ht="14.4" x14ac:dyDescent="0.3">
      <c r="A589" s="40"/>
      <c r="B589" s="19"/>
      <c r="C589" s="30" t="str">
        <f>+VLOOKUP(B589,$I$3:$O$7,7)</f>
        <v>C</v>
      </c>
    </row>
    <row r="590" spans="1:3" ht="14.4" x14ac:dyDescent="0.3">
      <c r="A590" s="40"/>
      <c r="B590" s="19"/>
      <c r="C590" s="30" t="str">
        <f>+VLOOKUP(B590,$I$3:$O$7,7)</f>
        <v>C</v>
      </c>
    </row>
    <row r="591" spans="1:3" ht="14.4" x14ac:dyDescent="0.3">
      <c r="A591" s="40"/>
      <c r="B591" s="19"/>
      <c r="C591" s="30" t="str">
        <f>+VLOOKUP(B591,$I$3:$O$7,7)</f>
        <v>C</v>
      </c>
    </row>
    <row r="592" spans="1:3" ht="14.4" x14ac:dyDescent="0.3">
      <c r="A592" s="40"/>
      <c r="B592" s="19"/>
      <c r="C592" s="30" t="str">
        <f>+VLOOKUP(B592,$I$3:$O$7,7)</f>
        <v>C</v>
      </c>
    </row>
    <row r="593" spans="1:3" ht="14.4" x14ac:dyDescent="0.3">
      <c r="A593" s="40"/>
      <c r="B593" s="19"/>
      <c r="C593" s="30" t="str">
        <f>+VLOOKUP(B593,$I$3:$O$7,7)</f>
        <v>C</v>
      </c>
    </row>
    <row r="594" spans="1:3" ht="14.4" x14ac:dyDescent="0.3">
      <c r="A594" s="40"/>
      <c r="B594" s="19"/>
      <c r="C594" s="30" t="str">
        <f>+VLOOKUP(B594,$I$3:$O$7,7)</f>
        <v>C</v>
      </c>
    </row>
    <row r="595" spans="1:3" ht="14.4" x14ac:dyDescent="0.3">
      <c r="A595" s="40"/>
      <c r="B595" s="19"/>
      <c r="C595" s="30" t="str">
        <f>+VLOOKUP(B595,$I$3:$O$7,7)</f>
        <v>C</v>
      </c>
    </row>
    <row r="596" spans="1:3" ht="14.4" x14ac:dyDescent="0.3">
      <c r="A596" s="40"/>
      <c r="B596" s="19"/>
      <c r="C596" s="30" t="str">
        <f>+VLOOKUP(B596,$I$3:$O$7,7)</f>
        <v>C</v>
      </c>
    </row>
    <row r="597" spans="1:3" ht="14.4" x14ac:dyDescent="0.3">
      <c r="A597" s="40"/>
      <c r="B597" s="19"/>
      <c r="C597" s="30" t="str">
        <f>+VLOOKUP(B597,$I$3:$O$7,7)</f>
        <v>C</v>
      </c>
    </row>
    <row r="598" spans="1:3" ht="14.4" x14ac:dyDescent="0.3">
      <c r="A598" s="40"/>
      <c r="B598" s="19"/>
      <c r="C598" s="30" t="str">
        <f>+VLOOKUP(B598,$I$3:$O$7,7)</f>
        <v>C</v>
      </c>
    </row>
    <row r="599" spans="1:3" ht="14.4" x14ac:dyDescent="0.3">
      <c r="A599" s="40"/>
      <c r="B599" s="19"/>
      <c r="C599" s="30" t="str">
        <f>+VLOOKUP(B599,$I$3:$O$7,7)</f>
        <v>C</v>
      </c>
    </row>
    <row r="600" spans="1:3" ht="14.4" x14ac:dyDescent="0.3">
      <c r="A600" s="40"/>
      <c r="B600" s="19"/>
      <c r="C600" s="30" t="str">
        <f>+VLOOKUP(B600,$I$3:$O$7,7)</f>
        <v>C</v>
      </c>
    </row>
    <row r="601" spans="1:3" ht="14.4" x14ac:dyDescent="0.3">
      <c r="A601" s="40"/>
      <c r="B601" s="19"/>
      <c r="C601" s="30" t="str">
        <f>+VLOOKUP(B601,$I$3:$O$7,7)</f>
        <v>C</v>
      </c>
    </row>
    <row r="602" spans="1:3" ht="14.4" x14ac:dyDescent="0.3">
      <c r="A602" s="40"/>
      <c r="B602" s="19"/>
      <c r="C602" s="30" t="str">
        <f>+VLOOKUP(B602,$I$3:$O$7,7)</f>
        <v>C</v>
      </c>
    </row>
    <row r="603" spans="1:3" ht="14.4" x14ac:dyDescent="0.3">
      <c r="A603" s="40"/>
      <c r="B603" s="19"/>
      <c r="C603" s="30" t="str">
        <f>+VLOOKUP(B603,$I$3:$O$7,7)</f>
        <v>C</v>
      </c>
    </row>
    <row r="604" spans="1:3" ht="14.4" x14ac:dyDescent="0.3">
      <c r="A604" s="40"/>
      <c r="B604" s="19"/>
      <c r="C604" s="30" t="str">
        <f>+VLOOKUP(B604,$I$3:$O$7,7)</f>
        <v>C</v>
      </c>
    </row>
    <row r="605" spans="1:3" ht="14.4" x14ac:dyDescent="0.3">
      <c r="A605" s="40"/>
      <c r="B605" s="19"/>
      <c r="C605" s="30" t="str">
        <f>+VLOOKUP(B605,$I$3:$O$7,7)</f>
        <v>C</v>
      </c>
    </row>
    <row r="606" spans="1:3" ht="14.4" x14ac:dyDescent="0.3">
      <c r="A606" s="40"/>
      <c r="B606" s="19"/>
      <c r="C606" s="30" t="str">
        <f>+VLOOKUP(B606,$I$3:$O$7,7)</f>
        <v>C</v>
      </c>
    </row>
    <row r="607" spans="1:3" ht="14.4" x14ac:dyDescent="0.3">
      <c r="A607" s="40"/>
      <c r="B607" s="19"/>
      <c r="C607" s="30" t="str">
        <f>+VLOOKUP(B607,$I$3:$O$7,7)</f>
        <v>C</v>
      </c>
    </row>
    <row r="608" spans="1:3" ht="14.4" x14ac:dyDescent="0.3">
      <c r="A608" s="40"/>
      <c r="B608" s="19"/>
      <c r="C608" s="30" t="str">
        <f>+VLOOKUP(B608,$I$3:$O$7,7)</f>
        <v>C</v>
      </c>
    </row>
    <row r="609" spans="1:3" ht="14.4" x14ac:dyDescent="0.3">
      <c r="A609" s="40"/>
      <c r="B609" s="19"/>
      <c r="C609" s="30" t="str">
        <f>+VLOOKUP(B609,$I$3:$O$7,7)</f>
        <v>C</v>
      </c>
    </row>
    <row r="610" spans="1:3" ht="14.4" x14ac:dyDescent="0.3">
      <c r="A610" s="40"/>
      <c r="B610" s="19"/>
      <c r="C610" s="30" t="str">
        <f>+VLOOKUP(B610,$I$3:$O$7,7)</f>
        <v>C</v>
      </c>
    </row>
    <row r="611" spans="1:3" ht="14.4" x14ac:dyDescent="0.3">
      <c r="A611" s="40"/>
      <c r="B611" s="19"/>
      <c r="C611" s="30" t="str">
        <f>+VLOOKUP(B611,$I$3:$O$7,7)</f>
        <v>C</v>
      </c>
    </row>
    <row r="612" spans="1:3" ht="14.4" x14ac:dyDescent="0.3">
      <c r="A612" s="40"/>
      <c r="B612" s="19"/>
      <c r="C612" s="30" t="str">
        <f>+VLOOKUP(B612,$I$3:$O$7,7)</f>
        <v>C</v>
      </c>
    </row>
    <row r="613" spans="1:3" ht="14.4" x14ac:dyDescent="0.3">
      <c r="A613" s="40"/>
      <c r="B613" s="19"/>
      <c r="C613" s="30" t="str">
        <f>+VLOOKUP(B613,$I$3:$O$7,7)</f>
        <v>C</v>
      </c>
    </row>
    <row r="614" spans="1:3" ht="14.4" x14ac:dyDescent="0.3">
      <c r="A614" s="40"/>
      <c r="B614" s="19"/>
      <c r="C614" s="30" t="str">
        <f>+VLOOKUP(B614,$I$3:$O$7,7)</f>
        <v>C</v>
      </c>
    </row>
    <row r="615" spans="1:3" ht="14.4" x14ac:dyDescent="0.3">
      <c r="A615" s="40"/>
      <c r="B615" s="19"/>
      <c r="C615" s="30" t="str">
        <f>+VLOOKUP(B615,$I$3:$O$7,7)</f>
        <v>C</v>
      </c>
    </row>
    <row r="616" spans="1:3" ht="14.4" x14ac:dyDescent="0.3">
      <c r="A616" s="40"/>
      <c r="B616" s="19"/>
      <c r="C616" s="30" t="str">
        <f>+VLOOKUP(B616,$I$3:$O$7,7)</f>
        <v>C</v>
      </c>
    </row>
    <row r="617" spans="1:3" ht="14.4" x14ac:dyDescent="0.3">
      <c r="A617" s="40"/>
      <c r="B617" s="19"/>
      <c r="C617" s="30" t="str">
        <f>+VLOOKUP(B617,$I$3:$O$7,7)</f>
        <v>C</v>
      </c>
    </row>
    <row r="618" spans="1:3" ht="14.4" x14ac:dyDescent="0.3">
      <c r="A618" s="40"/>
      <c r="B618" s="19"/>
      <c r="C618" s="30" t="str">
        <f>+VLOOKUP(B618,$I$3:$O$7,7)</f>
        <v>C</v>
      </c>
    </row>
    <row r="619" spans="1:3" ht="14.4" x14ac:dyDescent="0.3">
      <c r="A619" s="40"/>
      <c r="B619" s="19"/>
      <c r="C619" s="30" t="str">
        <f>+VLOOKUP(B619,$I$3:$O$7,7)</f>
        <v>C</v>
      </c>
    </row>
    <row r="620" spans="1:3" ht="14.4" x14ac:dyDescent="0.3">
      <c r="A620" s="40"/>
      <c r="B620" s="19"/>
      <c r="C620" s="30" t="str">
        <f>+VLOOKUP(B620,$I$3:$O$7,7)</f>
        <v>C</v>
      </c>
    </row>
    <row r="621" spans="1:3" ht="14.4" x14ac:dyDescent="0.3">
      <c r="A621" s="40"/>
      <c r="B621" s="19"/>
      <c r="C621" s="30" t="str">
        <f>+VLOOKUP(B621,$I$3:$O$7,7)</f>
        <v>C</v>
      </c>
    </row>
    <row r="622" spans="1:3" ht="14.4" x14ac:dyDescent="0.3">
      <c r="A622" s="40"/>
      <c r="B622" s="19"/>
      <c r="C622" s="30" t="str">
        <f>+VLOOKUP(B622,$I$3:$O$7,7)</f>
        <v>C</v>
      </c>
    </row>
    <row r="623" spans="1:3" ht="14.4" x14ac:dyDescent="0.3">
      <c r="A623" s="40"/>
      <c r="B623" s="19"/>
      <c r="C623" s="30" t="str">
        <f>+VLOOKUP(B623,$I$3:$O$7,7)</f>
        <v>C</v>
      </c>
    </row>
    <row r="624" spans="1:3" ht="14.4" x14ac:dyDescent="0.3">
      <c r="A624" s="40"/>
      <c r="B624" s="19"/>
      <c r="C624" s="30" t="str">
        <f>+VLOOKUP(B624,$I$3:$O$7,7)</f>
        <v>C</v>
      </c>
    </row>
    <row r="625" spans="1:3" ht="14.4" x14ac:dyDescent="0.3">
      <c r="A625" s="40"/>
      <c r="B625" s="19"/>
      <c r="C625" s="30" t="str">
        <f>+VLOOKUP(B625,$I$3:$O$7,7)</f>
        <v>C</v>
      </c>
    </row>
    <row r="626" spans="1:3" ht="14.4" x14ac:dyDescent="0.3">
      <c r="A626" s="40"/>
      <c r="B626" s="19"/>
      <c r="C626" s="30" t="str">
        <f>+VLOOKUP(B626,$I$3:$O$7,7)</f>
        <v>C</v>
      </c>
    </row>
    <row r="627" spans="1:3" ht="14.4" x14ac:dyDescent="0.3">
      <c r="A627" s="40"/>
      <c r="B627" s="19"/>
      <c r="C627" s="30" t="str">
        <f>+VLOOKUP(B627,$I$3:$O$7,7)</f>
        <v>C</v>
      </c>
    </row>
    <row r="628" spans="1:3" ht="14.4" x14ac:dyDescent="0.3">
      <c r="A628" s="40"/>
      <c r="B628" s="19"/>
      <c r="C628" s="30" t="str">
        <f>+VLOOKUP(B628,$I$3:$O$7,7)</f>
        <v>C</v>
      </c>
    </row>
    <row r="629" spans="1:3" ht="14.4" x14ac:dyDescent="0.3">
      <c r="A629" s="40"/>
      <c r="B629" s="19"/>
      <c r="C629" s="30" t="str">
        <f>+VLOOKUP(B629,$I$3:$O$7,7)</f>
        <v>C</v>
      </c>
    </row>
    <row r="630" spans="1:3" ht="14.4" x14ac:dyDescent="0.3">
      <c r="A630" s="40"/>
      <c r="B630" s="19"/>
      <c r="C630" s="30" t="str">
        <f>+VLOOKUP(B630,$I$3:$O$7,7)</f>
        <v>C</v>
      </c>
    </row>
    <row r="631" spans="1:3" ht="14.4" x14ac:dyDescent="0.3">
      <c r="A631" s="40"/>
      <c r="B631" s="19"/>
      <c r="C631" s="30" t="str">
        <f>+VLOOKUP(B631,$I$3:$O$7,7)</f>
        <v>C</v>
      </c>
    </row>
    <row r="632" spans="1:3" ht="14.4" x14ac:dyDescent="0.3">
      <c r="A632" s="40"/>
      <c r="B632" s="19"/>
      <c r="C632" s="30" t="str">
        <f>+VLOOKUP(B632,$I$3:$O$7,7)</f>
        <v>C</v>
      </c>
    </row>
    <row r="633" spans="1:3" ht="14.4" x14ac:dyDescent="0.3">
      <c r="A633" s="40"/>
      <c r="B633" s="19"/>
      <c r="C633" s="30" t="str">
        <f>+VLOOKUP(B633,$I$3:$O$7,7)</f>
        <v>C</v>
      </c>
    </row>
    <row r="634" spans="1:3" ht="14.4" x14ac:dyDescent="0.3">
      <c r="A634" s="40"/>
      <c r="B634" s="19"/>
      <c r="C634" s="30" t="str">
        <f>+VLOOKUP(B634,$I$3:$O$7,7)</f>
        <v>C</v>
      </c>
    </row>
    <row r="635" spans="1:3" ht="14.4" x14ac:dyDescent="0.3">
      <c r="A635" s="40"/>
      <c r="B635" s="19"/>
      <c r="C635" s="30" t="str">
        <f>+VLOOKUP(B635,$I$3:$O$7,7)</f>
        <v>C</v>
      </c>
    </row>
    <row r="636" spans="1:3" ht="14.4" x14ac:dyDescent="0.3">
      <c r="A636" s="40"/>
      <c r="B636" s="19"/>
      <c r="C636" s="30" t="str">
        <f>+VLOOKUP(B636,$I$3:$O$7,7)</f>
        <v>C</v>
      </c>
    </row>
    <row r="637" spans="1:3" ht="14.4" x14ac:dyDescent="0.3">
      <c r="A637" s="40"/>
      <c r="B637" s="19"/>
      <c r="C637" s="30" t="str">
        <f>+VLOOKUP(B637,$I$3:$O$7,7)</f>
        <v>C</v>
      </c>
    </row>
    <row r="638" spans="1:3" ht="14.4" x14ac:dyDescent="0.3">
      <c r="A638" s="40"/>
      <c r="B638" s="19"/>
      <c r="C638" s="30" t="str">
        <f>+VLOOKUP(B638,$I$3:$O$7,7)</f>
        <v>C</v>
      </c>
    </row>
    <row r="639" spans="1:3" ht="14.4" x14ac:dyDescent="0.3">
      <c r="A639" s="40"/>
      <c r="B639" s="19"/>
      <c r="C639" s="30" t="str">
        <f>+VLOOKUP(B639,$I$3:$O$7,7)</f>
        <v>C</v>
      </c>
    </row>
    <row r="640" spans="1:3" ht="14.4" x14ac:dyDescent="0.3">
      <c r="A640" s="40"/>
      <c r="B640" s="19"/>
      <c r="C640" s="30" t="str">
        <f>+VLOOKUP(B640,$I$3:$O$7,7)</f>
        <v>C</v>
      </c>
    </row>
    <row r="641" spans="1:3" ht="14.4" x14ac:dyDescent="0.3">
      <c r="A641" s="40"/>
      <c r="B641" s="19"/>
      <c r="C641" s="30" t="str">
        <f>+VLOOKUP(B641,$I$3:$O$7,7)</f>
        <v>C</v>
      </c>
    </row>
    <row r="642" spans="1:3" ht="14.4" x14ac:dyDescent="0.3">
      <c r="A642" s="40"/>
      <c r="B642" s="19"/>
      <c r="C642" s="30" t="str">
        <f>+VLOOKUP(B642,$I$3:$O$7,7)</f>
        <v>C</v>
      </c>
    </row>
    <row r="643" spans="1:3" ht="14.4" x14ac:dyDescent="0.3">
      <c r="A643" s="40"/>
      <c r="B643" s="19"/>
      <c r="C643" s="30" t="str">
        <f>+VLOOKUP(B643,$I$3:$O$7,7)</f>
        <v>C</v>
      </c>
    </row>
    <row r="644" spans="1:3" ht="14.4" x14ac:dyDescent="0.3">
      <c r="A644" s="40"/>
      <c r="B644" s="19"/>
      <c r="C644" s="30" t="str">
        <f>+VLOOKUP(B644,$I$3:$O$7,7)</f>
        <v>C</v>
      </c>
    </row>
    <row r="645" spans="1:3" ht="14.4" x14ac:dyDescent="0.3">
      <c r="A645" s="40"/>
      <c r="B645" s="19"/>
      <c r="C645" s="30" t="str">
        <f>+VLOOKUP(B645,$I$3:$O$7,7)</f>
        <v>C</v>
      </c>
    </row>
    <row r="646" spans="1:3" ht="14.4" x14ac:dyDescent="0.3">
      <c r="A646" s="40"/>
      <c r="B646" s="19"/>
      <c r="C646" s="30" t="str">
        <f>+VLOOKUP(B646,$I$3:$O$7,7)</f>
        <v>C</v>
      </c>
    </row>
    <row r="647" spans="1:3" ht="14.4" x14ac:dyDescent="0.3">
      <c r="A647" s="40"/>
      <c r="B647" s="19"/>
      <c r="C647" s="30" t="str">
        <f>+VLOOKUP(B647,$I$3:$O$7,7)</f>
        <v>C</v>
      </c>
    </row>
    <row r="648" spans="1:3" ht="14.4" x14ac:dyDescent="0.3">
      <c r="A648" s="40"/>
      <c r="B648" s="19"/>
      <c r="C648" s="30" t="str">
        <f>+VLOOKUP(B648,$I$3:$O$7,7)</f>
        <v>C</v>
      </c>
    </row>
    <row r="649" spans="1:3" ht="14.4" x14ac:dyDescent="0.3">
      <c r="A649" s="40"/>
      <c r="B649" s="19"/>
      <c r="C649" s="30" t="str">
        <f>+VLOOKUP(B649,$I$3:$O$7,7)</f>
        <v>C</v>
      </c>
    </row>
    <row r="650" spans="1:3" ht="14.4" x14ac:dyDescent="0.3">
      <c r="A650" s="40"/>
      <c r="B650" s="19"/>
      <c r="C650" s="30" t="str">
        <f>+VLOOKUP(B650,$I$3:$O$7,7)</f>
        <v>C</v>
      </c>
    </row>
    <row r="651" spans="1:3" ht="14.4" x14ac:dyDescent="0.3">
      <c r="A651" s="40"/>
      <c r="B651" s="19"/>
      <c r="C651" s="30" t="str">
        <f>+VLOOKUP(B651,$I$3:$O$7,7)</f>
        <v>C</v>
      </c>
    </row>
    <row r="652" spans="1:3" ht="14.4" x14ac:dyDescent="0.3">
      <c r="A652" s="40"/>
      <c r="B652" s="19"/>
      <c r="C652" s="30" t="str">
        <f>+VLOOKUP(B652,$I$3:$O$7,7)</f>
        <v>C</v>
      </c>
    </row>
    <row r="653" spans="1:3" ht="14.4" x14ac:dyDescent="0.3">
      <c r="A653" s="40"/>
      <c r="B653" s="19"/>
      <c r="C653" s="30" t="str">
        <f>+VLOOKUP(B653,$I$3:$O$7,7)</f>
        <v>C</v>
      </c>
    </row>
    <row r="654" spans="1:3" ht="14.4" x14ac:dyDescent="0.3">
      <c r="A654" s="40"/>
      <c r="B654" s="19"/>
      <c r="C654" s="30" t="str">
        <f>+VLOOKUP(B654,$I$3:$O$7,7)</f>
        <v>C</v>
      </c>
    </row>
    <row r="655" spans="1:3" ht="14.4" x14ac:dyDescent="0.3">
      <c r="A655" s="40"/>
      <c r="B655" s="19"/>
      <c r="C655" s="30" t="str">
        <f>+VLOOKUP(B655,$I$3:$O$7,7)</f>
        <v>C</v>
      </c>
    </row>
    <row r="656" spans="1:3" ht="14.4" x14ac:dyDescent="0.3">
      <c r="A656" s="40"/>
      <c r="B656" s="19"/>
      <c r="C656" s="30" t="str">
        <f>+VLOOKUP(B656,$I$3:$O$7,7)</f>
        <v>C</v>
      </c>
    </row>
    <row r="657" spans="1:3" ht="14.4" x14ac:dyDescent="0.3">
      <c r="A657" s="40"/>
      <c r="B657" s="19"/>
      <c r="C657" s="30" t="str">
        <f>+VLOOKUP(B657,$I$3:$O$7,7)</f>
        <v>C</v>
      </c>
    </row>
    <row r="658" spans="1:3" ht="14.4" x14ac:dyDescent="0.3">
      <c r="A658" s="40"/>
      <c r="B658" s="19"/>
      <c r="C658" s="30" t="str">
        <f>+VLOOKUP(B658,$I$3:$O$7,7)</f>
        <v>C</v>
      </c>
    </row>
    <row r="659" spans="1:3" ht="14.4" x14ac:dyDescent="0.3">
      <c r="A659" s="40"/>
      <c r="B659" s="19"/>
      <c r="C659" s="30" t="str">
        <f>+VLOOKUP(B659,$I$3:$O$7,7)</f>
        <v>C</v>
      </c>
    </row>
    <row r="660" spans="1:3" ht="14.4" x14ac:dyDescent="0.3">
      <c r="A660" s="40"/>
      <c r="B660" s="19"/>
      <c r="C660" s="30" t="str">
        <f>+VLOOKUP(B660,$I$3:$O$7,7)</f>
        <v>C</v>
      </c>
    </row>
    <row r="661" spans="1:3" ht="14.4" x14ac:dyDescent="0.3">
      <c r="A661" s="40"/>
      <c r="B661" s="19"/>
      <c r="C661" s="30" t="str">
        <f>+VLOOKUP(B661,$I$3:$O$7,7)</f>
        <v>C</v>
      </c>
    </row>
    <row r="662" spans="1:3" ht="14.4" x14ac:dyDescent="0.3">
      <c r="A662" s="40"/>
      <c r="B662" s="19"/>
      <c r="C662" s="30" t="str">
        <f>+VLOOKUP(B662,$I$3:$O$7,7)</f>
        <v>C</v>
      </c>
    </row>
    <row r="663" spans="1:3" ht="14.4" x14ac:dyDescent="0.3">
      <c r="A663" s="40"/>
      <c r="B663" s="19"/>
      <c r="C663" s="30" t="str">
        <f>+VLOOKUP(B663,$I$3:$O$7,7)</f>
        <v>C</v>
      </c>
    </row>
    <row r="664" spans="1:3" ht="14.4" x14ac:dyDescent="0.3">
      <c r="A664" s="40"/>
      <c r="B664" s="19"/>
      <c r="C664" s="30" t="str">
        <f>+VLOOKUP(B664,$I$3:$O$7,7)</f>
        <v>C</v>
      </c>
    </row>
    <row r="665" spans="1:3" ht="14.4" x14ac:dyDescent="0.3">
      <c r="A665" s="40"/>
      <c r="B665" s="19"/>
      <c r="C665" s="30" t="str">
        <f>+VLOOKUP(B665,$I$3:$O$7,7)</f>
        <v>C</v>
      </c>
    </row>
    <row r="666" spans="1:3" ht="14.4" x14ac:dyDescent="0.3">
      <c r="A666" s="40"/>
      <c r="B666" s="19"/>
      <c r="C666" s="30" t="str">
        <f>+VLOOKUP(B666,$I$3:$O$7,7)</f>
        <v>C</v>
      </c>
    </row>
    <row r="667" spans="1:3" ht="14.4" x14ac:dyDescent="0.3">
      <c r="A667" s="40"/>
      <c r="B667" s="19"/>
      <c r="C667" s="30" t="str">
        <f>+VLOOKUP(B667,$I$3:$O$7,7)</f>
        <v>C</v>
      </c>
    </row>
    <row r="668" spans="1:3" ht="14.4" x14ac:dyDescent="0.3">
      <c r="A668" s="40"/>
      <c r="B668" s="19"/>
      <c r="C668" s="30" t="str">
        <f>+VLOOKUP(B668,$I$3:$O$7,7)</f>
        <v>C</v>
      </c>
    </row>
    <row r="669" spans="1:3" ht="14.4" x14ac:dyDescent="0.3">
      <c r="A669" s="40"/>
      <c r="B669" s="19"/>
      <c r="C669" s="30" t="str">
        <f>+VLOOKUP(B669,$I$3:$O$7,7)</f>
        <v>C</v>
      </c>
    </row>
    <row r="670" spans="1:3" ht="14.4" x14ac:dyDescent="0.3">
      <c r="A670" s="40"/>
      <c r="B670" s="19"/>
      <c r="C670" s="30" t="str">
        <f>+VLOOKUP(B670,$I$3:$O$7,7)</f>
        <v>C</v>
      </c>
    </row>
    <row r="671" spans="1:3" ht="14.4" x14ac:dyDescent="0.3">
      <c r="A671" s="40"/>
      <c r="B671" s="19"/>
      <c r="C671" s="30" t="str">
        <f>+VLOOKUP(B671,$I$3:$O$7,7)</f>
        <v>C</v>
      </c>
    </row>
    <row r="672" spans="1:3" ht="14.4" x14ac:dyDescent="0.3">
      <c r="A672" s="40"/>
      <c r="B672" s="19"/>
      <c r="C672" s="30" t="str">
        <f>+VLOOKUP(B672,$I$3:$O$7,7)</f>
        <v>C</v>
      </c>
    </row>
    <row r="673" spans="1:3" ht="14.4" x14ac:dyDescent="0.3">
      <c r="A673" s="40"/>
      <c r="B673" s="19"/>
      <c r="C673" s="30" t="str">
        <f>+VLOOKUP(B673,$I$3:$O$7,7)</f>
        <v>C</v>
      </c>
    </row>
    <row r="674" spans="1:3" ht="14.4" x14ac:dyDescent="0.3">
      <c r="A674" s="40"/>
      <c r="B674" s="19"/>
      <c r="C674" s="30" t="str">
        <f>+VLOOKUP(B674,$I$3:$O$7,7)</f>
        <v>C</v>
      </c>
    </row>
    <row r="675" spans="1:3" ht="14.4" x14ac:dyDescent="0.3">
      <c r="A675" s="40"/>
      <c r="B675" s="19"/>
      <c r="C675" s="30" t="str">
        <f>+VLOOKUP(B675,$I$3:$O$7,7)</f>
        <v>C</v>
      </c>
    </row>
    <row r="676" spans="1:3" ht="14.4" x14ac:dyDescent="0.3">
      <c r="A676" s="40"/>
      <c r="B676" s="19"/>
      <c r="C676" s="30" t="str">
        <f>+VLOOKUP(B676,$I$3:$O$7,7)</f>
        <v>C</v>
      </c>
    </row>
    <row r="677" spans="1:3" ht="14.4" x14ac:dyDescent="0.3">
      <c r="A677" s="40"/>
      <c r="B677" s="19"/>
      <c r="C677" s="30" t="str">
        <f>+VLOOKUP(B677,$I$3:$O$7,7)</f>
        <v>C</v>
      </c>
    </row>
    <row r="678" spans="1:3" ht="14.4" x14ac:dyDescent="0.3">
      <c r="A678" s="40"/>
      <c r="B678" s="19"/>
      <c r="C678" s="30" t="str">
        <f>+VLOOKUP(B678,$I$3:$O$7,7)</f>
        <v>C</v>
      </c>
    </row>
    <row r="679" spans="1:3" ht="14.4" x14ac:dyDescent="0.3">
      <c r="A679" s="40"/>
      <c r="B679" s="19"/>
      <c r="C679" s="30" t="str">
        <f>+VLOOKUP(B679,$I$3:$O$7,7)</f>
        <v>C</v>
      </c>
    </row>
    <row r="680" spans="1:3" ht="14.4" x14ac:dyDescent="0.3">
      <c r="A680" s="40"/>
      <c r="B680" s="19"/>
      <c r="C680" s="30" t="str">
        <f>+VLOOKUP(B680,$I$3:$O$7,7)</f>
        <v>C</v>
      </c>
    </row>
    <row r="681" spans="1:3" ht="14.4" x14ac:dyDescent="0.3">
      <c r="A681" s="40"/>
      <c r="B681" s="19"/>
      <c r="C681" s="30" t="str">
        <f>+VLOOKUP(B681,$I$3:$O$7,7)</f>
        <v>C</v>
      </c>
    </row>
    <row r="682" spans="1:3" ht="14.4" x14ac:dyDescent="0.3">
      <c r="A682" s="40"/>
      <c r="B682" s="19"/>
      <c r="C682" s="30" t="str">
        <f>+VLOOKUP(B682,$I$3:$O$7,7)</f>
        <v>C</v>
      </c>
    </row>
    <row r="683" spans="1:3" ht="14.4" x14ac:dyDescent="0.3">
      <c r="A683" s="40"/>
      <c r="B683" s="19"/>
      <c r="C683" s="30" t="str">
        <f>+VLOOKUP(B683,$I$3:$O$7,7)</f>
        <v>C</v>
      </c>
    </row>
    <row r="684" spans="1:3" ht="14.4" x14ac:dyDescent="0.3">
      <c r="A684" s="40"/>
      <c r="B684" s="19"/>
      <c r="C684" s="30" t="str">
        <f>+VLOOKUP(B684,$I$3:$O$7,7)</f>
        <v>C</v>
      </c>
    </row>
    <row r="685" spans="1:3" ht="14.4" x14ac:dyDescent="0.3">
      <c r="A685" s="40"/>
      <c r="B685" s="19"/>
      <c r="C685" s="30" t="str">
        <f>+VLOOKUP(B685,$I$3:$O$7,7)</f>
        <v>C</v>
      </c>
    </row>
    <row r="686" spans="1:3" ht="14.4" x14ac:dyDescent="0.3">
      <c r="A686" s="40"/>
      <c r="B686" s="19"/>
      <c r="C686" s="30" t="str">
        <f>+VLOOKUP(B686,$I$3:$O$7,7)</f>
        <v>C</v>
      </c>
    </row>
    <row r="687" spans="1:3" ht="14.4" x14ac:dyDescent="0.3">
      <c r="A687" s="40"/>
      <c r="B687" s="19"/>
      <c r="C687" s="30" t="str">
        <f>+VLOOKUP(B687,$I$3:$O$7,7)</f>
        <v>C</v>
      </c>
    </row>
    <row r="688" spans="1:3" ht="14.4" x14ac:dyDescent="0.3">
      <c r="A688" s="40"/>
      <c r="B688" s="19"/>
      <c r="C688" s="30" t="str">
        <f>+VLOOKUP(B688,$I$3:$O$7,7)</f>
        <v>C</v>
      </c>
    </row>
    <row r="689" spans="1:3" ht="14.4" x14ac:dyDescent="0.3">
      <c r="A689" s="40"/>
      <c r="B689" s="19"/>
      <c r="C689" s="30" t="str">
        <f>+VLOOKUP(B689,$I$3:$O$7,7)</f>
        <v>C</v>
      </c>
    </row>
    <row r="690" spans="1:3" ht="14.4" x14ac:dyDescent="0.3">
      <c r="A690" s="40"/>
      <c r="B690" s="19"/>
      <c r="C690" s="30" t="str">
        <f>+VLOOKUP(B690,$I$3:$O$7,7)</f>
        <v>C</v>
      </c>
    </row>
    <row r="691" spans="1:3" ht="14.4" x14ac:dyDescent="0.3">
      <c r="A691" s="40"/>
      <c r="B691" s="19"/>
      <c r="C691" s="30" t="str">
        <f>+VLOOKUP(B691,$I$3:$O$7,7)</f>
        <v>C</v>
      </c>
    </row>
    <row r="692" spans="1:3" ht="14.4" x14ac:dyDescent="0.3">
      <c r="A692" s="40"/>
      <c r="B692" s="19"/>
      <c r="C692" s="30" t="str">
        <f>+VLOOKUP(B692,$I$3:$O$7,7)</f>
        <v>C</v>
      </c>
    </row>
    <row r="693" spans="1:3" ht="14.4" x14ac:dyDescent="0.3">
      <c r="A693" s="40"/>
      <c r="B693" s="19"/>
      <c r="C693" s="30" t="str">
        <f>+VLOOKUP(B693,$I$3:$O$7,7)</f>
        <v>C</v>
      </c>
    </row>
    <row r="694" spans="1:3" ht="14.4" x14ac:dyDescent="0.3">
      <c r="A694" s="40"/>
      <c r="B694" s="19"/>
      <c r="C694" s="30" t="str">
        <f>+VLOOKUP(B694,$I$3:$O$7,7)</f>
        <v>C</v>
      </c>
    </row>
    <row r="695" spans="1:3" ht="14.4" x14ac:dyDescent="0.3">
      <c r="A695" s="40"/>
      <c r="B695" s="19"/>
      <c r="C695" s="30" t="str">
        <f>+VLOOKUP(B695,$I$3:$O$7,7)</f>
        <v>C</v>
      </c>
    </row>
    <row r="696" spans="1:3" ht="14.4" x14ac:dyDescent="0.3">
      <c r="A696" s="40"/>
      <c r="B696" s="19"/>
      <c r="C696" s="30" t="str">
        <f>+VLOOKUP(B696,$I$3:$O$7,7)</f>
        <v>C</v>
      </c>
    </row>
    <row r="697" spans="1:3" ht="14.4" x14ac:dyDescent="0.3">
      <c r="A697" s="40"/>
      <c r="B697" s="19"/>
      <c r="C697" s="30" t="str">
        <f>+VLOOKUP(B697,$I$3:$O$7,7)</f>
        <v>C</v>
      </c>
    </row>
    <row r="698" spans="1:3" ht="14.4" x14ac:dyDescent="0.3">
      <c r="A698" s="40"/>
      <c r="B698" s="19"/>
      <c r="C698" s="30" t="str">
        <f>+VLOOKUP(B698,$I$3:$O$7,7)</f>
        <v>C</v>
      </c>
    </row>
    <row r="699" spans="1:3" ht="14.4" x14ac:dyDescent="0.3">
      <c r="A699" s="40"/>
      <c r="B699" s="19"/>
      <c r="C699" s="30" t="str">
        <f>+VLOOKUP(B699,$I$3:$O$7,7)</f>
        <v>C</v>
      </c>
    </row>
    <row r="700" spans="1:3" ht="14.4" x14ac:dyDescent="0.3">
      <c r="A700" s="40"/>
      <c r="B700" s="19"/>
      <c r="C700" s="30" t="str">
        <f>+VLOOKUP(B700,$I$3:$O$7,7)</f>
        <v>C</v>
      </c>
    </row>
    <row r="701" spans="1:3" ht="14.4" x14ac:dyDescent="0.3">
      <c r="A701" s="40"/>
      <c r="B701" s="19"/>
      <c r="C701" s="30" t="str">
        <f>+VLOOKUP(B701,$I$3:$O$7,7)</f>
        <v>C</v>
      </c>
    </row>
    <row r="702" spans="1:3" ht="14.4" x14ac:dyDescent="0.3">
      <c r="A702" s="40"/>
      <c r="B702" s="19"/>
      <c r="C702" s="30" t="str">
        <f>+VLOOKUP(B702,$I$3:$O$7,7)</f>
        <v>C</v>
      </c>
    </row>
    <row r="703" spans="1:3" ht="14.4" x14ac:dyDescent="0.3">
      <c r="A703" s="40"/>
      <c r="B703" s="19"/>
      <c r="C703" s="30" t="str">
        <f>+VLOOKUP(B703,$I$3:$O$7,7)</f>
        <v>C</v>
      </c>
    </row>
    <row r="704" spans="1:3" ht="14.4" x14ac:dyDescent="0.3">
      <c r="A704" s="40"/>
      <c r="B704" s="19"/>
      <c r="C704" s="30" t="str">
        <f>+VLOOKUP(B704,$I$3:$O$7,7)</f>
        <v>C</v>
      </c>
    </row>
    <row r="705" spans="1:3" ht="14.4" x14ac:dyDescent="0.3">
      <c r="A705" s="40"/>
      <c r="B705" s="19"/>
      <c r="C705" s="30" t="str">
        <f>+VLOOKUP(B705,$I$3:$O$7,7)</f>
        <v>C</v>
      </c>
    </row>
    <row r="706" spans="1:3" ht="14.4" x14ac:dyDescent="0.3">
      <c r="A706" s="40"/>
      <c r="B706" s="19"/>
      <c r="C706" s="30" t="str">
        <f>+VLOOKUP(B706,$I$3:$O$7,7)</f>
        <v>C</v>
      </c>
    </row>
    <row r="707" spans="1:3" ht="14.4" x14ac:dyDescent="0.3">
      <c r="A707" s="40"/>
      <c r="B707" s="19"/>
      <c r="C707" s="30" t="str">
        <f>+VLOOKUP(B707,$I$3:$O$7,7)</f>
        <v>C</v>
      </c>
    </row>
    <row r="708" spans="1:3" ht="14.4" x14ac:dyDescent="0.3">
      <c r="A708" s="40"/>
      <c r="B708" s="19"/>
      <c r="C708" s="30" t="str">
        <f>+VLOOKUP(B708,$I$3:$O$7,7)</f>
        <v>C</v>
      </c>
    </row>
    <row r="709" spans="1:3" ht="14.4" x14ac:dyDescent="0.3">
      <c r="A709" s="40"/>
      <c r="B709" s="19"/>
      <c r="C709" s="30" t="str">
        <f>+VLOOKUP(B709,$I$3:$O$7,7)</f>
        <v>C</v>
      </c>
    </row>
    <row r="710" spans="1:3" ht="14.4" x14ac:dyDescent="0.3">
      <c r="A710" s="40"/>
      <c r="B710" s="19"/>
      <c r="C710" s="30" t="str">
        <f>+VLOOKUP(B710,$I$3:$O$7,7)</f>
        <v>C</v>
      </c>
    </row>
    <row r="711" spans="1:3" ht="14.4" x14ac:dyDescent="0.3">
      <c r="A711" s="40"/>
      <c r="B711" s="19"/>
      <c r="C711" s="30" t="str">
        <f>+VLOOKUP(B711,$I$3:$O$7,7)</f>
        <v>C</v>
      </c>
    </row>
    <row r="712" spans="1:3" ht="14.4" x14ac:dyDescent="0.3">
      <c r="A712" s="40"/>
      <c r="B712" s="19"/>
      <c r="C712" s="30" t="str">
        <f>+VLOOKUP(B712,$I$3:$O$7,7)</f>
        <v>C</v>
      </c>
    </row>
    <row r="713" spans="1:3" ht="14.4" x14ac:dyDescent="0.3">
      <c r="A713" s="40"/>
      <c r="B713" s="19"/>
      <c r="C713" s="30" t="str">
        <f>+VLOOKUP(B713,$I$3:$O$7,7)</f>
        <v>C</v>
      </c>
    </row>
    <row r="714" spans="1:3" ht="14.4" x14ac:dyDescent="0.3">
      <c r="A714" s="40"/>
      <c r="B714" s="19"/>
      <c r="C714" s="30" t="str">
        <f>+VLOOKUP(B714,$I$3:$O$7,7)</f>
        <v>C</v>
      </c>
    </row>
    <row r="715" spans="1:3" ht="14.4" x14ac:dyDescent="0.3">
      <c r="A715" s="40"/>
      <c r="B715" s="19"/>
      <c r="C715" s="30" t="str">
        <f>+VLOOKUP(B715,$I$3:$O$7,7)</f>
        <v>C</v>
      </c>
    </row>
    <row r="716" spans="1:3" ht="14.4" x14ac:dyDescent="0.3">
      <c r="A716" s="40"/>
      <c r="B716" s="19"/>
      <c r="C716" s="30" t="str">
        <f>+VLOOKUP(B716,$I$3:$O$7,7)</f>
        <v>C</v>
      </c>
    </row>
    <row r="717" spans="1:3" ht="14.4" x14ac:dyDescent="0.3">
      <c r="A717" s="40"/>
      <c r="B717" s="19"/>
      <c r="C717" s="30" t="str">
        <f>+VLOOKUP(B717,$I$3:$O$7,7)</f>
        <v>C</v>
      </c>
    </row>
    <row r="718" spans="1:3" ht="14.4" x14ac:dyDescent="0.3">
      <c r="A718" s="40"/>
      <c r="B718" s="19"/>
      <c r="C718" s="30" t="str">
        <f>+VLOOKUP(B718,$I$3:$O$7,7)</f>
        <v>C</v>
      </c>
    </row>
    <row r="719" spans="1:3" ht="14.4" x14ac:dyDescent="0.3">
      <c r="A719" s="40"/>
      <c r="B719" s="19"/>
      <c r="C719" s="30" t="str">
        <f>+VLOOKUP(B719,$I$3:$O$7,7)</f>
        <v>C</v>
      </c>
    </row>
    <row r="720" spans="1:3" ht="14.4" x14ac:dyDescent="0.3">
      <c r="A720" s="40"/>
      <c r="B720" s="19"/>
      <c r="C720" s="30" t="str">
        <f>+VLOOKUP(B720,$I$3:$O$7,7)</f>
        <v>C</v>
      </c>
    </row>
    <row r="721" spans="1:3" ht="14.4" x14ac:dyDescent="0.3">
      <c r="A721" s="40"/>
      <c r="B721" s="19"/>
      <c r="C721" s="30" t="str">
        <f>+VLOOKUP(B721,$I$3:$O$7,7)</f>
        <v>C</v>
      </c>
    </row>
    <row r="722" spans="1:3" ht="14.4" x14ac:dyDescent="0.3">
      <c r="A722" s="40"/>
      <c r="B722" s="19"/>
      <c r="C722" s="30" t="str">
        <f>+VLOOKUP(B722,$I$3:$O$7,7)</f>
        <v>C</v>
      </c>
    </row>
    <row r="723" spans="1:3" ht="14.4" x14ac:dyDescent="0.3">
      <c r="A723" s="40"/>
      <c r="B723" s="19"/>
      <c r="C723" s="30" t="str">
        <f>+VLOOKUP(B723,$I$3:$O$7,7)</f>
        <v>C</v>
      </c>
    </row>
    <row r="724" spans="1:3" ht="14.4" x14ac:dyDescent="0.3">
      <c r="A724" s="40"/>
      <c r="B724" s="19"/>
      <c r="C724" s="30" t="str">
        <f>+VLOOKUP(B724,$I$3:$O$7,7)</f>
        <v>C</v>
      </c>
    </row>
    <row r="725" spans="1:3" ht="14.4" x14ac:dyDescent="0.3">
      <c r="A725" s="40"/>
      <c r="B725" s="19"/>
      <c r="C725" s="30" t="str">
        <f>+VLOOKUP(B725,$I$3:$O$7,7)</f>
        <v>C</v>
      </c>
    </row>
    <row r="726" spans="1:3" ht="14.4" x14ac:dyDescent="0.3">
      <c r="A726" s="40"/>
      <c r="B726" s="19"/>
      <c r="C726" s="30" t="str">
        <f>+VLOOKUP(B726,$I$3:$O$7,7)</f>
        <v>C</v>
      </c>
    </row>
    <row r="727" spans="1:3" ht="14.4" x14ac:dyDescent="0.3">
      <c r="A727" s="40"/>
      <c r="B727" s="19"/>
      <c r="C727" s="30" t="str">
        <f>+VLOOKUP(B727,$I$3:$O$7,7)</f>
        <v>C</v>
      </c>
    </row>
    <row r="728" spans="1:3" ht="14.4" x14ac:dyDescent="0.3">
      <c r="A728" s="40"/>
      <c r="B728" s="19"/>
      <c r="C728" s="30" t="str">
        <f>+VLOOKUP(B728,$I$3:$O$7,7)</f>
        <v>C</v>
      </c>
    </row>
    <row r="729" spans="1:3" ht="14.4" x14ac:dyDescent="0.3">
      <c r="A729" s="40"/>
      <c r="B729" s="19"/>
      <c r="C729" s="30" t="str">
        <f>+VLOOKUP(B729,$I$3:$O$7,7)</f>
        <v>C</v>
      </c>
    </row>
    <row r="730" spans="1:3" ht="14.4" x14ac:dyDescent="0.3">
      <c r="A730" s="40"/>
      <c r="B730" s="19"/>
      <c r="C730" s="30" t="str">
        <f>+VLOOKUP(B730,$I$3:$O$7,7)</f>
        <v>C</v>
      </c>
    </row>
    <row r="731" spans="1:3" ht="14.4" x14ac:dyDescent="0.3">
      <c r="A731" s="40"/>
      <c r="B731" s="19"/>
      <c r="C731" s="30" t="str">
        <f>+VLOOKUP(B731,$I$3:$O$7,7)</f>
        <v>C</v>
      </c>
    </row>
    <row r="732" spans="1:3" ht="14.4" x14ac:dyDescent="0.3">
      <c r="A732" s="40"/>
      <c r="B732" s="19"/>
      <c r="C732" s="30" t="str">
        <f>+VLOOKUP(B732,$I$3:$O$7,7)</f>
        <v>C</v>
      </c>
    </row>
    <row r="733" spans="1:3" ht="14.4" x14ac:dyDescent="0.3">
      <c r="A733" s="40"/>
      <c r="B733" s="19"/>
      <c r="C733" s="30" t="str">
        <f>+VLOOKUP(B733,$I$3:$O$7,7)</f>
        <v>C</v>
      </c>
    </row>
    <row r="734" spans="1:3" ht="14.4" x14ac:dyDescent="0.3">
      <c r="A734" s="40"/>
      <c r="B734" s="19"/>
      <c r="C734" s="30" t="str">
        <f>+VLOOKUP(B734,$I$3:$O$7,7)</f>
        <v>C</v>
      </c>
    </row>
    <row r="735" spans="1:3" ht="14.4" x14ac:dyDescent="0.3">
      <c r="A735" s="40"/>
      <c r="B735" s="19"/>
      <c r="C735" s="30" t="str">
        <f>+VLOOKUP(B735,$I$3:$O$7,7)</f>
        <v>C</v>
      </c>
    </row>
    <row r="736" spans="1:3" ht="14.4" x14ac:dyDescent="0.3">
      <c r="A736" s="40"/>
      <c r="B736" s="19"/>
      <c r="C736" s="30" t="str">
        <f>+VLOOKUP(B736,$I$3:$O$7,7)</f>
        <v>C</v>
      </c>
    </row>
    <row r="737" spans="1:3" ht="14.4" x14ac:dyDescent="0.3">
      <c r="A737" s="40"/>
      <c r="B737" s="19"/>
      <c r="C737" s="30" t="str">
        <f>+VLOOKUP(B737,$I$3:$O$7,7)</f>
        <v>C</v>
      </c>
    </row>
    <row r="738" spans="1:3" ht="14.4" x14ac:dyDescent="0.3">
      <c r="A738" s="40"/>
      <c r="B738" s="19"/>
      <c r="C738" s="30" t="str">
        <f>+VLOOKUP(B738,$I$3:$O$7,7)</f>
        <v>C</v>
      </c>
    </row>
    <row r="739" spans="1:3" ht="14.4" x14ac:dyDescent="0.3">
      <c r="A739" s="40"/>
      <c r="B739" s="19"/>
      <c r="C739" s="30" t="str">
        <f>+VLOOKUP(B739,$I$3:$O$7,7)</f>
        <v>C</v>
      </c>
    </row>
    <row r="740" spans="1:3" ht="14.4" x14ac:dyDescent="0.3">
      <c r="A740" s="40"/>
      <c r="B740" s="19"/>
      <c r="C740" s="30" t="str">
        <f>+VLOOKUP(B740,$I$3:$O$7,7)</f>
        <v>C</v>
      </c>
    </row>
    <row r="741" spans="1:3" ht="14.4" x14ac:dyDescent="0.3">
      <c r="A741" s="40"/>
      <c r="B741" s="19"/>
      <c r="C741" s="30" t="str">
        <f>+VLOOKUP(B741,$I$3:$O$7,7)</f>
        <v>C</v>
      </c>
    </row>
    <row r="742" spans="1:3" ht="14.4" x14ac:dyDescent="0.3">
      <c r="A742" s="40"/>
      <c r="B742" s="19"/>
      <c r="C742" s="30" t="str">
        <f>+VLOOKUP(B742,$I$3:$O$7,7)</f>
        <v>C</v>
      </c>
    </row>
    <row r="743" spans="1:3" ht="14.4" x14ac:dyDescent="0.3">
      <c r="A743" s="40"/>
      <c r="B743" s="19"/>
      <c r="C743" s="30" t="str">
        <f>+VLOOKUP(B743,$I$3:$O$7,7)</f>
        <v>C</v>
      </c>
    </row>
    <row r="744" spans="1:3" ht="14.4" x14ac:dyDescent="0.3">
      <c r="A744" s="40"/>
      <c r="B744" s="19"/>
      <c r="C744" s="30" t="str">
        <f>+VLOOKUP(B744,$I$3:$O$7,7)</f>
        <v>C</v>
      </c>
    </row>
    <row r="745" spans="1:3" ht="14.4" x14ac:dyDescent="0.3">
      <c r="A745" s="40"/>
      <c r="B745" s="19"/>
      <c r="C745" s="30" t="str">
        <f>+VLOOKUP(B745,$I$3:$O$7,7)</f>
        <v>C</v>
      </c>
    </row>
    <row r="746" spans="1:3" ht="14.4" x14ac:dyDescent="0.3">
      <c r="A746" s="40"/>
      <c r="B746" s="19"/>
      <c r="C746" s="30" t="str">
        <f>+VLOOKUP(B746,$I$3:$O$7,7)</f>
        <v>C</v>
      </c>
    </row>
    <row r="747" spans="1:3" ht="14.4" x14ac:dyDescent="0.3">
      <c r="A747" s="40"/>
      <c r="B747" s="19"/>
      <c r="C747" s="30" t="str">
        <f>+VLOOKUP(B747,$I$3:$O$7,7)</f>
        <v>C</v>
      </c>
    </row>
    <row r="748" spans="1:3" ht="14.4" x14ac:dyDescent="0.3">
      <c r="A748" s="40"/>
      <c r="B748" s="19"/>
      <c r="C748" s="30" t="str">
        <f>+VLOOKUP(B748,$I$3:$O$7,7)</f>
        <v>C</v>
      </c>
    </row>
    <row r="749" spans="1:3" ht="14.4" x14ac:dyDescent="0.3">
      <c r="A749" s="40"/>
      <c r="B749" s="19"/>
      <c r="C749" s="30" t="str">
        <f>+VLOOKUP(B749,$I$3:$O$7,7)</f>
        <v>C</v>
      </c>
    </row>
    <row r="750" spans="1:3" ht="14.4" x14ac:dyDescent="0.3">
      <c r="A750" s="40"/>
      <c r="B750" s="19"/>
      <c r="C750" s="30" t="str">
        <f>+VLOOKUP(B750,$I$3:$O$7,7)</f>
        <v>C</v>
      </c>
    </row>
    <row r="751" spans="1:3" ht="14.4" x14ac:dyDescent="0.3">
      <c r="A751" s="40"/>
      <c r="B751" s="19"/>
      <c r="C751" s="30" t="str">
        <f>+VLOOKUP(B751,$I$3:$O$7,7)</f>
        <v>C</v>
      </c>
    </row>
    <row r="752" spans="1:3" ht="14.4" x14ac:dyDescent="0.3">
      <c r="A752" s="40"/>
      <c r="B752" s="19"/>
      <c r="C752" s="30" t="str">
        <f>+VLOOKUP(B752,$I$3:$O$7,7)</f>
        <v>C</v>
      </c>
    </row>
    <row r="753" spans="1:3" ht="14.4" x14ac:dyDescent="0.3">
      <c r="A753" s="40"/>
      <c r="B753" s="19"/>
      <c r="C753" s="30" t="str">
        <f>+VLOOKUP(B753,$I$3:$O$7,7)</f>
        <v>C</v>
      </c>
    </row>
    <row r="754" spans="1:3" ht="14.4" x14ac:dyDescent="0.3">
      <c r="A754" s="40"/>
      <c r="B754" s="19"/>
      <c r="C754" s="30" t="str">
        <f>+VLOOKUP(B754,$I$3:$O$7,7)</f>
        <v>C</v>
      </c>
    </row>
    <row r="755" spans="1:3" ht="14.4" x14ac:dyDescent="0.3">
      <c r="A755" s="40"/>
      <c r="B755" s="19"/>
      <c r="C755" s="30" t="str">
        <f>+VLOOKUP(B755,$I$3:$O$7,7)</f>
        <v>C</v>
      </c>
    </row>
    <row r="756" spans="1:3" ht="14.4" x14ac:dyDescent="0.3">
      <c r="A756" s="40"/>
      <c r="B756" s="19"/>
      <c r="C756" s="30" t="str">
        <f>+VLOOKUP(B756,$I$3:$O$7,7)</f>
        <v>C</v>
      </c>
    </row>
    <row r="757" spans="1:3" ht="14.4" x14ac:dyDescent="0.3">
      <c r="A757" s="40"/>
      <c r="B757" s="19"/>
      <c r="C757" s="30" t="str">
        <f>+VLOOKUP(B757,$I$3:$O$7,7)</f>
        <v>C</v>
      </c>
    </row>
    <row r="758" spans="1:3" ht="14.4" x14ac:dyDescent="0.3">
      <c r="A758" s="40"/>
      <c r="B758" s="19"/>
      <c r="C758" s="30" t="str">
        <f>+VLOOKUP(B758,$I$3:$O$7,7)</f>
        <v>C</v>
      </c>
    </row>
    <row r="759" spans="1:3" ht="14.4" x14ac:dyDescent="0.3">
      <c r="A759" s="40"/>
      <c r="B759" s="19"/>
      <c r="C759" s="30" t="str">
        <f>+VLOOKUP(B759,$I$3:$O$7,7)</f>
        <v>C</v>
      </c>
    </row>
    <row r="760" spans="1:3" ht="14.4" x14ac:dyDescent="0.3">
      <c r="A760" s="40"/>
      <c r="B760" s="19"/>
      <c r="C760" s="30" t="str">
        <f>+VLOOKUP(B760,$I$3:$O$7,7)</f>
        <v>C</v>
      </c>
    </row>
    <row r="761" spans="1:3" ht="14.4" x14ac:dyDescent="0.3">
      <c r="A761" s="40"/>
      <c r="B761" s="19"/>
      <c r="C761" s="30" t="str">
        <f>+VLOOKUP(B761,$I$3:$O$7,7)</f>
        <v>C</v>
      </c>
    </row>
    <row r="762" spans="1:3" ht="14.4" x14ac:dyDescent="0.3">
      <c r="A762" s="40"/>
      <c r="B762" s="19"/>
      <c r="C762" s="30" t="str">
        <f>+VLOOKUP(B762,$I$3:$O$7,7)</f>
        <v>C</v>
      </c>
    </row>
    <row r="763" spans="1:3" ht="14.4" x14ac:dyDescent="0.3">
      <c r="A763" s="40"/>
      <c r="B763" s="19"/>
      <c r="C763" s="30" t="str">
        <f>+VLOOKUP(B763,$I$3:$O$7,7)</f>
        <v>C</v>
      </c>
    </row>
    <row r="764" spans="1:3" ht="14.4" x14ac:dyDescent="0.3">
      <c r="A764" s="40"/>
      <c r="B764" s="19"/>
      <c r="C764" s="30" t="str">
        <f>+VLOOKUP(B764,$I$3:$O$7,7)</f>
        <v>C</v>
      </c>
    </row>
    <row r="765" spans="1:3" ht="14.4" x14ac:dyDescent="0.3">
      <c r="A765" s="40"/>
      <c r="B765" s="19"/>
      <c r="C765" s="30" t="str">
        <f>+VLOOKUP(B765,$I$3:$O$7,7)</f>
        <v>C</v>
      </c>
    </row>
    <row r="766" spans="1:3" ht="14.4" x14ac:dyDescent="0.3">
      <c r="A766" s="40"/>
      <c r="B766" s="19"/>
      <c r="C766" s="30" t="str">
        <f>+VLOOKUP(B766,$I$3:$O$7,7)</f>
        <v>C</v>
      </c>
    </row>
    <row r="767" spans="1:3" ht="14.4" x14ac:dyDescent="0.3">
      <c r="A767" s="40"/>
      <c r="B767" s="19"/>
      <c r="C767" s="30" t="str">
        <f>+VLOOKUP(B767,$I$3:$O$7,7)</f>
        <v>C</v>
      </c>
    </row>
    <row r="768" spans="1:3" ht="14.4" x14ac:dyDescent="0.3">
      <c r="A768" s="40"/>
      <c r="B768" s="19"/>
      <c r="C768" s="30" t="str">
        <f>+VLOOKUP(B768,$I$3:$O$7,7)</f>
        <v>C</v>
      </c>
    </row>
    <row r="769" spans="1:3" ht="14.4" x14ac:dyDescent="0.3">
      <c r="A769" s="40"/>
      <c r="B769" s="19"/>
      <c r="C769" s="30" t="str">
        <f>+VLOOKUP(B769,$I$3:$O$7,7)</f>
        <v>C</v>
      </c>
    </row>
    <row r="770" spans="1:3" ht="14.4" x14ac:dyDescent="0.3">
      <c r="A770" s="40"/>
      <c r="B770" s="19"/>
      <c r="C770" s="30" t="str">
        <f>+VLOOKUP(B770,$I$3:$O$7,7)</f>
        <v>C</v>
      </c>
    </row>
    <row r="771" spans="1:3" ht="14.4" x14ac:dyDescent="0.3">
      <c r="A771" s="40"/>
      <c r="B771" s="19"/>
      <c r="C771" s="30" t="str">
        <f>+VLOOKUP(B771,$I$3:$O$7,7)</f>
        <v>C</v>
      </c>
    </row>
    <row r="772" spans="1:3" ht="14.4" x14ac:dyDescent="0.3">
      <c r="A772" s="40"/>
      <c r="B772" s="19"/>
      <c r="C772" s="30" t="str">
        <f>+VLOOKUP(B772,$I$3:$O$7,7)</f>
        <v>C</v>
      </c>
    </row>
    <row r="773" spans="1:3" ht="14.4" x14ac:dyDescent="0.3">
      <c r="A773" s="40"/>
      <c r="B773" s="19"/>
      <c r="C773" s="30" t="str">
        <f>+VLOOKUP(B773,$I$3:$O$7,7)</f>
        <v>C</v>
      </c>
    </row>
    <row r="774" spans="1:3" ht="14.4" x14ac:dyDescent="0.3">
      <c r="A774" s="40"/>
      <c r="B774" s="19"/>
      <c r="C774" s="30" t="str">
        <f>+VLOOKUP(B774,$I$3:$O$7,7)</f>
        <v>C</v>
      </c>
    </row>
    <row r="775" spans="1:3" ht="14.4" x14ac:dyDescent="0.3">
      <c r="A775" s="40"/>
      <c r="B775" s="19"/>
      <c r="C775" s="30" t="str">
        <f>+VLOOKUP(B775,$I$3:$O$7,7)</f>
        <v>C</v>
      </c>
    </row>
    <row r="776" spans="1:3" ht="14.4" x14ac:dyDescent="0.3">
      <c r="A776" s="40"/>
      <c r="B776" s="19"/>
      <c r="C776" s="30" t="str">
        <f>+VLOOKUP(B776,$I$3:$O$7,7)</f>
        <v>C</v>
      </c>
    </row>
    <row r="777" spans="1:3" ht="14.4" x14ac:dyDescent="0.3">
      <c r="A777" s="40"/>
      <c r="B777" s="19"/>
      <c r="C777" s="30" t="str">
        <f>+VLOOKUP(B777,$I$3:$O$7,7)</f>
        <v>C</v>
      </c>
    </row>
    <row r="778" spans="1:3" ht="14.4" x14ac:dyDescent="0.3">
      <c r="A778" s="40"/>
      <c r="B778" s="19"/>
      <c r="C778" s="30" t="str">
        <f>+VLOOKUP(B778,$I$3:$O$7,7)</f>
        <v>C</v>
      </c>
    </row>
    <row r="779" spans="1:3" ht="14.4" x14ac:dyDescent="0.3">
      <c r="A779" s="40"/>
      <c r="B779" s="19"/>
      <c r="C779" s="30" t="str">
        <f>+VLOOKUP(B779,$I$3:$O$7,7)</f>
        <v>C</v>
      </c>
    </row>
    <row r="780" spans="1:3" ht="14.4" x14ac:dyDescent="0.3">
      <c r="A780" s="40"/>
      <c r="B780" s="19"/>
      <c r="C780" s="30" t="str">
        <f>+VLOOKUP(B780,$I$3:$O$7,7)</f>
        <v>C</v>
      </c>
    </row>
    <row r="781" spans="1:3" ht="14.4" x14ac:dyDescent="0.3">
      <c r="A781" s="40"/>
      <c r="B781" s="19"/>
      <c r="C781" s="30" t="str">
        <f>+VLOOKUP(B781,$I$3:$O$7,7)</f>
        <v>C</v>
      </c>
    </row>
    <row r="782" spans="1:3" ht="14.4" x14ac:dyDescent="0.3">
      <c r="A782" s="40"/>
      <c r="B782" s="19"/>
      <c r="C782" s="30" t="str">
        <f>+VLOOKUP(B782,$I$3:$O$7,7)</f>
        <v>C</v>
      </c>
    </row>
    <row r="783" spans="1:3" ht="14.4" x14ac:dyDescent="0.3">
      <c r="A783" s="40"/>
      <c r="B783" s="19"/>
      <c r="C783" s="30" t="str">
        <f>+VLOOKUP(B783,$I$3:$O$7,7)</f>
        <v>C</v>
      </c>
    </row>
    <row r="784" spans="1:3" ht="14.4" x14ac:dyDescent="0.3">
      <c r="A784" s="40"/>
      <c r="B784" s="19"/>
      <c r="C784" s="30" t="str">
        <f>+VLOOKUP(B784,$I$3:$O$7,7)</f>
        <v>C</v>
      </c>
    </row>
    <row r="785" spans="1:3" ht="14.4" x14ac:dyDescent="0.3">
      <c r="A785" s="40"/>
      <c r="B785" s="19"/>
      <c r="C785" s="30" t="str">
        <f>+VLOOKUP(B785,$I$3:$O$7,7)</f>
        <v>C</v>
      </c>
    </row>
    <row r="786" spans="1:3" ht="14.4" x14ac:dyDescent="0.3">
      <c r="A786" s="40"/>
      <c r="B786" s="19"/>
      <c r="C786" s="30" t="str">
        <f>+VLOOKUP(B786,$I$3:$O$7,7)</f>
        <v>C</v>
      </c>
    </row>
    <row r="787" spans="1:3" ht="14.4" x14ac:dyDescent="0.3">
      <c r="A787" s="40"/>
      <c r="B787" s="19"/>
      <c r="C787" s="30" t="str">
        <f>+VLOOKUP(B787,$I$3:$O$7,7)</f>
        <v>C</v>
      </c>
    </row>
    <row r="788" spans="1:3" ht="14.4" x14ac:dyDescent="0.3">
      <c r="A788" s="40"/>
      <c r="B788" s="19"/>
      <c r="C788" s="30" t="str">
        <f>+VLOOKUP(B788,$I$3:$O$7,7)</f>
        <v>C</v>
      </c>
    </row>
    <row r="789" spans="1:3" ht="14.4" x14ac:dyDescent="0.3">
      <c r="A789" s="40"/>
      <c r="B789" s="19"/>
      <c r="C789" s="30" t="str">
        <f>+VLOOKUP(B789,$I$3:$O$7,7)</f>
        <v>C</v>
      </c>
    </row>
    <row r="790" spans="1:3" ht="14.4" x14ac:dyDescent="0.3">
      <c r="A790" s="40"/>
      <c r="B790" s="19"/>
      <c r="C790" s="30" t="str">
        <f>+VLOOKUP(B790,$I$3:$O$7,7)</f>
        <v>C</v>
      </c>
    </row>
    <row r="791" spans="1:3" ht="14.4" x14ac:dyDescent="0.3">
      <c r="A791" s="40"/>
      <c r="B791" s="19"/>
      <c r="C791" s="30" t="str">
        <f>+VLOOKUP(B791,$I$3:$O$7,7)</f>
        <v>C</v>
      </c>
    </row>
    <row r="792" spans="1:3" ht="14.4" x14ac:dyDescent="0.3">
      <c r="A792" s="40"/>
      <c r="B792" s="19"/>
      <c r="C792" s="30" t="str">
        <f>+VLOOKUP(B792,$I$3:$O$7,7)</f>
        <v>C</v>
      </c>
    </row>
    <row r="793" spans="1:3" ht="14.4" x14ac:dyDescent="0.3">
      <c r="A793" s="40"/>
      <c r="B793" s="19"/>
      <c r="C793" s="30" t="str">
        <f>+VLOOKUP(B793,$I$3:$O$7,7)</f>
        <v>C</v>
      </c>
    </row>
    <row r="794" spans="1:3" ht="14.4" x14ac:dyDescent="0.3">
      <c r="A794" s="40"/>
      <c r="B794" s="19"/>
      <c r="C794" s="30" t="str">
        <f>+VLOOKUP(B794,$I$3:$O$7,7)</f>
        <v>C</v>
      </c>
    </row>
    <row r="795" spans="1:3" ht="14.4" x14ac:dyDescent="0.3">
      <c r="A795" s="40"/>
      <c r="B795" s="19"/>
      <c r="C795" s="30" t="str">
        <f>+VLOOKUP(B795,$I$3:$O$7,7)</f>
        <v>C</v>
      </c>
    </row>
    <row r="796" spans="1:3" ht="14.4" x14ac:dyDescent="0.3">
      <c r="A796" s="40"/>
      <c r="B796" s="19"/>
      <c r="C796" s="30" t="str">
        <f>+VLOOKUP(B796,$I$3:$O$7,7)</f>
        <v>C</v>
      </c>
    </row>
    <row r="797" spans="1:3" ht="14.4" x14ac:dyDescent="0.3">
      <c r="A797" s="40"/>
      <c r="B797" s="19"/>
      <c r="C797" s="30" t="str">
        <f>+VLOOKUP(B797,$I$3:$O$7,7)</f>
        <v>C</v>
      </c>
    </row>
    <row r="798" spans="1:3" ht="14.4" x14ac:dyDescent="0.3">
      <c r="A798" s="40"/>
      <c r="B798" s="19"/>
      <c r="C798" s="30" t="str">
        <f>+VLOOKUP(B798,$I$3:$O$7,7)</f>
        <v>C</v>
      </c>
    </row>
    <row r="799" spans="1:3" ht="14.4" x14ac:dyDescent="0.3">
      <c r="A799" s="40"/>
      <c r="B799" s="19"/>
      <c r="C799" s="30" t="str">
        <f>+VLOOKUP(B799,$I$3:$O$7,7)</f>
        <v>C</v>
      </c>
    </row>
    <row r="800" spans="1:3" ht="14.4" x14ac:dyDescent="0.3">
      <c r="A800" s="40"/>
      <c r="B800" s="19"/>
      <c r="C800" s="30" t="str">
        <f>+VLOOKUP(B800,$I$3:$O$7,7)</f>
        <v>C</v>
      </c>
    </row>
    <row r="801" spans="1:3" ht="14.4" x14ac:dyDescent="0.3">
      <c r="A801" s="40"/>
      <c r="B801" s="19"/>
      <c r="C801" s="30" t="str">
        <f>+VLOOKUP(B801,$I$3:$O$7,7)</f>
        <v>C</v>
      </c>
    </row>
    <row r="802" spans="1:3" ht="14.4" x14ac:dyDescent="0.3">
      <c r="A802" s="40"/>
      <c r="B802" s="19"/>
      <c r="C802" s="30" t="str">
        <f>+VLOOKUP(B802,$I$3:$O$7,7)</f>
        <v>C</v>
      </c>
    </row>
    <row r="803" spans="1:3" ht="14.4" x14ac:dyDescent="0.3">
      <c r="A803" s="40"/>
      <c r="B803" s="19"/>
      <c r="C803" s="30" t="str">
        <f>+VLOOKUP(B803,$I$3:$O$7,7)</f>
        <v>C</v>
      </c>
    </row>
    <row r="804" spans="1:3" ht="14.4" x14ac:dyDescent="0.3">
      <c r="A804" s="40"/>
      <c r="B804" s="19"/>
      <c r="C804" s="30" t="str">
        <f>+VLOOKUP(B804,$I$3:$O$7,7)</f>
        <v>C</v>
      </c>
    </row>
    <row r="805" spans="1:3" ht="14.4" x14ac:dyDescent="0.3">
      <c r="A805" s="40"/>
      <c r="B805" s="19"/>
      <c r="C805" s="30" t="str">
        <f>+VLOOKUP(B805,$I$3:$O$7,7)</f>
        <v>C</v>
      </c>
    </row>
    <row r="806" spans="1:3" ht="14.4" x14ac:dyDescent="0.3">
      <c r="A806" s="40"/>
      <c r="B806" s="19"/>
      <c r="C806" s="30" t="str">
        <f>+VLOOKUP(B806,$I$3:$O$7,7)</f>
        <v>C</v>
      </c>
    </row>
    <row r="807" spans="1:3" ht="14.4" x14ac:dyDescent="0.3">
      <c r="A807" s="40"/>
      <c r="B807" s="19"/>
      <c r="C807" s="30" t="str">
        <f>+VLOOKUP(B807,$I$3:$O$7,7)</f>
        <v>C</v>
      </c>
    </row>
    <row r="808" spans="1:3" ht="14.4" x14ac:dyDescent="0.3">
      <c r="A808" s="40"/>
      <c r="B808" s="19"/>
      <c r="C808" s="30" t="str">
        <f>+VLOOKUP(B808,$I$3:$O$7,7)</f>
        <v>C</v>
      </c>
    </row>
    <row r="809" spans="1:3" ht="14.4" x14ac:dyDescent="0.3">
      <c r="A809" s="40"/>
      <c r="B809" s="19"/>
      <c r="C809" s="30" t="str">
        <f>+VLOOKUP(B809,$I$3:$O$7,7)</f>
        <v>C</v>
      </c>
    </row>
    <row r="810" spans="1:3" ht="14.4" x14ac:dyDescent="0.3">
      <c r="A810" s="40"/>
      <c r="B810" s="19"/>
      <c r="C810" s="30" t="str">
        <f>+VLOOKUP(B810,$I$3:$O$7,7)</f>
        <v>C</v>
      </c>
    </row>
    <row r="811" spans="1:3" ht="14.4" x14ac:dyDescent="0.3">
      <c r="A811" s="40"/>
      <c r="B811" s="19"/>
      <c r="C811" s="30" t="str">
        <f>+VLOOKUP(B811,$I$3:$O$7,7)</f>
        <v>C</v>
      </c>
    </row>
    <row r="812" spans="1:3" ht="14.4" x14ac:dyDescent="0.3">
      <c r="A812" s="40"/>
      <c r="B812" s="19"/>
      <c r="C812" s="30" t="str">
        <f>+VLOOKUP(B812,$I$3:$O$7,7)</f>
        <v>C</v>
      </c>
    </row>
    <row r="813" spans="1:3" ht="14.4" x14ac:dyDescent="0.3">
      <c r="A813" s="40"/>
      <c r="B813" s="19"/>
      <c r="C813" s="30" t="str">
        <f>+VLOOKUP(B813,$I$3:$O$7,7)</f>
        <v>C</v>
      </c>
    </row>
    <row r="814" spans="1:3" ht="14.4" x14ac:dyDescent="0.3">
      <c r="A814" s="40"/>
      <c r="B814" s="19"/>
      <c r="C814" s="30" t="str">
        <f>+VLOOKUP(B814,$I$3:$O$7,7)</f>
        <v>C</v>
      </c>
    </row>
    <row r="815" spans="1:3" ht="14.4" x14ac:dyDescent="0.3">
      <c r="A815" s="40"/>
      <c r="B815" s="19"/>
      <c r="C815" s="30" t="str">
        <f>+VLOOKUP(B815,$I$3:$O$7,7)</f>
        <v>C</v>
      </c>
    </row>
    <row r="816" spans="1:3" ht="14.4" x14ac:dyDescent="0.3">
      <c r="A816" s="40"/>
      <c r="B816" s="19"/>
      <c r="C816" s="30" t="str">
        <f>+VLOOKUP(B816,$I$3:$O$7,7)</f>
        <v>C</v>
      </c>
    </row>
    <row r="817" spans="1:3" ht="14.4" x14ac:dyDescent="0.3">
      <c r="A817" s="40"/>
      <c r="B817" s="19"/>
      <c r="C817" s="30" t="str">
        <f>+VLOOKUP(B817,$I$3:$O$7,7)</f>
        <v>C</v>
      </c>
    </row>
    <row r="818" spans="1:3" ht="14.4" x14ac:dyDescent="0.3">
      <c r="A818" s="40"/>
      <c r="B818" s="19"/>
      <c r="C818" s="30" t="str">
        <f>+VLOOKUP(B818,$I$3:$O$7,7)</f>
        <v>C</v>
      </c>
    </row>
    <row r="819" spans="1:3" ht="14.4" x14ac:dyDescent="0.3">
      <c r="A819" s="40"/>
      <c r="B819" s="19"/>
      <c r="C819" s="30" t="str">
        <f>+VLOOKUP(B819,$I$3:$O$7,7)</f>
        <v>C</v>
      </c>
    </row>
    <row r="820" spans="1:3" ht="14.4" x14ac:dyDescent="0.3">
      <c r="A820" s="40"/>
      <c r="B820" s="19"/>
      <c r="C820" s="30" t="str">
        <f>+VLOOKUP(B820,$I$3:$O$7,7)</f>
        <v>C</v>
      </c>
    </row>
    <row r="821" spans="1:3" ht="14.4" x14ac:dyDescent="0.3">
      <c r="A821" s="40"/>
      <c r="B821" s="19"/>
      <c r="C821" s="30" t="str">
        <f>+VLOOKUP(B821,$I$3:$O$7,7)</f>
        <v>C</v>
      </c>
    </row>
    <row r="822" spans="1:3" ht="14.4" x14ac:dyDescent="0.3">
      <c r="A822" s="40"/>
      <c r="B822" s="19"/>
      <c r="C822" s="30" t="str">
        <f>+VLOOKUP(B822,$I$3:$O$7,7)</f>
        <v>C</v>
      </c>
    </row>
    <row r="823" spans="1:3" ht="14.4" x14ac:dyDescent="0.3">
      <c r="A823" s="40"/>
      <c r="B823" s="19"/>
      <c r="C823" s="30" t="str">
        <f>+VLOOKUP(B823,$I$3:$O$7,7)</f>
        <v>C</v>
      </c>
    </row>
    <row r="824" spans="1:3" ht="14.4" x14ac:dyDescent="0.3">
      <c r="A824" s="40"/>
      <c r="B824" s="19"/>
      <c r="C824" s="30" t="str">
        <f>+VLOOKUP(B824,$I$3:$O$7,7)</f>
        <v>C</v>
      </c>
    </row>
    <row r="825" spans="1:3" ht="14.4" x14ac:dyDescent="0.3">
      <c r="A825" s="40"/>
      <c r="B825" s="19"/>
      <c r="C825" s="30" t="str">
        <f>+VLOOKUP(B825,$I$3:$O$7,7)</f>
        <v>C</v>
      </c>
    </row>
    <row r="826" spans="1:3" ht="14.4" x14ac:dyDescent="0.3">
      <c r="A826" s="40"/>
      <c r="B826" s="19"/>
      <c r="C826" s="30" t="str">
        <f>+VLOOKUP(B826,$I$3:$O$7,7)</f>
        <v>C</v>
      </c>
    </row>
    <row r="827" spans="1:3" ht="14.4" x14ac:dyDescent="0.3">
      <c r="A827" s="40"/>
      <c r="B827" s="19"/>
      <c r="C827" s="30" t="str">
        <f>+VLOOKUP(B827,$I$3:$O$7,7)</f>
        <v>C</v>
      </c>
    </row>
    <row r="828" spans="1:3" ht="14.4" x14ac:dyDescent="0.3">
      <c r="A828" s="40"/>
      <c r="B828" s="19"/>
      <c r="C828" s="30" t="str">
        <f>+VLOOKUP(B828,$I$3:$O$7,7)</f>
        <v>C</v>
      </c>
    </row>
    <row r="829" spans="1:3" ht="14.4" x14ac:dyDescent="0.3">
      <c r="A829" s="40"/>
      <c r="B829" s="19"/>
      <c r="C829" s="30" t="str">
        <f>+VLOOKUP(B829,$I$3:$O$7,7)</f>
        <v>C</v>
      </c>
    </row>
    <row r="830" spans="1:3" ht="14.4" x14ac:dyDescent="0.3">
      <c r="A830" s="40"/>
      <c r="B830" s="19"/>
      <c r="C830" s="30" t="str">
        <f>+VLOOKUP(B830,$I$3:$O$7,7)</f>
        <v>C</v>
      </c>
    </row>
    <row r="831" spans="1:3" ht="14.4" x14ac:dyDescent="0.3">
      <c r="A831" s="40"/>
      <c r="B831" s="19"/>
      <c r="C831" s="30" t="str">
        <f>+VLOOKUP(B831,$I$3:$O$7,7)</f>
        <v>C</v>
      </c>
    </row>
    <row r="832" spans="1:3" ht="14.4" x14ac:dyDescent="0.3">
      <c r="A832" s="40"/>
      <c r="B832" s="19"/>
      <c r="C832" s="30" t="str">
        <f>+VLOOKUP(B832,$I$3:$O$7,7)</f>
        <v>C</v>
      </c>
    </row>
    <row r="833" spans="1:3" ht="14.4" x14ac:dyDescent="0.3">
      <c r="A833" s="40"/>
      <c r="B833" s="19"/>
      <c r="C833" s="30" t="str">
        <f>+VLOOKUP(B833,$I$3:$O$7,7)</f>
        <v>C</v>
      </c>
    </row>
    <row r="834" spans="1:3" ht="14.4" x14ac:dyDescent="0.3">
      <c r="A834" s="40"/>
      <c r="B834" s="19"/>
      <c r="C834" s="30" t="str">
        <f>+VLOOKUP(B834,$I$3:$O$7,7)</f>
        <v>C</v>
      </c>
    </row>
    <row r="835" spans="1:3" ht="14.4" x14ac:dyDescent="0.3">
      <c r="A835" s="40"/>
      <c r="B835" s="19"/>
      <c r="C835" s="30" t="str">
        <f>+VLOOKUP(B835,$I$3:$O$7,7)</f>
        <v>C</v>
      </c>
    </row>
    <row r="836" spans="1:3" ht="14.4" x14ac:dyDescent="0.3">
      <c r="A836" s="40"/>
      <c r="B836" s="19"/>
      <c r="C836" s="30" t="str">
        <f>+VLOOKUP(B836,$I$3:$O$7,7)</f>
        <v>C</v>
      </c>
    </row>
    <row r="837" spans="1:3" ht="14.4" x14ac:dyDescent="0.3">
      <c r="A837" s="40"/>
      <c r="B837" s="19"/>
      <c r="C837" s="30" t="str">
        <f>+VLOOKUP(B837,$I$3:$O$7,7)</f>
        <v>C</v>
      </c>
    </row>
    <row r="838" spans="1:3" ht="14.4" x14ac:dyDescent="0.3">
      <c r="A838" s="40"/>
      <c r="B838" s="19"/>
      <c r="C838" s="30" t="str">
        <f>+VLOOKUP(B838,$I$3:$O$7,7)</f>
        <v>C</v>
      </c>
    </row>
    <row r="839" spans="1:3" ht="14.4" x14ac:dyDescent="0.3">
      <c r="A839" s="40"/>
      <c r="B839" s="19"/>
      <c r="C839" s="30" t="str">
        <f>+VLOOKUP(B839,$I$3:$O$7,7)</f>
        <v>C</v>
      </c>
    </row>
    <row r="840" spans="1:3" ht="14.4" x14ac:dyDescent="0.3">
      <c r="A840" s="40"/>
      <c r="B840" s="19"/>
      <c r="C840" s="30" t="str">
        <f>+VLOOKUP(B840,$I$3:$O$7,7)</f>
        <v>C</v>
      </c>
    </row>
    <row r="841" spans="1:3" ht="14.4" x14ac:dyDescent="0.3">
      <c r="A841" s="40"/>
      <c r="B841" s="19"/>
      <c r="C841" s="30" t="str">
        <f>+VLOOKUP(B841,$I$3:$O$7,7)</f>
        <v>C</v>
      </c>
    </row>
    <row r="842" spans="1:3" ht="14.4" x14ac:dyDescent="0.3">
      <c r="A842" s="40"/>
      <c r="B842" s="19"/>
      <c r="C842" s="30" t="str">
        <f>+VLOOKUP(B842,$I$3:$O$7,7)</f>
        <v>C</v>
      </c>
    </row>
    <row r="843" spans="1:3" ht="14.4" x14ac:dyDescent="0.3">
      <c r="A843" s="40"/>
      <c r="B843" s="19"/>
      <c r="C843" s="30" t="str">
        <f>+VLOOKUP(B843,$I$3:$O$7,7)</f>
        <v>C</v>
      </c>
    </row>
    <row r="844" spans="1:3" ht="14.4" x14ac:dyDescent="0.3">
      <c r="A844" s="40"/>
      <c r="B844" s="19"/>
      <c r="C844" s="30" t="str">
        <f>+VLOOKUP(B844,$I$3:$O$7,7)</f>
        <v>C</v>
      </c>
    </row>
    <row r="845" spans="1:3" ht="14.4" x14ac:dyDescent="0.3">
      <c r="A845" s="40"/>
      <c r="B845" s="19"/>
      <c r="C845" s="30" t="str">
        <f>+VLOOKUP(B845,$I$3:$O$7,7)</f>
        <v>C</v>
      </c>
    </row>
    <row r="846" spans="1:3" ht="14.4" x14ac:dyDescent="0.3">
      <c r="A846" s="40"/>
      <c r="B846" s="19"/>
      <c r="C846" s="30" t="str">
        <f>+VLOOKUP(B846,$I$3:$O$7,7)</f>
        <v>C</v>
      </c>
    </row>
    <row r="847" spans="1:3" ht="14.4" x14ac:dyDescent="0.3">
      <c r="A847" s="40"/>
      <c r="B847" s="19"/>
      <c r="C847" s="30" t="str">
        <f>+VLOOKUP(B847,$I$3:$O$7,7)</f>
        <v>C</v>
      </c>
    </row>
    <row r="848" spans="1:3" ht="14.4" x14ac:dyDescent="0.3">
      <c r="A848" s="40"/>
      <c r="B848" s="19"/>
      <c r="C848" s="30" t="str">
        <f>+VLOOKUP(B848,$I$3:$O$7,7)</f>
        <v>C</v>
      </c>
    </row>
    <row r="849" spans="1:3" ht="14.4" x14ac:dyDescent="0.3">
      <c r="A849" s="40"/>
      <c r="B849" s="19"/>
      <c r="C849" s="30" t="str">
        <f>+VLOOKUP(B849,$I$3:$O$7,7)</f>
        <v>C</v>
      </c>
    </row>
    <row r="850" spans="1:3" ht="14.4" x14ac:dyDescent="0.3">
      <c r="A850" s="40"/>
      <c r="B850" s="19"/>
      <c r="C850" s="30" t="str">
        <f>+VLOOKUP(B850,$I$3:$O$7,7)</f>
        <v>C</v>
      </c>
    </row>
    <row r="851" spans="1:3" ht="14.4" x14ac:dyDescent="0.3">
      <c r="A851" s="40"/>
      <c r="B851" s="19"/>
      <c r="C851" s="30" t="str">
        <f>+VLOOKUP(B851,$I$3:$O$7,7)</f>
        <v>C</v>
      </c>
    </row>
    <row r="852" spans="1:3" ht="14.4" x14ac:dyDescent="0.3">
      <c r="A852" s="40"/>
      <c r="B852" s="19"/>
      <c r="C852" s="30" t="str">
        <f>+VLOOKUP(B852,$I$3:$O$7,7)</f>
        <v>C</v>
      </c>
    </row>
    <row r="853" spans="1:3" ht="14.4" x14ac:dyDescent="0.3">
      <c r="A853" s="40"/>
      <c r="B853" s="19"/>
      <c r="C853" s="30" t="str">
        <f>+VLOOKUP(B853,$I$3:$O$7,7)</f>
        <v>C</v>
      </c>
    </row>
    <row r="854" spans="1:3" ht="14.4" x14ac:dyDescent="0.3">
      <c r="A854" s="40"/>
      <c r="B854" s="19"/>
      <c r="C854" s="30" t="str">
        <f>+VLOOKUP(B854,$I$3:$O$7,7)</f>
        <v>C</v>
      </c>
    </row>
    <row r="855" spans="1:3" ht="14.4" x14ac:dyDescent="0.3">
      <c r="A855" s="40"/>
      <c r="B855" s="19"/>
      <c r="C855" s="30" t="str">
        <f>+VLOOKUP(B855,$I$3:$O$7,7)</f>
        <v>C</v>
      </c>
    </row>
    <row r="856" spans="1:3" ht="14.4" x14ac:dyDescent="0.3">
      <c r="A856" s="40"/>
      <c r="B856" s="19"/>
      <c r="C856" s="30" t="str">
        <f>+VLOOKUP(B856,$I$3:$O$7,7)</f>
        <v>C</v>
      </c>
    </row>
    <row r="857" spans="1:3" ht="14.4" x14ac:dyDescent="0.3">
      <c r="A857" s="40"/>
      <c r="B857" s="19"/>
      <c r="C857" s="30" t="str">
        <f>+VLOOKUP(B857,$I$3:$O$7,7)</f>
        <v>C</v>
      </c>
    </row>
    <row r="858" spans="1:3" ht="14.4" x14ac:dyDescent="0.3">
      <c r="A858" s="40"/>
      <c r="B858" s="19"/>
      <c r="C858" s="30" t="str">
        <f>+VLOOKUP(B858,$I$3:$O$7,7)</f>
        <v>C</v>
      </c>
    </row>
    <row r="859" spans="1:3" ht="14.4" x14ac:dyDescent="0.3">
      <c r="A859" s="40"/>
      <c r="B859" s="19"/>
      <c r="C859" s="30" t="str">
        <f>+VLOOKUP(B859,$I$3:$O$7,7)</f>
        <v>C</v>
      </c>
    </row>
    <row r="860" spans="1:3" ht="14.4" x14ac:dyDescent="0.3">
      <c r="A860" s="40"/>
      <c r="B860" s="19"/>
      <c r="C860" s="30" t="str">
        <f>+VLOOKUP(B860,$I$3:$O$7,7)</f>
        <v>C</v>
      </c>
    </row>
    <row r="861" spans="1:3" ht="14.4" x14ac:dyDescent="0.3">
      <c r="A861" s="40"/>
      <c r="B861" s="19"/>
      <c r="C861" s="30" t="str">
        <f>+VLOOKUP(B861,$I$3:$O$7,7)</f>
        <v>C</v>
      </c>
    </row>
    <row r="862" spans="1:3" ht="14.4" x14ac:dyDescent="0.3">
      <c r="A862" s="40"/>
      <c r="B862" s="19"/>
      <c r="C862" s="30" t="str">
        <f>+VLOOKUP(B862,$I$3:$O$7,7)</f>
        <v>C</v>
      </c>
    </row>
    <row r="863" spans="1:3" ht="14.4" x14ac:dyDescent="0.3">
      <c r="A863" s="40"/>
      <c r="B863" s="19"/>
      <c r="C863" s="30" t="str">
        <f>+VLOOKUP(B863,$I$3:$O$7,7)</f>
        <v>C</v>
      </c>
    </row>
    <row r="864" spans="1:3" ht="14.4" x14ac:dyDescent="0.3">
      <c r="A864" s="40"/>
      <c r="B864" s="19"/>
      <c r="C864" s="30" t="str">
        <f>+VLOOKUP(B864,$I$3:$O$7,7)</f>
        <v>C</v>
      </c>
    </row>
    <row r="865" spans="1:3" ht="14.4" x14ac:dyDescent="0.3">
      <c r="A865" s="40"/>
      <c r="B865" s="19"/>
      <c r="C865" s="30" t="str">
        <f>+VLOOKUP(B865,$I$3:$O$7,7)</f>
        <v>C</v>
      </c>
    </row>
    <row r="866" spans="1:3" ht="14.4" x14ac:dyDescent="0.3">
      <c r="A866" s="40"/>
      <c r="B866" s="19"/>
      <c r="C866" s="30" t="str">
        <f>+VLOOKUP(B866,$I$3:$O$7,7)</f>
        <v>C</v>
      </c>
    </row>
    <row r="867" spans="1:3" ht="14.4" x14ac:dyDescent="0.3">
      <c r="A867" s="40"/>
      <c r="B867" s="19"/>
      <c r="C867" s="30" t="str">
        <f>+VLOOKUP(B867,$I$3:$O$7,7)</f>
        <v>C</v>
      </c>
    </row>
    <row r="868" spans="1:3" ht="14.4" x14ac:dyDescent="0.3">
      <c r="A868" s="40"/>
      <c r="B868" s="19"/>
      <c r="C868" s="30" t="str">
        <f>+VLOOKUP(B868,$I$3:$O$7,7)</f>
        <v>C</v>
      </c>
    </row>
    <row r="869" spans="1:3" ht="14.4" x14ac:dyDescent="0.3">
      <c r="A869" s="40"/>
      <c r="B869" s="19"/>
      <c r="C869" s="30" t="str">
        <f>+VLOOKUP(B869,$I$3:$O$7,7)</f>
        <v>C</v>
      </c>
    </row>
    <row r="870" spans="1:3" ht="14.4" x14ac:dyDescent="0.3">
      <c r="A870" s="40"/>
      <c r="B870" s="19"/>
      <c r="C870" s="30" t="str">
        <f>+VLOOKUP(B870,$I$3:$O$7,7)</f>
        <v>C</v>
      </c>
    </row>
    <row r="871" spans="1:3" ht="14.4" x14ac:dyDescent="0.3">
      <c r="A871" s="40"/>
      <c r="B871" s="19"/>
      <c r="C871" s="30" t="str">
        <f>+VLOOKUP(B871,$I$3:$O$7,7)</f>
        <v>C</v>
      </c>
    </row>
    <row r="872" spans="1:3" ht="14.4" x14ac:dyDescent="0.3">
      <c r="A872" s="40"/>
      <c r="B872" s="19"/>
      <c r="C872" s="30" t="str">
        <f>+VLOOKUP(B872,$I$3:$O$7,7)</f>
        <v>C</v>
      </c>
    </row>
    <row r="873" spans="1:3" ht="14.4" x14ac:dyDescent="0.3">
      <c r="A873" s="40"/>
      <c r="B873" s="19"/>
      <c r="C873" s="30" t="str">
        <f>+VLOOKUP(B873,$I$3:$O$7,7)</f>
        <v>C</v>
      </c>
    </row>
    <row r="874" spans="1:3" ht="14.4" x14ac:dyDescent="0.3">
      <c r="A874" s="40"/>
      <c r="B874" s="19"/>
      <c r="C874" s="30" t="str">
        <f>+VLOOKUP(B874,$I$3:$O$7,7)</f>
        <v>C</v>
      </c>
    </row>
    <row r="875" spans="1:3" ht="14.4" x14ac:dyDescent="0.3">
      <c r="A875" s="40"/>
      <c r="B875" s="19"/>
      <c r="C875" s="30" t="str">
        <f>+VLOOKUP(B875,$I$3:$O$7,7)</f>
        <v>C</v>
      </c>
    </row>
    <row r="876" spans="1:3" ht="14.4" x14ac:dyDescent="0.3">
      <c r="A876" s="40"/>
      <c r="B876" s="19"/>
      <c r="C876" s="30" t="str">
        <f>+VLOOKUP(B876,$I$3:$O$7,7)</f>
        <v>C</v>
      </c>
    </row>
    <row r="877" spans="1:3" ht="14.4" x14ac:dyDescent="0.3">
      <c r="A877" s="40"/>
      <c r="B877" s="19"/>
      <c r="C877" s="30" t="str">
        <f>+VLOOKUP(B877,$I$3:$O$7,7)</f>
        <v>C</v>
      </c>
    </row>
    <row r="878" spans="1:3" ht="14.4" x14ac:dyDescent="0.3">
      <c r="A878" s="40"/>
      <c r="B878" s="19"/>
      <c r="C878" s="30" t="str">
        <f>+VLOOKUP(B878,$I$3:$O$7,7)</f>
        <v>C</v>
      </c>
    </row>
    <row r="879" spans="1:3" ht="14.4" x14ac:dyDescent="0.3">
      <c r="A879" s="40"/>
      <c r="B879" s="19"/>
      <c r="C879" s="30" t="str">
        <f>+VLOOKUP(B879,$I$3:$O$7,7)</f>
        <v>C</v>
      </c>
    </row>
    <row r="880" spans="1:3" ht="14.4" x14ac:dyDescent="0.3">
      <c r="A880" s="40"/>
      <c r="B880" s="19"/>
      <c r="C880" s="30" t="str">
        <f>+VLOOKUP(B880,$I$3:$O$7,7)</f>
        <v>C</v>
      </c>
    </row>
    <row r="881" spans="1:3" ht="14.4" x14ac:dyDescent="0.3">
      <c r="A881" s="40"/>
      <c r="B881" s="19"/>
      <c r="C881" s="30" t="str">
        <f>+VLOOKUP(B881,$I$3:$O$7,7)</f>
        <v>C</v>
      </c>
    </row>
    <row r="882" spans="1:3" ht="14.4" x14ac:dyDescent="0.3">
      <c r="A882" s="40"/>
      <c r="B882" s="19"/>
      <c r="C882" s="30" t="str">
        <f>+VLOOKUP(B882,$I$3:$O$7,7)</f>
        <v>C</v>
      </c>
    </row>
    <row r="883" spans="1:3" ht="14.4" x14ac:dyDescent="0.3">
      <c r="A883" s="40"/>
      <c r="B883" s="19"/>
      <c r="C883" s="30" t="str">
        <f>+VLOOKUP(B883,$I$3:$O$7,7)</f>
        <v>C</v>
      </c>
    </row>
    <row r="884" spans="1:3" ht="14.4" x14ac:dyDescent="0.3">
      <c r="A884" s="40"/>
      <c r="B884" s="19"/>
      <c r="C884" s="30" t="str">
        <f>+VLOOKUP(B884,$I$3:$O$7,7)</f>
        <v>C</v>
      </c>
    </row>
    <row r="885" spans="1:3" ht="14.4" x14ac:dyDescent="0.3">
      <c r="A885" s="40"/>
      <c r="B885" s="19"/>
      <c r="C885" s="30" t="str">
        <f>+VLOOKUP(B885,$I$3:$O$7,7)</f>
        <v>C</v>
      </c>
    </row>
    <row r="886" spans="1:3" ht="14.4" x14ac:dyDescent="0.3">
      <c r="A886" s="40"/>
      <c r="B886" s="19"/>
      <c r="C886" s="30" t="str">
        <f>+VLOOKUP(B886,$I$3:$O$7,7)</f>
        <v>C</v>
      </c>
    </row>
    <row r="887" spans="1:3" ht="14.4" x14ac:dyDescent="0.3">
      <c r="A887" s="40"/>
      <c r="B887" s="19"/>
      <c r="C887" s="30" t="str">
        <f>+VLOOKUP(B887,$I$3:$O$7,7)</f>
        <v>C</v>
      </c>
    </row>
    <row r="888" spans="1:3" ht="14.4" x14ac:dyDescent="0.3">
      <c r="A888" s="40"/>
      <c r="B888" s="19"/>
      <c r="C888" s="30" t="str">
        <f>+VLOOKUP(B888,$I$3:$O$7,7)</f>
        <v>C</v>
      </c>
    </row>
    <row r="889" spans="1:3" ht="14.4" x14ac:dyDescent="0.3">
      <c r="A889" s="40"/>
      <c r="B889" s="19"/>
      <c r="C889" s="30" t="str">
        <f>+VLOOKUP(B889,$I$3:$O$7,7)</f>
        <v>C</v>
      </c>
    </row>
    <row r="890" spans="1:3" ht="14.4" x14ac:dyDescent="0.3">
      <c r="A890" s="40"/>
      <c r="B890" s="19"/>
      <c r="C890" s="30" t="str">
        <f>+VLOOKUP(B890,$I$3:$O$7,7)</f>
        <v>C</v>
      </c>
    </row>
    <row r="891" spans="1:3" ht="14.4" x14ac:dyDescent="0.3">
      <c r="A891" s="40"/>
      <c r="B891" s="19"/>
      <c r="C891" s="30" t="str">
        <f>+VLOOKUP(B891,$I$3:$O$7,7)</f>
        <v>C</v>
      </c>
    </row>
    <row r="892" spans="1:3" ht="14.4" x14ac:dyDescent="0.3">
      <c r="A892" s="40"/>
      <c r="B892" s="19"/>
      <c r="C892" s="30" t="str">
        <f>+VLOOKUP(B892,$I$3:$O$7,7)</f>
        <v>C</v>
      </c>
    </row>
    <row r="893" spans="1:3" ht="14.4" x14ac:dyDescent="0.3">
      <c r="A893" s="40"/>
      <c r="B893" s="19"/>
      <c r="C893" s="30" t="str">
        <f>+VLOOKUP(B893,$I$3:$O$7,7)</f>
        <v>C</v>
      </c>
    </row>
    <row r="894" spans="1:3" ht="14.4" x14ac:dyDescent="0.3">
      <c r="A894" s="40"/>
      <c r="B894" s="19"/>
      <c r="C894" s="30" t="str">
        <f>+VLOOKUP(B894,$I$3:$O$7,7)</f>
        <v>C</v>
      </c>
    </row>
    <row r="895" spans="1:3" ht="14.4" x14ac:dyDescent="0.3">
      <c r="A895" s="40"/>
      <c r="B895" s="19"/>
      <c r="C895" s="30" t="str">
        <f>+VLOOKUP(B895,$I$3:$O$7,7)</f>
        <v>C</v>
      </c>
    </row>
    <row r="896" spans="1:3" ht="14.4" x14ac:dyDescent="0.3">
      <c r="A896" s="40"/>
      <c r="B896" s="19"/>
      <c r="C896" s="30" t="str">
        <f>+VLOOKUP(B896,$I$3:$O$7,7)</f>
        <v>C</v>
      </c>
    </row>
    <row r="897" spans="1:3" ht="14.4" x14ac:dyDescent="0.3">
      <c r="A897" s="40"/>
      <c r="B897" s="19"/>
      <c r="C897" s="30" t="str">
        <f>+VLOOKUP(B897,$I$3:$O$7,7)</f>
        <v>C</v>
      </c>
    </row>
    <row r="898" spans="1:3" ht="14.4" x14ac:dyDescent="0.3">
      <c r="A898" s="40"/>
      <c r="B898" s="19"/>
      <c r="C898" s="30" t="str">
        <f>+VLOOKUP(B898,$I$3:$O$7,7)</f>
        <v>C</v>
      </c>
    </row>
    <row r="899" spans="1:3" ht="14.4" x14ac:dyDescent="0.3">
      <c r="A899" s="40"/>
      <c r="B899" s="19"/>
      <c r="C899" s="30" t="str">
        <f>+VLOOKUP(B899,$I$3:$O$7,7)</f>
        <v>C</v>
      </c>
    </row>
    <row r="900" spans="1:3" ht="14.4" x14ac:dyDescent="0.3">
      <c r="A900" s="40"/>
      <c r="B900" s="19"/>
      <c r="C900" s="30" t="str">
        <f>+VLOOKUP(B900,$I$3:$O$7,7)</f>
        <v>C</v>
      </c>
    </row>
    <row r="901" spans="1:3" ht="14.4" x14ac:dyDescent="0.3">
      <c r="A901" s="40"/>
      <c r="B901" s="19"/>
      <c r="C901" s="30" t="str">
        <f>+VLOOKUP(B901,$I$3:$O$7,7)</f>
        <v>C</v>
      </c>
    </row>
    <row r="902" spans="1:3" ht="14.4" x14ac:dyDescent="0.3">
      <c r="A902" s="40"/>
      <c r="B902" s="19"/>
      <c r="C902" s="30" t="str">
        <f>+VLOOKUP(B902,$I$3:$O$7,7)</f>
        <v>C</v>
      </c>
    </row>
    <row r="903" spans="1:3" ht="14.4" x14ac:dyDescent="0.3">
      <c r="A903" s="40"/>
      <c r="B903" s="19"/>
      <c r="C903" s="30" t="str">
        <f>+VLOOKUP(B903,$I$3:$O$7,7)</f>
        <v>C</v>
      </c>
    </row>
    <row r="904" spans="1:3" ht="14.4" x14ac:dyDescent="0.3">
      <c r="A904" s="40"/>
      <c r="B904" s="19"/>
      <c r="C904" s="30" t="str">
        <f>+VLOOKUP(B904,$I$3:$O$7,7)</f>
        <v>C</v>
      </c>
    </row>
    <row r="905" spans="1:3" ht="14.4" x14ac:dyDescent="0.3">
      <c r="A905" s="40"/>
      <c r="B905" s="19"/>
      <c r="C905" s="30" t="str">
        <f>+VLOOKUP(B905,$I$3:$O$7,7)</f>
        <v>C</v>
      </c>
    </row>
    <row r="906" spans="1:3" ht="14.4" x14ac:dyDescent="0.3">
      <c r="A906" s="40"/>
      <c r="B906" s="19"/>
      <c r="C906" s="30" t="str">
        <f>+VLOOKUP(B906,$I$3:$O$7,7)</f>
        <v>C</v>
      </c>
    </row>
    <row r="907" spans="1:3" ht="14.4" x14ac:dyDescent="0.3">
      <c r="A907" s="40"/>
      <c r="B907" s="19"/>
      <c r="C907" s="30" t="str">
        <f>+VLOOKUP(B907,$I$3:$O$7,7)</f>
        <v>C</v>
      </c>
    </row>
    <row r="908" spans="1:3" ht="14.4" x14ac:dyDescent="0.3">
      <c r="A908" s="40"/>
      <c r="B908" s="19"/>
      <c r="C908" s="30" t="str">
        <f>+VLOOKUP(B908,$I$3:$O$7,7)</f>
        <v>C</v>
      </c>
    </row>
    <row r="909" spans="1:3" ht="14.4" x14ac:dyDescent="0.3">
      <c r="A909" s="40"/>
      <c r="B909" s="19"/>
      <c r="C909" s="30" t="str">
        <f>+VLOOKUP(B909,$I$3:$O$7,7)</f>
        <v>C</v>
      </c>
    </row>
    <row r="910" spans="1:3" ht="14.4" x14ac:dyDescent="0.3">
      <c r="A910" s="40"/>
      <c r="B910" s="19"/>
      <c r="C910" s="30" t="str">
        <f>+VLOOKUP(B910,$I$3:$O$7,7)</f>
        <v>C</v>
      </c>
    </row>
    <row r="911" spans="1:3" ht="14.4" x14ac:dyDescent="0.3">
      <c r="A911" s="40"/>
      <c r="B911" s="19"/>
      <c r="C911" s="30" t="str">
        <f>+VLOOKUP(B911,$I$3:$O$7,7)</f>
        <v>C</v>
      </c>
    </row>
    <row r="912" spans="1:3" ht="14.4" x14ac:dyDescent="0.3">
      <c r="A912" s="40"/>
      <c r="B912" s="19"/>
      <c r="C912" s="30" t="str">
        <f>+VLOOKUP(B912,$I$3:$O$7,7)</f>
        <v>C</v>
      </c>
    </row>
    <row r="913" spans="1:3" ht="14.4" x14ac:dyDescent="0.3">
      <c r="A913" s="40"/>
      <c r="B913" s="19"/>
      <c r="C913" s="30" t="str">
        <f>+VLOOKUP(B913,$I$3:$O$7,7)</f>
        <v>C</v>
      </c>
    </row>
    <row r="914" spans="1:3" ht="14.4" x14ac:dyDescent="0.3">
      <c r="A914" s="40"/>
      <c r="B914" s="19"/>
      <c r="C914" s="30" t="str">
        <f>+VLOOKUP(B914,$I$3:$O$7,7)</f>
        <v>C</v>
      </c>
    </row>
    <row r="915" spans="1:3" ht="14.4" x14ac:dyDescent="0.3">
      <c r="A915" s="40"/>
      <c r="B915" s="19"/>
      <c r="C915" s="30" t="str">
        <f>+VLOOKUP(B915,$I$3:$O$7,7)</f>
        <v>C</v>
      </c>
    </row>
    <row r="916" spans="1:3" ht="14.4" x14ac:dyDescent="0.3">
      <c r="A916" s="40"/>
      <c r="B916" s="19"/>
      <c r="C916" s="30" t="str">
        <f>+VLOOKUP(B916,$I$3:$O$7,7)</f>
        <v>C</v>
      </c>
    </row>
    <row r="917" spans="1:3" ht="14.4" x14ac:dyDescent="0.3">
      <c r="A917" s="40"/>
      <c r="B917" s="19"/>
      <c r="C917" s="30" t="str">
        <f>+VLOOKUP(B917,$I$3:$O$7,7)</f>
        <v>C</v>
      </c>
    </row>
    <row r="918" spans="1:3" ht="14.4" x14ac:dyDescent="0.3">
      <c r="A918" s="40"/>
      <c r="B918" s="19"/>
      <c r="C918" s="30" t="str">
        <f>+VLOOKUP(B918,$I$3:$O$7,7)</f>
        <v>C</v>
      </c>
    </row>
    <row r="919" spans="1:3" ht="14.4" x14ac:dyDescent="0.3">
      <c r="A919" s="40"/>
      <c r="B919" s="19"/>
      <c r="C919" s="30" t="str">
        <f>+VLOOKUP(B919,$I$3:$O$7,7)</f>
        <v>C</v>
      </c>
    </row>
    <row r="920" spans="1:3" ht="14.4" x14ac:dyDescent="0.3">
      <c r="A920" s="40"/>
      <c r="B920" s="19"/>
      <c r="C920" s="30" t="str">
        <f>+VLOOKUP(B920,$I$3:$O$7,7)</f>
        <v>C</v>
      </c>
    </row>
    <row r="921" spans="1:3" ht="14.4" x14ac:dyDescent="0.3">
      <c r="A921" s="40"/>
      <c r="B921" s="19"/>
      <c r="C921" s="30" t="str">
        <f>+VLOOKUP(B921,$I$3:$O$7,7)</f>
        <v>C</v>
      </c>
    </row>
    <row r="922" spans="1:3" ht="14.4" x14ac:dyDescent="0.3">
      <c r="A922" s="40"/>
      <c r="B922" s="19"/>
      <c r="C922" s="30" t="str">
        <f>+VLOOKUP(B922,$I$3:$O$7,7)</f>
        <v>C</v>
      </c>
    </row>
    <row r="923" spans="1:3" ht="14.4" x14ac:dyDescent="0.3">
      <c r="A923" s="40"/>
      <c r="B923" s="19"/>
      <c r="C923" s="30" t="str">
        <f>+VLOOKUP(B923,$I$3:$O$7,7)</f>
        <v>C</v>
      </c>
    </row>
    <row r="924" spans="1:3" ht="14.4" x14ac:dyDescent="0.3">
      <c r="A924" s="40"/>
      <c r="B924" s="19"/>
      <c r="C924" s="30" t="str">
        <f>+VLOOKUP(B924,$I$3:$O$7,7)</f>
        <v>C</v>
      </c>
    </row>
    <row r="925" spans="1:3" ht="14.4" x14ac:dyDescent="0.3">
      <c r="A925" s="40"/>
      <c r="B925" s="19"/>
      <c r="C925" s="30" t="str">
        <f>+VLOOKUP(B925,$I$3:$O$7,7)</f>
        <v>C</v>
      </c>
    </row>
    <row r="926" spans="1:3" ht="14.4" x14ac:dyDescent="0.3">
      <c r="A926" s="40"/>
      <c r="B926" s="19"/>
      <c r="C926" s="30" t="str">
        <f>+VLOOKUP(B926,$I$3:$O$7,7)</f>
        <v>C</v>
      </c>
    </row>
    <row r="927" spans="1:3" ht="14.4" x14ac:dyDescent="0.3">
      <c r="A927" s="40"/>
      <c r="B927" s="19"/>
      <c r="C927" s="30" t="str">
        <f>+VLOOKUP(B927,$I$3:$O$7,7)</f>
        <v>C</v>
      </c>
    </row>
    <row r="928" spans="1:3" ht="14.4" x14ac:dyDescent="0.3">
      <c r="A928" s="40"/>
      <c r="B928" s="19"/>
      <c r="C928" s="30" t="str">
        <f>+VLOOKUP(B928,$I$3:$O$7,7)</f>
        <v>C</v>
      </c>
    </row>
    <row r="929" spans="1:3" ht="14.4" x14ac:dyDescent="0.3">
      <c r="A929" s="40"/>
      <c r="B929" s="19"/>
      <c r="C929" s="30" t="str">
        <f>+VLOOKUP(B929,$I$3:$O$7,7)</f>
        <v>C</v>
      </c>
    </row>
    <row r="930" spans="1:3" ht="14.4" x14ac:dyDescent="0.3">
      <c r="A930" s="40"/>
      <c r="B930" s="19"/>
      <c r="C930" s="30" t="str">
        <f>+VLOOKUP(B930,$I$3:$O$7,7)</f>
        <v>C</v>
      </c>
    </row>
    <row r="931" spans="1:3" ht="14.4" x14ac:dyDescent="0.3">
      <c r="A931" s="40"/>
      <c r="B931" s="19"/>
      <c r="C931" s="30" t="str">
        <f>+VLOOKUP(B931,$I$3:$O$7,7)</f>
        <v>C</v>
      </c>
    </row>
    <row r="932" spans="1:3" ht="14.4" x14ac:dyDescent="0.3">
      <c r="A932" s="40"/>
      <c r="B932" s="19"/>
      <c r="C932" s="30" t="str">
        <f>+VLOOKUP(B932,$I$3:$O$7,7)</f>
        <v>C</v>
      </c>
    </row>
    <row r="933" spans="1:3" ht="14.4" x14ac:dyDescent="0.3">
      <c r="A933" s="40"/>
      <c r="B933" s="19"/>
      <c r="C933" s="30" t="str">
        <f>+VLOOKUP(B933,$I$3:$O$7,7)</f>
        <v>C</v>
      </c>
    </row>
    <row r="934" spans="1:3" ht="14.4" x14ac:dyDescent="0.3">
      <c r="A934" s="40"/>
      <c r="B934" s="19"/>
      <c r="C934" s="30" t="str">
        <f>+VLOOKUP(B934,$I$3:$O$7,7)</f>
        <v>C</v>
      </c>
    </row>
    <row r="935" spans="1:3" ht="14.4" x14ac:dyDescent="0.3">
      <c r="A935" s="40"/>
      <c r="B935" s="19"/>
      <c r="C935" s="30" t="str">
        <f>+VLOOKUP(B935,$I$3:$O$7,7)</f>
        <v>C</v>
      </c>
    </row>
    <row r="936" spans="1:3" ht="14.4" x14ac:dyDescent="0.3">
      <c r="A936" s="40"/>
      <c r="B936" s="19"/>
      <c r="C936" s="30" t="str">
        <f>+VLOOKUP(B936,$I$3:$O$7,7)</f>
        <v>C</v>
      </c>
    </row>
    <row r="937" spans="1:3" ht="14.4" x14ac:dyDescent="0.3">
      <c r="A937" s="40"/>
      <c r="B937" s="19"/>
      <c r="C937" s="30" t="str">
        <f>+VLOOKUP(B937,$I$3:$O$7,7)</f>
        <v>C</v>
      </c>
    </row>
    <row r="938" spans="1:3" ht="14.4" x14ac:dyDescent="0.3">
      <c r="A938" s="40"/>
      <c r="B938" s="19"/>
      <c r="C938" s="30" t="str">
        <f>+VLOOKUP(B938,$I$3:$O$7,7)</f>
        <v>C</v>
      </c>
    </row>
    <row r="939" spans="1:3" ht="14.4" x14ac:dyDescent="0.3">
      <c r="A939" s="40"/>
      <c r="B939" s="19"/>
      <c r="C939" s="30" t="str">
        <f>+VLOOKUP(B939,$I$3:$O$7,7)</f>
        <v>C</v>
      </c>
    </row>
    <row r="940" spans="1:3" ht="14.4" x14ac:dyDescent="0.3">
      <c r="A940" s="40"/>
      <c r="B940" s="19"/>
      <c r="C940" s="30" t="str">
        <f>+VLOOKUP(B940,$I$3:$O$7,7)</f>
        <v>C</v>
      </c>
    </row>
    <row r="941" spans="1:3" ht="14.4" x14ac:dyDescent="0.3">
      <c r="A941" s="40"/>
      <c r="B941" s="19"/>
      <c r="C941" s="30" t="str">
        <f>+VLOOKUP(B941,$I$3:$O$7,7)</f>
        <v>C</v>
      </c>
    </row>
    <row r="942" spans="1:3" ht="14.4" x14ac:dyDescent="0.3">
      <c r="A942" s="40"/>
      <c r="B942" s="19"/>
      <c r="C942" s="30" t="str">
        <f>+VLOOKUP(B942,$I$3:$O$7,7)</f>
        <v>C</v>
      </c>
    </row>
    <row r="943" spans="1:3" ht="14.4" x14ac:dyDescent="0.3">
      <c r="A943" s="40"/>
      <c r="B943" s="19"/>
      <c r="C943" s="30" t="str">
        <f>+VLOOKUP(B943,$I$3:$O$7,7)</f>
        <v>C</v>
      </c>
    </row>
    <row r="944" spans="1:3" ht="14.4" x14ac:dyDescent="0.3">
      <c r="A944" s="40"/>
      <c r="B944" s="19"/>
      <c r="C944" s="30" t="str">
        <f>+VLOOKUP(B944,$I$3:$O$7,7)</f>
        <v>C</v>
      </c>
    </row>
    <row r="945" spans="1:3" ht="14.4" x14ac:dyDescent="0.3">
      <c r="A945" s="40"/>
      <c r="B945" s="19"/>
      <c r="C945" s="30" t="str">
        <f>+VLOOKUP(B945,$I$3:$O$7,7)</f>
        <v>C</v>
      </c>
    </row>
    <row r="946" spans="1:3" ht="14.4" x14ac:dyDescent="0.3">
      <c r="A946" s="40"/>
      <c r="B946" s="19"/>
      <c r="C946" s="30" t="str">
        <f>+VLOOKUP(B946,$I$3:$O$7,7)</f>
        <v>C</v>
      </c>
    </row>
    <row r="947" spans="1:3" ht="14.4" x14ac:dyDescent="0.3">
      <c r="A947" s="40"/>
      <c r="B947" s="19"/>
      <c r="C947" s="30" t="str">
        <f>+VLOOKUP(B947,$I$3:$O$7,7)</f>
        <v>C</v>
      </c>
    </row>
    <row r="948" spans="1:3" ht="14.4" x14ac:dyDescent="0.3">
      <c r="A948" s="40"/>
      <c r="B948" s="19"/>
      <c r="C948" s="30" t="str">
        <f>+VLOOKUP(B948,$I$3:$O$7,7)</f>
        <v>C</v>
      </c>
    </row>
    <row r="949" spans="1:3" ht="14.4" x14ac:dyDescent="0.3">
      <c r="A949" s="40"/>
      <c r="B949" s="19"/>
      <c r="C949" s="30" t="str">
        <f>+VLOOKUP(B949,$I$3:$O$7,7)</f>
        <v>C</v>
      </c>
    </row>
    <row r="950" spans="1:3" ht="14.4" x14ac:dyDescent="0.3">
      <c r="A950" s="40"/>
      <c r="B950" s="19"/>
      <c r="C950" s="30" t="str">
        <f>+VLOOKUP(B950,$I$3:$O$7,7)</f>
        <v>C</v>
      </c>
    </row>
    <row r="951" spans="1:3" ht="14.4" x14ac:dyDescent="0.3">
      <c r="A951" s="40"/>
      <c r="B951" s="19"/>
      <c r="C951" s="30" t="str">
        <f>+VLOOKUP(B951,$I$3:$O$7,7)</f>
        <v>C</v>
      </c>
    </row>
    <row r="952" spans="1:3" ht="14.4" x14ac:dyDescent="0.3">
      <c r="A952" s="40"/>
      <c r="B952" s="19"/>
      <c r="C952" s="30" t="str">
        <f>+VLOOKUP(B952,$I$3:$O$7,7)</f>
        <v>C</v>
      </c>
    </row>
    <row r="953" spans="1:3" ht="14.4" x14ac:dyDescent="0.3">
      <c r="A953" s="40"/>
      <c r="B953" s="19"/>
      <c r="C953" s="30" t="str">
        <f>+VLOOKUP(B953,$I$3:$O$7,7)</f>
        <v>C</v>
      </c>
    </row>
    <row r="954" spans="1:3" ht="14.4" x14ac:dyDescent="0.3">
      <c r="A954" s="40"/>
      <c r="B954" s="19"/>
      <c r="C954" s="30" t="str">
        <f>+VLOOKUP(B954,$I$3:$O$7,7)</f>
        <v>C</v>
      </c>
    </row>
    <row r="955" spans="1:3" ht="14.4" x14ac:dyDescent="0.3">
      <c r="A955" s="40"/>
      <c r="B955" s="19"/>
      <c r="C955" s="30" t="str">
        <f>+VLOOKUP(B955,$I$3:$O$7,7)</f>
        <v>C</v>
      </c>
    </row>
    <row r="956" spans="1:3" ht="14.4" x14ac:dyDescent="0.3">
      <c r="A956" s="40"/>
      <c r="B956" s="19"/>
      <c r="C956" s="30" t="str">
        <f>+VLOOKUP(B956,$I$3:$O$7,7)</f>
        <v>C</v>
      </c>
    </row>
    <row r="957" spans="1:3" ht="14.4" x14ac:dyDescent="0.3">
      <c r="A957" s="40"/>
      <c r="B957" s="19"/>
      <c r="C957" s="30" t="str">
        <f>+VLOOKUP(B957,$I$3:$O$7,7)</f>
        <v>C</v>
      </c>
    </row>
    <row r="958" spans="1:3" ht="14.4" x14ac:dyDescent="0.3">
      <c r="A958" s="40"/>
      <c r="B958" s="19"/>
      <c r="C958" s="30" t="str">
        <f>+VLOOKUP(B958,$I$3:$O$7,7)</f>
        <v>C</v>
      </c>
    </row>
    <row r="959" spans="1:3" ht="14.4" x14ac:dyDescent="0.3">
      <c r="A959" s="40"/>
      <c r="B959" s="19"/>
      <c r="C959" s="30" t="str">
        <f>+VLOOKUP(B959,$I$3:$O$7,7)</f>
        <v>C</v>
      </c>
    </row>
    <row r="960" spans="1:3" ht="14.4" x14ac:dyDescent="0.3">
      <c r="A960" s="40"/>
      <c r="B960" s="19"/>
      <c r="C960" s="30" t="str">
        <f>+VLOOKUP(B960,$I$3:$O$7,7)</f>
        <v>C</v>
      </c>
    </row>
    <row r="961" spans="1:3" ht="14.4" x14ac:dyDescent="0.3">
      <c r="A961" s="40"/>
      <c r="B961" s="19"/>
      <c r="C961" s="30" t="str">
        <f>+VLOOKUP(B961,$I$3:$O$7,7)</f>
        <v>C</v>
      </c>
    </row>
    <row r="962" spans="1:3" ht="14.4" x14ac:dyDescent="0.3">
      <c r="A962" s="40"/>
      <c r="B962" s="19"/>
      <c r="C962" s="30" t="str">
        <f>+VLOOKUP(B962,$I$3:$O$7,7)</f>
        <v>C</v>
      </c>
    </row>
    <row r="963" spans="1:3" ht="14.4" x14ac:dyDescent="0.3">
      <c r="A963" s="40"/>
      <c r="B963" s="19"/>
      <c r="C963" s="30" t="str">
        <f>+VLOOKUP(B963,$I$3:$O$7,7)</f>
        <v>C</v>
      </c>
    </row>
    <row r="964" spans="1:3" ht="14.4" x14ac:dyDescent="0.3">
      <c r="A964" s="40"/>
      <c r="B964" s="19"/>
      <c r="C964" s="30" t="str">
        <f>+VLOOKUP(B964,$I$3:$O$7,7)</f>
        <v>C</v>
      </c>
    </row>
    <row r="965" spans="1:3" ht="14.4" x14ac:dyDescent="0.3">
      <c r="A965" s="40"/>
      <c r="B965" s="19"/>
      <c r="C965" s="30" t="str">
        <f>+VLOOKUP(B965,$I$3:$O$7,7)</f>
        <v>C</v>
      </c>
    </row>
    <row r="966" spans="1:3" ht="14.4" x14ac:dyDescent="0.3">
      <c r="A966" s="40"/>
      <c r="B966" s="19"/>
      <c r="C966" s="30" t="str">
        <f>+VLOOKUP(B966,$I$3:$O$7,7)</f>
        <v>C</v>
      </c>
    </row>
    <row r="967" spans="1:3" ht="14.4" x14ac:dyDescent="0.3">
      <c r="A967" s="40"/>
      <c r="B967" s="19"/>
      <c r="C967" s="30" t="str">
        <f>+VLOOKUP(B967,$I$3:$O$7,7)</f>
        <v>C</v>
      </c>
    </row>
    <row r="968" spans="1:3" ht="14.4" x14ac:dyDescent="0.3">
      <c r="A968" s="40"/>
      <c r="B968" s="19"/>
      <c r="C968" s="30" t="str">
        <f>+VLOOKUP(B968,$I$3:$O$7,7)</f>
        <v>C</v>
      </c>
    </row>
    <row r="969" spans="1:3" ht="14.4" x14ac:dyDescent="0.3">
      <c r="A969" s="40"/>
      <c r="B969" s="19"/>
      <c r="C969" s="30" t="str">
        <f>+VLOOKUP(B969,$I$3:$O$7,7)</f>
        <v>C</v>
      </c>
    </row>
    <row r="970" spans="1:3" ht="14.4" x14ac:dyDescent="0.3">
      <c r="A970" s="40"/>
      <c r="B970" s="19"/>
      <c r="C970" s="30" t="str">
        <f>+VLOOKUP(B970,$I$3:$O$7,7)</f>
        <v>C</v>
      </c>
    </row>
    <row r="971" spans="1:3" ht="14.4" x14ac:dyDescent="0.3">
      <c r="A971" s="40"/>
      <c r="B971" s="19"/>
      <c r="C971" s="30" t="str">
        <f>+VLOOKUP(B971,$I$3:$O$7,7)</f>
        <v>C</v>
      </c>
    </row>
    <row r="972" spans="1:3" ht="14.4" x14ac:dyDescent="0.3">
      <c r="A972" s="40"/>
      <c r="B972" s="19"/>
      <c r="C972" s="30" t="str">
        <f>+VLOOKUP(B972,$I$3:$O$7,7)</f>
        <v>C</v>
      </c>
    </row>
    <row r="973" spans="1:3" ht="14.4" x14ac:dyDescent="0.3">
      <c r="A973" s="40"/>
      <c r="B973" s="19"/>
      <c r="C973" s="30" t="str">
        <f>+VLOOKUP(B973,$I$3:$O$7,7)</f>
        <v>C</v>
      </c>
    </row>
    <row r="974" spans="1:3" ht="14.4" x14ac:dyDescent="0.3">
      <c r="A974" s="40"/>
      <c r="B974" s="19"/>
      <c r="C974" s="30" t="str">
        <f>+VLOOKUP(B974,$I$3:$O$7,7)</f>
        <v>C</v>
      </c>
    </row>
    <row r="975" spans="1:3" ht="14.4" x14ac:dyDescent="0.3">
      <c r="A975" s="40"/>
      <c r="B975" s="19"/>
      <c r="C975" s="30" t="str">
        <f>+VLOOKUP(B975,$I$3:$O$7,7)</f>
        <v>C</v>
      </c>
    </row>
    <row r="976" spans="1:3" ht="14.4" x14ac:dyDescent="0.3">
      <c r="A976" s="40"/>
      <c r="B976" s="19"/>
      <c r="C976" s="30" t="str">
        <f>+VLOOKUP(B976,$I$3:$O$7,7)</f>
        <v>C</v>
      </c>
    </row>
    <row r="977" spans="1:3" ht="14.4" x14ac:dyDescent="0.3">
      <c r="A977" s="40"/>
      <c r="B977" s="19"/>
      <c r="C977" s="30" t="str">
        <f>+VLOOKUP(B977,$I$3:$O$7,7)</f>
        <v>C</v>
      </c>
    </row>
    <row r="978" spans="1:3" ht="14.4" x14ac:dyDescent="0.3">
      <c r="A978" s="40"/>
      <c r="B978" s="19"/>
      <c r="C978" s="30" t="str">
        <f>+VLOOKUP(B978,$I$3:$O$7,7)</f>
        <v>C</v>
      </c>
    </row>
    <row r="979" spans="1:3" ht="14.4" x14ac:dyDescent="0.3">
      <c r="A979" s="40"/>
      <c r="B979" s="19"/>
      <c r="C979" s="30" t="str">
        <f>+VLOOKUP(B979,$I$3:$O$7,7)</f>
        <v>C</v>
      </c>
    </row>
    <row r="980" spans="1:3" ht="14.4" x14ac:dyDescent="0.3">
      <c r="A980" s="40"/>
      <c r="B980" s="19"/>
      <c r="C980" s="30" t="str">
        <f>+VLOOKUP(B980,$I$3:$O$7,7)</f>
        <v>C</v>
      </c>
    </row>
    <row r="981" spans="1:3" ht="14.4" x14ac:dyDescent="0.3">
      <c r="A981" s="40"/>
      <c r="B981" s="19"/>
      <c r="C981" s="30" t="str">
        <f>+VLOOKUP(B981,$I$3:$O$7,7)</f>
        <v>C</v>
      </c>
    </row>
    <row r="982" spans="1:3" ht="14.4" x14ac:dyDescent="0.3">
      <c r="A982" s="40"/>
      <c r="B982" s="19"/>
      <c r="C982" s="30" t="str">
        <f>+VLOOKUP(B982,$I$3:$O$7,7)</f>
        <v>C</v>
      </c>
    </row>
    <row r="983" spans="1:3" ht="14.4" x14ac:dyDescent="0.3">
      <c r="A983" s="40"/>
      <c r="B983" s="19"/>
      <c r="C983" s="30" t="str">
        <f>+VLOOKUP(B983,$I$3:$O$7,7)</f>
        <v>C</v>
      </c>
    </row>
    <row r="984" spans="1:3" ht="14.4" x14ac:dyDescent="0.3">
      <c r="A984" s="40"/>
      <c r="B984" s="19"/>
      <c r="C984" s="30" t="str">
        <f>+VLOOKUP(B984,$I$3:$O$7,7)</f>
        <v>C</v>
      </c>
    </row>
    <row r="985" spans="1:3" ht="14.4" x14ac:dyDescent="0.3">
      <c r="A985" s="40"/>
      <c r="B985" s="19"/>
      <c r="C985" s="30" t="str">
        <f>+VLOOKUP(B985,$I$3:$O$7,7)</f>
        <v>C</v>
      </c>
    </row>
    <row r="986" spans="1:3" ht="14.4" x14ac:dyDescent="0.3">
      <c r="A986" s="40"/>
      <c r="B986" s="19"/>
      <c r="C986" s="30" t="str">
        <f>+VLOOKUP(B986,$I$3:$O$7,7)</f>
        <v>C</v>
      </c>
    </row>
    <row r="987" spans="1:3" ht="14.4" x14ac:dyDescent="0.3">
      <c r="A987" s="40"/>
      <c r="B987" s="19"/>
      <c r="C987" s="30" t="str">
        <f>+VLOOKUP(B987,$I$3:$O$7,7)</f>
        <v>C</v>
      </c>
    </row>
    <row r="988" spans="1:3" ht="14.4" x14ac:dyDescent="0.3">
      <c r="A988" s="40"/>
      <c r="B988" s="19"/>
      <c r="C988" s="30" t="str">
        <f>+VLOOKUP(B988,$I$3:$O$7,7)</f>
        <v>C</v>
      </c>
    </row>
    <row r="989" spans="1:3" ht="14.4" x14ac:dyDescent="0.3">
      <c r="A989" s="40"/>
      <c r="B989" s="19"/>
      <c r="C989" s="30" t="str">
        <f>+VLOOKUP(B989,$I$3:$O$7,7)</f>
        <v>C</v>
      </c>
    </row>
    <row r="990" spans="1:3" ht="14.4" x14ac:dyDescent="0.3">
      <c r="A990" s="40"/>
      <c r="B990" s="19"/>
      <c r="C990" s="30" t="str">
        <f>+VLOOKUP(B990,$I$3:$O$7,7)</f>
        <v>C</v>
      </c>
    </row>
    <row r="991" spans="1:3" ht="14.4" x14ac:dyDescent="0.3">
      <c r="A991" s="40"/>
      <c r="B991" s="19"/>
      <c r="C991" s="30" t="str">
        <f>+VLOOKUP(B991,$I$3:$O$7,7)</f>
        <v>C</v>
      </c>
    </row>
    <row r="992" spans="1:3" ht="14.4" x14ac:dyDescent="0.3">
      <c r="A992" s="40"/>
      <c r="B992" s="19"/>
      <c r="C992" s="30" t="str">
        <f>+VLOOKUP(B992,$I$3:$O$7,7)</f>
        <v>C</v>
      </c>
    </row>
    <row r="993" spans="1:3" ht="14.4" x14ac:dyDescent="0.3">
      <c r="A993" s="40"/>
      <c r="B993" s="19"/>
      <c r="C993" s="30" t="str">
        <f>+VLOOKUP(B993,$I$3:$O$7,7)</f>
        <v>C</v>
      </c>
    </row>
    <row r="994" spans="1:3" ht="14.4" x14ac:dyDescent="0.3">
      <c r="A994" s="40"/>
      <c r="B994" s="19"/>
      <c r="C994" s="30" t="str">
        <f>+VLOOKUP(B994,$I$3:$O$7,7)</f>
        <v>C</v>
      </c>
    </row>
    <row r="995" spans="1:3" ht="14.4" x14ac:dyDescent="0.3">
      <c r="A995" s="40"/>
      <c r="B995" s="19"/>
      <c r="C995" s="30" t="str">
        <f>+VLOOKUP(B995,$I$3:$O$7,7)</f>
        <v>C</v>
      </c>
    </row>
    <row r="996" spans="1:3" ht="14.4" x14ac:dyDescent="0.3">
      <c r="A996" s="40"/>
      <c r="B996" s="19"/>
      <c r="C996" s="30" t="str">
        <f>+VLOOKUP(B996,$I$3:$O$7,7)</f>
        <v>C</v>
      </c>
    </row>
    <row r="997" spans="1:3" ht="14.4" x14ac:dyDescent="0.3">
      <c r="A997" s="40"/>
      <c r="B997" s="19"/>
      <c r="C997" s="30" t="str">
        <f>+VLOOKUP(B997,$I$3:$O$7,7)</f>
        <v>C</v>
      </c>
    </row>
    <row r="998" spans="1:3" ht="14.4" x14ac:dyDescent="0.3">
      <c r="A998" s="40"/>
      <c r="B998" s="19"/>
      <c r="C998" s="30" t="str">
        <f>+VLOOKUP(B998,$I$3:$O$7,7)</f>
        <v>C</v>
      </c>
    </row>
    <row r="999" spans="1:3" ht="14.4" x14ac:dyDescent="0.3">
      <c r="A999" s="40"/>
      <c r="B999" s="19"/>
      <c r="C999" s="30" t="str">
        <f>+VLOOKUP(B999,$I$3:$O$7,7)</f>
        <v>C</v>
      </c>
    </row>
    <row r="1000" spans="1:3" ht="14.4" x14ac:dyDescent="0.3">
      <c r="A1000" s="40"/>
      <c r="B1000" s="19"/>
      <c r="C1000" s="30" t="str">
        <f>+VLOOKUP(B1000,$I$3:$O$7,7)</f>
        <v>C</v>
      </c>
    </row>
    <row r="1001" spans="1:3" ht="14.4" x14ac:dyDescent="0.3">
      <c r="A1001" s="40"/>
      <c r="B1001" s="19"/>
      <c r="C1001" s="30" t="str">
        <f>+VLOOKUP(B1001,$I$3:$O$7,7)</f>
        <v>C</v>
      </c>
    </row>
    <row r="1002" spans="1:3" ht="14.4" x14ac:dyDescent="0.3">
      <c r="A1002" s="40"/>
      <c r="B1002" s="19"/>
      <c r="C1002" s="30" t="str">
        <f>+VLOOKUP(B1002,$I$3:$O$7,7)</f>
        <v>C</v>
      </c>
    </row>
    <row r="1003" spans="1:3" ht="14.4" x14ac:dyDescent="0.3">
      <c r="A1003" s="40"/>
      <c r="B1003" s="19"/>
      <c r="C1003" s="30" t="str">
        <f>+VLOOKUP(B1003,$I$3:$O$7,7)</f>
        <v>C</v>
      </c>
    </row>
    <row r="1004" spans="1:3" ht="14.4" x14ac:dyDescent="0.3">
      <c r="A1004" s="40"/>
      <c r="B1004" s="19"/>
      <c r="C1004" s="30" t="str">
        <f>+VLOOKUP(B1004,$I$3:$O$7,7)</f>
        <v>C</v>
      </c>
    </row>
    <row r="1005" spans="1:3" ht="14.4" x14ac:dyDescent="0.3">
      <c r="A1005" s="40"/>
      <c r="B1005" s="19"/>
      <c r="C1005" s="30" t="str">
        <f>+VLOOKUP(B1005,$I$3:$O$7,7)</f>
        <v>C</v>
      </c>
    </row>
    <row r="1006" spans="1:3" ht="14.4" x14ac:dyDescent="0.3">
      <c r="A1006" s="40"/>
      <c r="B1006" s="19"/>
      <c r="C1006" s="30" t="str">
        <f>+VLOOKUP(B1006,$I$3:$O$7,7)</f>
        <v>C</v>
      </c>
    </row>
    <row r="1007" spans="1:3" ht="14.4" x14ac:dyDescent="0.3">
      <c r="A1007" s="40"/>
      <c r="B1007" s="19"/>
      <c r="C1007" s="30" t="str">
        <f>+VLOOKUP(B1007,$I$3:$O$7,7)</f>
        <v>C</v>
      </c>
    </row>
    <row r="1008" spans="1:3" ht="14.4" x14ac:dyDescent="0.3">
      <c r="A1008" s="40"/>
      <c r="B1008" s="19"/>
      <c r="C1008" s="30" t="str">
        <f>+VLOOKUP(B1008,$I$3:$O$7,7)</f>
        <v>C</v>
      </c>
    </row>
    <row r="1009" spans="1:3" ht="14.4" x14ac:dyDescent="0.3">
      <c r="A1009" s="40"/>
      <c r="B1009" s="19"/>
      <c r="C1009" s="30" t="str">
        <f>+VLOOKUP(B1009,$I$3:$O$7,7)</f>
        <v>C</v>
      </c>
    </row>
    <row r="1010" spans="1:3" ht="14.4" x14ac:dyDescent="0.3">
      <c r="A1010" s="40"/>
      <c r="B1010" s="19"/>
      <c r="C1010" s="30" t="str">
        <f>+VLOOKUP(B1010,$I$3:$O$7,7)</f>
        <v>C</v>
      </c>
    </row>
    <row r="1011" spans="1:3" ht="14.4" x14ac:dyDescent="0.3">
      <c r="A1011" s="40"/>
      <c r="B1011" s="19"/>
      <c r="C1011" s="30" t="str">
        <f>+VLOOKUP(B1011,$I$3:$O$7,7)</f>
        <v>C</v>
      </c>
    </row>
    <row r="1012" spans="1:3" ht="14.4" x14ac:dyDescent="0.3">
      <c r="A1012" s="40"/>
      <c r="B1012" s="19"/>
      <c r="C1012" s="30" t="str">
        <f>+VLOOKUP(B1012,$I$3:$O$7,7)</f>
        <v>C</v>
      </c>
    </row>
    <row r="1013" spans="1:3" ht="14.4" x14ac:dyDescent="0.3">
      <c r="A1013" s="40"/>
      <c r="B1013" s="19"/>
      <c r="C1013" s="30" t="str">
        <f>+VLOOKUP(B1013,$I$3:$O$7,7)</f>
        <v>C</v>
      </c>
    </row>
    <row r="1014" spans="1:3" ht="14.4" x14ac:dyDescent="0.3">
      <c r="A1014" s="40"/>
      <c r="B1014" s="19"/>
      <c r="C1014" s="30" t="str">
        <f>+VLOOKUP(B1014,$I$3:$O$7,7)</f>
        <v>C</v>
      </c>
    </row>
    <row r="1015" spans="1:3" ht="14.4" x14ac:dyDescent="0.3">
      <c r="A1015" s="40"/>
      <c r="B1015" s="19"/>
      <c r="C1015" s="30" t="str">
        <f>+VLOOKUP(B1015,$I$3:$O$7,7)</f>
        <v>C</v>
      </c>
    </row>
    <row r="1016" spans="1:3" ht="14.4" x14ac:dyDescent="0.3">
      <c r="A1016" s="40"/>
      <c r="B1016" s="19"/>
      <c r="C1016" s="30" t="str">
        <f>+VLOOKUP(B1016,$I$3:$O$7,7)</f>
        <v>C</v>
      </c>
    </row>
    <row r="1017" spans="1:3" ht="14.4" x14ac:dyDescent="0.3">
      <c r="A1017" s="40"/>
      <c r="B1017" s="19"/>
      <c r="C1017" s="30" t="str">
        <f>+VLOOKUP(B1017,$I$3:$O$7,7)</f>
        <v>C</v>
      </c>
    </row>
    <row r="1018" spans="1:3" ht="14.4" x14ac:dyDescent="0.3">
      <c r="A1018" s="40"/>
      <c r="B1018" s="19"/>
      <c r="C1018" s="30" t="str">
        <f>+VLOOKUP(B1018,$I$3:$O$7,7)</f>
        <v>C</v>
      </c>
    </row>
    <row r="1019" spans="1:3" ht="14.4" x14ac:dyDescent="0.3">
      <c r="A1019" s="40"/>
      <c r="B1019" s="19"/>
      <c r="C1019" s="30" t="str">
        <f>+VLOOKUP(B1019,$I$3:$O$7,7)</f>
        <v>C</v>
      </c>
    </row>
    <row r="1020" spans="1:3" ht="14.4" x14ac:dyDescent="0.3">
      <c r="A1020" s="40"/>
      <c r="B1020" s="19"/>
      <c r="C1020" s="30" t="str">
        <f>+VLOOKUP(B1020,$I$3:$O$7,7)</f>
        <v>C</v>
      </c>
    </row>
    <row r="1021" spans="1:3" ht="14.4" x14ac:dyDescent="0.3">
      <c r="A1021" s="40"/>
      <c r="B1021" s="19"/>
      <c r="C1021" s="30" t="str">
        <f>+VLOOKUP(B1021,$I$3:$O$7,7)</f>
        <v>C</v>
      </c>
    </row>
    <row r="1022" spans="1:3" ht="14.4" x14ac:dyDescent="0.3">
      <c r="A1022" s="40"/>
      <c r="B1022" s="19"/>
      <c r="C1022" s="30" t="str">
        <f>+VLOOKUP(B1022,$I$3:$O$7,7)</f>
        <v>C</v>
      </c>
    </row>
    <row r="1023" spans="1:3" ht="14.4" x14ac:dyDescent="0.3">
      <c r="A1023" s="40"/>
      <c r="B1023" s="19"/>
      <c r="C1023" s="30" t="str">
        <f>+VLOOKUP(B1023,$I$3:$O$7,7)</f>
        <v>C</v>
      </c>
    </row>
    <row r="1024" spans="1:3" ht="14.4" x14ac:dyDescent="0.3">
      <c r="A1024" s="40"/>
      <c r="B1024" s="19"/>
      <c r="C1024" s="30" t="str">
        <f>+VLOOKUP(B1024,$I$3:$O$7,7)</f>
        <v>C</v>
      </c>
    </row>
    <row r="1025" spans="1:3" ht="14.4" x14ac:dyDescent="0.3">
      <c r="A1025" s="40"/>
      <c r="B1025" s="19"/>
      <c r="C1025" s="30" t="str">
        <f>+VLOOKUP(B1025,$I$3:$O$7,7)</f>
        <v>C</v>
      </c>
    </row>
    <row r="1026" spans="1:3" ht="14.4" x14ac:dyDescent="0.3">
      <c r="A1026" s="40"/>
      <c r="B1026" s="19"/>
      <c r="C1026" s="30" t="str">
        <f>+VLOOKUP(B1026,$I$3:$O$7,7)</f>
        <v>C</v>
      </c>
    </row>
    <row r="1027" spans="1:3" ht="14.4" x14ac:dyDescent="0.3">
      <c r="A1027" s="40"/>
      <c r="B1027" s="19"/>
      <c r="C1027" s="30" t="str">
        <f>+VLOOKUP(B1027,$I$3:$O$7,7)</f>
        <v>C</v>
      </c>
    </row>
    <row r="1028" spans="1:3" ht="14.4" x14ac:dyDescent="0.3">
      <c r="A1028" s="40"/>
      <c r="B1028" s="19"/>
      <c r="C1028" s="30" t="str">
        <f>+VLOOKUP(B1028,$I$3:$O$7,7)</f>
        <v>C</v>
      </c>
    </row>
    <row r="1029" spans="1:3" ht="14.4" x14ac:dyDescent="0.3">
      <c r="A1029" s="40"/>
      <c r="B1029" s="19"/>
      <c r="C1029" s="30" t="str">
        <f>+VLOOKUP(B1029,$I$3:$O$7,7)</f>
        <v>C</v>
      </c>
    </row>
    <row r="1030" spans="1:3" ht="14.4" x14ac:dyDescent="0.3">
      <c r="A1030" s="40"/>
      <c r="B1030" s="19"/>
      <c r="C1030" s="30" t="str">
        <f>+VLOOKUP(B1030,$I$3:$O$7,7)</f>
        <v>C</v>
      </c>
    </row>
    <row r="1031" spans="1:3" ht="14.4" x14ac:dyDescent="0.3">
      <c r="A1031" s="40"/>
      <c r="B1031" s="19"/>
      <c r="C1031" s="30" t="str">
        <f>+VLOOKUP(B1031,$I$3:$O$7,7)</f>
        <v>C</v>
      </c>
    </row>
    <row r="1032" spans="1:3" ht="14.4" x14ac:dyDescent="0.3">
      <c r="A1032" s="40"/>
      <c r="B1032" s="19"/>
      <c r="C1032" s="30" t="str">
        <f>+VLOOKUP(B1032,$I$3:$O$7,7)</f>
        <v>C</v>
      </c>
    </row>
    <row r="1033" spans="1:3" ht="14.4" x14ac:dyDescent="0.3">
      <c r="A1033" s="40"/>
      <c r="B1033" s="19"/>
      <c r="C1033" s="30" t="str">
        <f>+VLOOKUP(B1033,$I$3:$O$7,7)</f>
        <v>C</v>
      </c>
    </row>
    <row r="1034" spans="1:3" ht="14.4" x14ac:dyDescent="0.3">
      <c r="A1034" s="40"/>
      <c r="B1034" s="19"/>
      <c r="C1034" s="30" t="str">
        <f>+VLOOKUP(B1034,$I$3:$O$7,7)</f>
        <v>C</v>
      </c>
    </row>
    <row r="1035" spans="1:3" ht="14.4" x14ac:dyDescent="0.3">
      <c r="A1035" s="40"/>
      <c r="B1035" s="19"/>
      <c r="C1035" s="30" t="str">
        <f>+VLOOKUP(B1035,$I$3:$O$7,7)</f>
        <v>C</v>
      </c>
    </row>
    <row r="1036" spans="1:3" ht="14.4" x14ac:dyDescent="0.3">
      <c r="A1036" s="40"/>
      <c r="B1036" s="19"/>
      <c r="C1036" s="30" t="str">
        <f>+VLOOKUP(B1036,$I$3:$O$7,7)</f>
        <v>C</v>
      </c>
    </row>
    <row r="1037" spans="1:3" ht="14.4" x14ac:dyDescent="0.3">
      <c r="A1037" s="40"/>
      <c r="B1037" s="19"/>
      <c r="C1037" s="30" t="str">
        <f>+VLOOKUP(B1037,$I$3:$O$7,7)</f>
        <v>C</v>
      </c>
    </row>
    <row r="1038" spans="1:3" ht="14.4" x14ac:dyDescent="0.3">
      <c r="A1038" s="40"/>
      <c r="B1038" s="19"/>
      <c r="C1038" s="30" t="str">
        <f>+VLOOKUP(B1038,$I$3:$O$7,7)</f>
        <v>C</v>
      </c>
    </row>
    <row r="1039" spans="1:3" ht="14.4" x14ac:dyDescent="0.3">
      <c r="A1039" s="40"/>
      <c r="B1039" s="19"/>
      <c r="C1039" s="30" t="str">
        <f>+VLOOKUP(B1039,$I$3:$O$7,7)</f>
        <v>C</v>
      </c>
    </row>
    <row r="1040" spans="1:3" ht="14.4" x14ac:dyDescent="0.3">
      <c r="A1040" s="40"/>
      <c r="B1040" s="19"/>
      <c r="C1040" s="30" t="str">
        <f>+VLOOKUP(B1040,$I$3:$O$7,7)</f>
        <v>C</v>
      </c>
    </row>
    <row r="1041" spans="1:3" ht="14.4" x14ac:dyDescent="0.3">
      <c r="A1041" s="40"/>
      <c r="B1041" s="19"/>
      <c r="C1041" s="30" t="str">
        <f>+VLOOKUP(B1041,$I$3:$O$7,7)</f>
        <v>C</v>
      </c>
    </row>
    <row r="1042" spans="1:3" ht="14.4" x14ac:dyDescent="0.3">
      <c r="A1042" s="40"/>
      <c r="B1042" s="19"/>
      <c r="C1042" s="30" t="str">
        <f>+VLOOKUP(B1042,$I$3:$O$7,7)</f>
        <v>C</v>
      </c>
    </row>
    <row r="1043" spans="1:3" ht="14.4" x14ac:dyDescent="0.3">
      <c r="A1043" s="40"/>
      <c r="B1043" s="19"/>
      <c r="C1043" s="30" t="str">
        <f>+VLOOKUP(B1043,$I$3:$O$7,7)</f>
        <v>C</v>
      </c>
    </row>
    <row r="1044" spans="1:3" ht="14.4" x14ac:dyDescent="0.3">
      <c r="A1044" s="40"/>
      <c r="B1044" s="19"/>
      <c r="C1044" s="30" t="str">
        <f>+VLOOKUP(B1044,$I$3:$O$7,7)</f>
        <v>C</v>
      </c>
    </row>
    <row r="1045" spans="1:3" ht="14.4" x14ac:dyDescent="0.3">
      <c r="A1045" s="40"/>
      <c r="B1045" s="19"/>
      <c r="C1045" s="30" t="str">
        <f>+VLOOKUP(B1045,$I$3:$O$7,7)</f>
        <v>C</v>
      </c>
    </row>
    <row r="1046" spans="1:3" ht="14.4" x14ac:dyDescent="0.3">
      <c r="A1046" s="40"/>
      <c r="B1046" s="19"/>
      <c r="C1046" s="30" t="str">
        <f>+VLOOKUP(B1046,$I$3:$O$7,7)</f>
        <v>C</v>
      </c>
    </row>
    <row r="1047" spans="1:3" ht="14.4" x14ac:dyDescent="0.3">
      <c r="A1047" s="40"/>
      <c r="B1047" s="19"/>
      <c r="C1047" s="30" t="str">
        <f>+VLOOKUP(B1047,$I$3:$O$7,7)</f>
        <v>C</v>
      </c>
    </row>
    <row r="1048" spans="1:3" ht="14.4" x14ac:dyDescent="0.3">
      <c r="A1048" s="40"/>
      <c r="B1048" s="19"/>
      <c r="C1048" s="30" t="str">
        <f>+VLOOKUP(B1048,$I$3:$O$7,7)</f>
        <v>C</v>
      </c>
    </row>
    <row r="1049" spans="1:3" ht="14.4" x14ac:dyDescent="0.3">
      <c r="A1049" s="40"/>
      <c r="B1049" s="19"/>
      <c r="C1049" s="30" t="str">
        <f>+VLOOKUP(B1049,$I$3:$O$7,7)</f>
        <v>C</v>
      </c>
    </row>
    <row r="1050" spans="1:3" ht="14.4" x14ac:dyDescent="0.3">
      <c r="A1050" s="40"/>
      <c r="B1050" s="19"/>
      <c r="C1050" s="30" t="str">
        <f>+VLOOKUP(B1050,$I$3:$O$7,7)</f>
        <v>C</v>
      </c>
    </row>
    <row r="1051" spans="1:3" ht="14.4" x14ac:dyDescent="0.3">
      <c r="A1051" s="40"/>
      <c r="B1051" s="19"/>
      <c r="C1051" s="30" t="str">
        <f>+VLOOKUP(B1051,$I$3:$O$7,7)</f>
        <v>C</v>
      </c>
    </row>
    <row r="1052" spans="1:3" ht="14.4" x14ac:dyDescent="0.3">
      <c r="A1052" s="40"/>
      <c r="B1052" s="19"/>
      <c r="C1052" s="30" t="str">
        <f>+VLOOKUP(B1052,$I$3:$O$7,7)</f>
        <v>C</v>
      </c>
    </row>
    <row r="1053" spans="1:3" ht="14.4" x14ac:dyDescent="0.3">
      <c r="A1053" s="40"/>
      <c r="B1053" s="19"/>
      <c r="C1053" s="30" t="str">
        <f>+VLOOKUP(B1053,$I$3:$O$7,7)</f>
        <v>C</v>
      </c>
    </row>
    <row r="1054" spans="1:3" ht="14.4" x14ac:dyDescent="0.3">
      <c r="A1054" s="40"/>
      <c r="B1054" s="19"/>
      <c r="C1054" s="30" t="str">
        <f>+VLOOKUP(B1054,$I$3:$O$7,7)</f>
        <v>C</v>
      </c>
    </row>
    <row r="1055" spans="1:3" ht="14.4" x14ac:dyDescent="0.3">
      <c r="A1055" s="40"/>
      <c r="B1055" s="19"/>
      <c r="C1055" s="30" t="str">
        <f>+VLOOKUP(B1055,$I$3:$O$7,7)</f>
        <v>C</v>
      </c>
    </row>
    <row r="1056" spans="1:3" ht="14.4" x14ac:dyDescent="0.3">
      <c r="A1056" s="40"/>
      <c r="B1056" s="19"/>
      <c r="C1056" s="30" t="str">
        <f>+VLOOKUP(B1056,$I$3:$O$7,7)</f>
        <v>C</v>
      </c>
    </row>
    <row r="1057" spans="1:3" ht="14.4" x14ac:dyDescent="0.3">
      <c r="A1057" s="40"/>
      <c r="B1057" s="19"/>
      <c r="C1057" s="30" t="str">
        <f>+VLOOKUP(B1057,$I$3:$O$7,7)</f>
        <v>C</v>
      </c>
    </row>
    <row r="1058" spans="1:3" ht="14.4" x14ac:dyDescent="0.3">
      <c r="A1058" s="40"/>
      <c r="B1058" s="19"/>
      <c r="C1058" s="30" t="str">
        <f>+VLOOKUP(B1058,$I$3:$O$7,7)</f>
        <v>C</v>
      </c>
    </row>
    <row r="1059" spans="1:3" ht="14.4" x14ac:dyDescent="0.3">
      <c r="A1059" s="40"/>
      <c r="B1059" s="19"/>
      <c r="C1059" s="30" t="str">
        <f>+VLOOKUP(B1059,$I$3:$O$7,7)</f>
        <v>C</v>
      </c>
    </row>
    <row r="1060" spans="1:3" ht="14.4" x14ac:dyDescent="0.3">
      <c r="A1060" s="40"/>
      <c r="B1060" s="19"/>
      <c r="C1060" s="30" t="str">
        <f>+VLOOKUP(B1060,$I$3:$O$7,7)</f>
        <v>C</v>
      </c>
    </row>
    <row r="1061" spans="1:3" ht="14.4" x14ac:dyDescent="0.3">
      <c r="A1061" s="40"/>
      <c r="B1061" s="19"/>
      <c r="C1061" s="30" t="str">
        <f>+VLOOKUP(B1061,$I$3:$O$7,7)</f>
        <v>C</v>
      </c>
    </row>
    <row r="1062" spans="1:3" ht="14.4" x14ac:dyDescent="0.3">
      <c r="A1062" s="40"/>
      <c r="B1062" s="19"/>
      <c r="C1062" s="30" t="str">
        <f>+VLOOKUP(B1062,$I$3:$O$7,7)</f>
        <v>C</v>
      </c>
    </row>
    <row r="1063" spans="1:3" ht="14.4" x14ac:dyDescent="0.3">
      <c r="A1063" s="40"/>
      <c r="B1063" s="19"/>
      <c r="C1063" s="30" t="str">
        <f>+VLOOKUP(B1063,$I$3:$O$7,7)</f>
        <v>C</v>
      </c>
    </row>
    <row r="1064" spans="1:3" ht="14.4" x14ac:dyDescent="0.3">
      <c r="A1064" s="40"/>
      <c r="B1064" s="19"/>
      <c r="C1064" s="30" t="str">
        <f>+VLOOKUP(B1064,$I$3:$O$7,7)</f>
        <v>C</v>
      </c>
    </row>
    <row r="1065" spans="1:3" ht="14.4" x14ac:dyDescent="0.3">
      <c r="A1065" s="40"/>
      <c r="B1065" s="19"/>
      <c r="C1065" s="30" t="str">
        <f>+VLOOKUP(B1065,$I$3:$O$7,7)</f>
        <v>C</v>
      </c>
    </row>
    <row r="1066" spans="1:3" ht="14.4" x14ac:dyDescent="0.3">
      <c r="A1066" s="40"/>
      <c r="B1066" s="19"/>
      <c r="C1066" s="30" t="str">
        <f>+VLOOKUP(B1066,$I$3:$O$7,7)</f>
        <v>C</v>
      </c>
    </row>
    <row r="1067" spans="1:3" ht="14.4" x14ac:dyDescent="0.3">
      <c r="A1067" s="40"/>
      <c r="B1067" s="19"/>
      <c r="C1067" s="30" t="str">
        <f>+VLOOKUP(B1067,$I$3:$O$7,7)</f>
        <v>C</v>
      </c>
    </row>
    <row r="1068" spans="1:3" ht="14.4" x14ac:dyDescent="0.3">
      <c r="A1068" s="40"/>
      <c r="B1068" s="19"/>
      <c r="C1068" s="30" t="str">
        <f>+VLOOKUP(B1068,$I$3:$O$7,7)</f>
        <v>C</v>
      </c>
    </row>
    <row r="1069" spans="1:3" ht="14.4" x14ac:dyDescent="0.3">
      <c r="A1069" s="40"/>
      <c r="B1069" s="19"/>
      <c r="C1069" s="30" t="str">
        <f>+VLOOKUP(B1069,$I$3:$O$7,7)</f>
        <v>C</v>
      </c>
    </row>
    <row r="1070" spans="1:3" ht="14.4" x14ac:dyDescent="0.3">
      <c r="A1070" s="40"/>
      <c r="B1070" s="19"/>
      <c r="C1070" s="30" t="str">
        <f>+VLOOKUP(B1070,$I$3:$O$7,7)</f>
        <v>C</v>
      </c>
    </row>
    <row r="1071" spans="1:3" ht="14.4" x14ac:dyDescent="0.3">
      <c r="A1071" s="40"/>
      <c r="B1071" s="19"/>
      <c r="C1071" s="30" t="str">
        <f>+VLOOKUP(B1071,$I$3:$O$7,7)</f>
        <v>C</v>
      </c>
    </row>
    <row r="1072" spans="1:3" ht="14.4" x14ac:dyDescent="0.3">
      <c r="A1072" s="40"/>
      <c r="B1072" s="19"/>
      <c r="C1072" s="30" t="str">
        <f>+VLOOKUP(B1072,$I$3:$O$7,7)</f>
        <v>C</v>
      </c>
    </row>
    <row r="1073" spans="1:3" ht="14.4" x14ac:dyDescent="0.3">
      <c r="A1073" s="40"/>
      <c r="B1073" s="19"/>
      <c r="C1073" s="30" t="str">
        <f>+VLOOKUP(B1073,$I$3:$O$7,7)</f>
        <v>C</v>
      </c>
    </row>
    <row r="1074" spans="1:3" ht="14.4" x14ac:dyDescent="0.3">
      <c r="A1074" s="40"/>
      <c r="B1074" s="19"/>
      <c r="C1074" s="30" t="str">
        <f>+VLOOKUP(B1074,$I$3:$O$7,7)</f>
        <v>C</v>
      </c>
    </row>
    <row r="1075" spans="1:3" ht="14.4" x14ac:dyDescent="0.3">
      <c r="A1075" s="40"/>
      <c r="B1075" s="19"/>
      <c r="C1075" s="30" t="str">
        <f>+VLOOKUP(B1075,$I$3:$O$7,7)</f>
        <v>C</v>
      </c>
    </row>
    <row r="1076" spans="1:3" ht="14.4" x14ac:dyDescent="0.3">
      <c r="A1076" s="40"/>
      <c r="B1076" s="19"/>
      <c r="C1076" s="30" t="str">
        <f>+VLOOKUP(B1076,$I$3:$O$7,7)</f>
        <v>C</v>
      </c>
    </row>
    <row r="1077" spans="1:3" ht="14.4" x14ac:dyDescent="0.3">
      <c r="A1077" s="40"/>
      <c r="B1077" s="19"/>
      <c r="C1077" s="30" t="str">
        <f>+VLOOKUP(B1077,$I$3:$O$7,7)</f>
        <v>C</v>
      </c>
    </row>
    <row r="1078" spans="1:3" ht="14.4" x14ac:dyDescent="0.3">
      <c r="A1078" s="40"/>
      <c r="B1078" s="19"/>
      <c r="C1078" s="30" t="str">
        <f>+VLOOKUP(B1078,$I$3:$O$7,7)</f>
        <v>C</v>
      </c>
    </row>
    <row r="1079" spans="1:3" ht="14.4" x14ac:dyDescent="0.3">
      <c r="A1079" s="40"/>
      <c r="B1079" s="19"/>
      <c r="C1079" s="30" t="str">
        <f>+VLOOKUP(B1079,$I$3:$O$7,7)</f>
        <v>C</v>
      </c>
    </row>
    <row r="1080" spans="1:3" ht="14.4" x14ac:dyDescent="0.3">
      <c r="A1080" s="40"/>
      <c r="B1080" s="19"/>
      <c r="C1080" s="30" t="str">
        <f>+VLOOKUP(B1080,$I$3:$O$7,7)</f>
        <v>C</v>
      </c>
    </row>
    <row r="1081" spans="1:3" ht="14.4" x14ac:dyDescent="0.3">
      <c r="A1081" s="40"/>
      <c r="B1081" s="19"/>
      <c r="C1081" s="30" t="str">
        <f>+VLOOKUP(B1081,$I$3:$O$7,7)</f>
        <v>C</v>
      </c>
    </row>
    <row r="1082" spans="1:3" ht="14.4" x14ac:dyDescent="0.3">
      <c r="A1082" s="40"/>
      <c r="B1082" s="19"/>
      <c r="C1082" s="30" t="str">
        <f>+VLOOKUP(B1082,$I$3:$O$7,7)</f>
        <v>C</v>
      </c>
    </row>
    <row r="1083" spans="1:3" ht="14.4" x14ac:dyDescent="0.3">
      <c r="A1083" s="40"/>
      <c r="B1083" s="19"/>
      <c r="C1083" s="30" t="str">
        <f>+VLOOKUP(B1083,$I$3:$O$7,7)</f>
        <v>C</v>
      </c>
    </row>
    <row r="1084" spans="1:3" ht="14.4" x14ac:dyDescent="0.3">
      <c r="A1084" s="40"/>
      <c r="B1084" s="19"/>
      <c r="C1084" s="30" t="str">
        <f>+VLOOKUP(B1084,$I$3:$O$7,7)</f>
        <v>C</v>
      </c>
    </row>
    <row r="1085" spans="1:3" ht="14.4" x14ac:dyDescent="0.3">
      <c r="A1085" s="40"/>
      <c r="B1085" s="19"/>
      <c r="C1085" s="30" t="str">
        <f>+VLOOKUP(B1085,$I$3:$O$7,7)</f>
        <v>C</v>
      </c>
    </row>
    <row r="1086" spans="1:3" ht="14.4" x14ac:dyDescent="0.3">
      <c r="A1086" s="40"/>
      <c r="B1086" s="19"/>
      <c r="C1086" s="30" t="str">
        <f>+VLOOKUP(B1086,$I$3:$O$7,7)</f>
        <v>C</v>
      </c>
    </row>
    <row r="1087" spans="1:3" ht="14.4" x14ac:dyDescent="0.3">
      <c r="A1087" s="40"/>
      <c r="B1087" s="19"/>
      <c r="C1087" s="30" t="str">
        <f>+VLOOKUP(B1087,$I$3:$O$7,7)</f>
        <v>C</v>
      </c>
    </row>
    <row r="1088" spans="1:3" ht="14.4" x14ac:dyDescent="0.3">
      <c r="A1088" s="40"/>
      <c r="B1088" s="19"/>
      <c r="C1088" s="30" t="str">
        <f>+VLOOKUP(B1088,$I$3:$O$7,7)</f>
        <v>C</v>
      </c>
    </row>
    <row r="1089" spans="1:3" ht="14.4" x14ac:dyDescent="0.3">
      <c r="A1089" s="40"/>
      <c r="B1089" s="19"/>
      <c r="C1089" s="30" t="str">
        <f>+VLOOKUP(B1089,$I$3:$O$7,7)</f>
        <v>C</v>
      </c>
    </row>
    <row r="1090" spans="1:3" ht="14.4" x14ac:dyDescent="0.3">
      <c r="A1090" s="40"/>
      <c r="B1090" s="19"/>
      <c r="C1090" s="30" t="str">
        <f>+VLOOKUP(B1090,$I$3:$O$7,7)</f>
        <v>C</v>
      </c>
    </row>
    <row r="1091" spans="1:3" ht="14.4" x14ac:dyDescent="0.3">
      <c r="A1091" s="40"/>
      <c r="B1091" s="19"/>
      <c r="C1091" s="30" t="str">
        <f>+VLOOKUP(B1091,$I$3:$O$7,7)</f>
        <v>C</v>
      </c>
    </row>
    <row r="1092" spans="1:3" ht="14.4" x14ac:dyDescent="0.3">
      <c r="A1092" s="40"/>
      <c r="B1092" s="19"/>
      <c r="C1092" s="30" t="str">
        <f>+VLOOKUP(B1092,$I$3:$O$7,7)</f>
        <v>C</v>
      </c>
    </row>
    <row r="1093" spans="1:3" ht="14.4" x14ac:dyDescent="0.3">
      <c r="A1093" s="40"/>
      <c r="B1093" s="19"/>
      <c r="C1093" s="30" t="str">
        <f>+VLOOKUP(B1093,$I$3:$O$7,7)</f>
        <v>C</v>
      </c>
    </row>
    <row r="1094" spans="1:3" ht="14.4" x14ac:dyDescent="0.3">
      <c r="A1094" s="40"/>
      <c r="B1094" s="19"/>
      <c r="C1094" s="30" t="str">
        <f>+VLOOKUP(B1094,$I$3:$O$7,7)</f>
        <v>C</v>
      </c>
    </row>
    <row r="1095" spans="1:3" ht="14.4" x14ac:dyDescent="0.3">
      <c r="A1095" s="40"/>
      <c r="B1095" s="19"/>
      <c r="C1095" s="30" t="str">
        <f>+VLOOKUP(B1095,$I$3:$O$7,7)</f>
        <v>C</v>
      </c>
    </row>
    <row r="1096" spans="1:3" ht="14.4" x14ac:dyDescent="0.3">
      <c r="A1096" s="40"/>
      <c r="B1096" s="19"/>
      <c r="C1096" s="30" t="str">
        <f>+VLOOKUP(B1096,$I$3:$O$7,7)</f>
        <v>C</v>
      </c>
    </row>
    <row r="1097" spans="1:3" ht="14.4" x14ac:dyDescent="0.3">
      <c r="A1097" s="40"/>
      <c r="B1097" s="19"/>
      <c r="C1097" s="30" t="str">
        <f>+VLOOKUP(B1097,$I$3:$O$7,7)</f>
        <v>C</v>
      </c>
    </row>
    <row r="1098" spans="1:3" ht="14.4" x14ac:dyDescent="0.3">
      <c r="A1098" s="40"/>
      <c r="B1098" s="19"/>
      <c r="C1098" s="30" t="str">
        <f>+VLOOKUP(B1098,$I$3:$O$7,7)</f>
        <v>C</v>
      </c>
    </row>
    <row r="1099" spans="1:3" ht="14.4" x14ac:dyDescent="0.3">
      <c r="A1099" s="40"/>
      <c r="B1099" s="19"/>
      <c r="C1099" s="30" t="str">
        <f>+VLOOKUP(B1099,$I$3:$O$7,7)</f>
        <v>C</v>
      </c>
    </row>
    <row r="1100" spans="1:3" ht="14.4" x14ac:dyDescent="0.3">
      <c r="A1100" s="40"/>
      <c r="B1100" s="19"/>
      <c r="C1100" s="30" t="str">
        <f>+VLOOKUP(B1100,$I$3:$O$7,7)</f>
        <v>C</v>
      </c>
    </row>
    <row r="1101" spans="1:3" ht="14.4" x14ac:dyDescent="0.3">
      <c r="A1101" s="40"/>
      <c r="B1101" s="19"/>
      <c r="C1101" s="30" t="str">
        <f>+VLOOKUP(B1101,$I$3:$O$7,7)</f>
        <v>C</v>
      </c>
    </row>
    <row r="1102" spans="1:3" ht="14.4" x14ac:dyDescent="0.3">
      <c r="A1102" s="40"/>
      <c r="B1102" s="19"/>
      <c r="C1102" s="30" t="str">
        <f>+VLOOKUP(B1102,$I$3:$O$7,7)</f>
        <v>C</v>
      </c>
    </row>
    <row r="1103" spans="1:3" ht="14.4" x14ac:dyDescent="0.3">
      <c r="A1103" s="40"/>
      <c r="B1103" s="19"/>
      <c r="C1103" s="30" t="str">
        <f>+VLOOKUP(B1103,$I$3:$O$7,7)</f>
        <v>C</v>
      </c>
    </row>
    <row r="1104" spans="1:3" ht="14.4" x14ac:dyDescent="0.3">
      <c r="A1104" s="40"/>
      <c r="B1104" s="19"/>
      <c r="C1104" s="30" t="str">
        <f>+VLOOKUP(B1104,$I$3:$O$7,7)</f>
        <v>C</v>
      </c>
    </row>
    <row r="1105" spans="1:3" ht="14.4" x14ac:dyDescent="0.3">
      <c r="A1105" s="40"/>
      <c r="B1105" s="19"/>
      <c r="C1105" s="30" t="str">
        <f>+VLOOKUP(B1105,$I$3:$O$7,7)</f>
        <v>C</v>
      </c>
    </row>
    <row r="1106" spans="1:3" ht="14.4" x14ac:dyDescent="0.3">
      <c r="A1106" s="40"/>
      <c r="B1106" s="19"/>
      <c r="C1106" s="30" t="str">
        <f>+VLOOKUP(B1106,$I$3:$O$7,7)</f>
        <v>C</v>
      </c>
    </row>
    <row r="1107" spans="1:3" ht="14.4" x14ac:dyDescent="0.3">
      <c r="A1107" s="40"/>
      <c r="B1107" s="19"/>
      <c r="C1107" s="30" t="str">
        <f>+VLOOKUP(B1107,$I$3:$O$7,7)</f>
        <v>C</v>
      </c>
    </row>
    <row r="1108" spans="1:3" ht="14.4" x14ac:dyDescent="0.3">
      <c r="A1108" s="40"/>
      <c r="B1108" s="19"/>
      <c r="C1108" s="30" t="str">
        <f>+VLOOKUP(B1108,$I$3:$O$7,7)</f>
        <v>C</v>
      </c>
    </row>
    <row r="1109" spans="1:3" ht="14.4" x14ac:dyDescent="0.3">
      <c r="A1109" s="40"/>
      <c r="B1109" s="19"/>
      <c r="C1109" s="30" t="str">
        <f>+VLOOKUP(B1109,$I$3:$O$7,7)</f>
        <v>C</v>
      </c>
    </row>
    <row r="1110" spans="1:3" ht="14.4" x14ac:dyDescent="0.3">
      <c r="A1110" s="40"/>
      <c r="B1110" s="19"/>
      <c r="C1110" s="30" t="str">
        <f>+VLOOKUP(B1110,$I$3:$O$7,7)</f>
        <v>C</v>
      </c>
    </row>
    <row r="1111" spans="1:3" ht="14.4" x14ac:dyDescent="0.3">
      <c r="A1111" s="40"/>
      <c r="B1111" s="19"/>
      <c r="C1111" s="30" t="str">
        <f>+VLOOKUP(B1111,$I$3:$O$7,7)</f>
        <v>C</v>
      </c>
    </row>
    <row r="1112" spans="1:3" ht="14.4" x14ac:dyDescent="0.3">
      <c r="A1112" s="40"/>
      <c r="B1112" s="19"/>
      <c r="C1112" s="30" t="str">
        <f>+VLOOKUP(B1112,$I$3:$O$7,7)</f>
        <v>C</v>
      </c>
    </row>
    <row r="1113" spans="1:3" ht="14.4" x14ac:dyDescent="0.3">
      <c r="A1113" s="40"/>
      <c r="B1113" s="19"/>
      <c r="C1113" s="30" t="str">
        <f>+VLOOKUP(B1113,$I$3:$O$7,7)</f>
        <v>C</v>
      </c>
    </row>
    <row r="1114" spans="1:3" ht="14.4" x14ac:dyDescent="0.3">
      <c r="A1114" s="40"/>
      <c r="B1114" s="19"/>
      <c r="C1114" s="30" t="str">
        <f>+VLOOKUP(B1114,$I$3:$O$7,7)</f>
        <v>C</v>
      </c>
    </row>
    <row r="1115" spans="1:3" ht="14.4" x14ac:dyDescent="0.3">
      <c r="A1115" s="40"/>
      <c r="B1115" s="19"/>
      <c r="C1115" s="30" t="str">
        <f>+VLOOKUP(B1115,$I$3:$O$7,7)</f>
        <v>C</v>
      </c>
    </row>
    <row r="1116" spans="1:3" ht="14.4" x14ac:dyDescent="0.3">
      <c r="A1116" s="40"/>
      <c r="B1116" s="19"/>
      <c r="C1116" s="30" t="str">
        <f>+VLOOKUP(B1116,$I$3:$O$7,7)</f>
        <v>C</v>
      </c>
    </row>
    <row r="1117" spans="1:3" ht="14.4" x14ac:dyDescent="0.3">
      <c r="A1117" s="40"/>
      <c r="B1117" s="19"/>
      <c r="C1117" s="30" t="str">
        <f>+VLOOKUP(B1117,$I$3:$O$7,7)</f>
        <v>C</v>
      </c>
    </row>
    <row r="1118" spans="1:3" ht="14.4" x14ac:dyDescent="0.3">
      <c r="A1118" s="40"/>
      <c r="B1118" s="19"/>
      <c r="C1118" s="30" t="str">
        <f>+VLOOKUP(B1118,$I$3:$O$7,7)</f>
        <v>C</v>
      </c>
    </row>
    <row r="1119" spans="1:3" ht="14.4" x14ac:dyDescent="0.3">
      <c r="A1119" s="40"/>
      <c r="B1119" s="19"/>
      <c r="C1119" s="30" t="str">
        <f>+VLOOKUP(B1119,$I$3:$O$7,7)</f>
        <v>C</v>
      </c>
    </row>
    <row r="1120" spans="1:3" ht="14.4" x14ac:dyDescent="0.3">
      <c r="A1120" s="40"/>
      <c r="B1120" s="19"/>
      <c r="C1120" s="30" t="str">
        <f>+VLOOKUP(B1120,$I$3:$O$7,7)</f>
        <v>C</v>
      </c>
    </row>
    <row r="1121" spans="1:3" ht="14.4" x14ac:dyDescent="0.3">
      <c r="A1121" s="40"/>
      <c r="B1121" s="19"/>
      <c r="C1121" s="30" t="str">
        <f>+VLOOKUP(B1121,$I$3:$O$7,7)</f>
        <v>C</v>
      </c>
    </row>
    <row r="1122" spans="1:3" ht="14.4" x14ac:dyDescent="0.3">
      <c r="A1122" s="40"/>
      <c r="B1122" s="19"/>
      <c r="C1122" s="30" t="str">
        <f>+VLOOKUP(B1122,$I$3:$O$7,7)</f>
        <v>C</v>
      </c>
    </row>
    <row r="1123" spans="1:3" ht="14.4" x14ac:dyDescent="0.3">
      <c r="A1123" s="40"/>
      <c r="B1123" s="19"/>
      <c r="C1123" s="30" t="str">
        <f>+VLOOKUP(B1123,$I$3:$O$7,7)</f>
        <v>C</v>
      </c>
    </row>
    <row r="1124" spans="1:3" ht="14.4" x14ac:dyDescent="0.3">
      <c r="A1124" s="40"/>
      <c r="B1124" s="19"/>
      <c r="C1124" s="30" t="str">
        <f>+VLOOKUP(B1124,$I$3:$O$7,7)</f>
        <v>C</v>
      </c>
    </row>
    <row r="1125" spans="1:3" ht="14.4" x14ac:dyDescent="0.3">
      <c r="A1125" s="40"/>
      <c r="B1125" s="19"/>
      <c r="C1125" s="30" t="str">
        <f>+VLOOKUP(B1125,$I$3:$O$7,7)</f>
        <v>C</v>
      </c>
    </row>
    <row r="1126" spans="1:3" ht="14.4" x14ac:dyDescent="0.3">
      <c r="A1126" s="40"/>
      <c r="B1126" s="19"/>
      <c r="C1126" s="30" t="str">
        <f>+VLOOKUP(B1126,$I$3:$O$7,7)</f>
        <v>C</v>
      </c>
    </row>
    <row r="1127" spans="1:3" ht="14.4" x14ac:dyDescent="0.3">
      <c r="A1127" s="40"/>
      <c r="B1127" s="19"/>
      <c r="C1127" s="30" t="str">
        <f>+VLOOKUP(B1127,$I$3:$O$7,7)</f>
        <v>C</v>
      </c>
    </row>
    <row r="1128" spans="1:3" ht="14.4" x14ac:dyDescent="0.3">
      <c r="A1128" s="40"/>
      <c r="B1128" s="19"/>
      <c r="C1128" s="30" t="str">
        <f>+VLOOKUP(B1128,$I$3:$O$7,7)</f>
        <v>C</v>
      </c>
    </row>
    <row r="1129" spans="1:3" ht="14.4" x14ac:dyDescent="0.3">
      <c r="A1129" s="40"/>
      <c r="B1129" s="19"/>
      <c r="C1129" s="30" t="str">
        <f>+VLOOKUP(B1129,$I$3:$O$7,7)</f>
        <v>C</v>
      </c>
    </row>
    <row r="1130" spans="1:3" ht="14.4" x14ac:dyDescent="0.3">
      <c r="A1130" s="40"/>
      <c r="B1130" s="19"/>
      <c r="C1130" s="30" t="str">
        <f>+VLOOKUP(B1130,$I$3:$O$7,7)</f>
        <v>C</v>
      </c>
    </row>
    <row r="1131" spans="1:3" ht="14.4" x14ac:dyDescent="0.3">
      <c r="A1131" s="40"/>
      <c r="B1131" s="19"/>
      <c r="C1131" s="30" t="str">
        <f>+VLOOKUP(B1131,$I$3:$O$7,7)</f>
        <v>C</v>
      </c>
    </row>
    <row r="1132" spans="1:3" ht="14.4" x14ac:dyDescent="0.3">
      <c r="A1132" s="40"/>
      <c r="B1132" s="19"/>
      <c r="C1132" s="30" t="str">
        <f>+VLOOKUP(B1132,$I$3:$O$7,7)</f>
        <v>C</v>
      </c>
    </row>
    <row r="1133" spans="1:3" ht="14.4" x14ac:dyDescent="0.3">
      <c r="A1133" s="40"/>
      <c r="B1133" s="19"/>
      <c r="C1133" s="30" t="str">
        <f>+VLOOKUP(B1133,$I$3:$O$7,7)</f>
        <v>C</v>
      </c>
    </row>
    <row r="1134" spans="1:3" ht="14.4" x14ac:dyDescent="0.3">
      <c r="A1134" s="40"/>
      <c r="B1134" s="19"/>
      <c r="C1134" s="30" t="str">
        <f>+VLOOKUP(B1134,$I$3:$O$7,7)</f>
        <v>C</v>
      </c>
    </row>
    <row r="1135" spans="1:3" ht="14.4" x14ac:dyDescent="0.3">
      <c r="A1135" s="40"/>
      <c r="B1135" s="19"/>
      <c r="C1135" s="30" t="str">
        <f>+VLOOKUP(B1135,$I$3:$O$7,7)</f>
        <v>C</v>
      </c>
    </row>
    <row r="1136" spans="1:3" ht="14.4" x14ac:dyDescent="0.3">
      <c r="A1136" s="40"/>
      <c r="B1136" s="19"/>
      <c r="C1136" s="30" t="str">
        <f>+VLOOKUP(B1136,$I$3:$O$7,7)</f>
        <v>C</v>
      </c>
    </row>
    <row r="1137" spans="1:3" ht="14.4" x14ac:dyDescent="0.3">
      <c r="A1137" s="40"/>
      <c r="B1137" s="19"/>
      <c r="C1137" s="30" t="str">
        <f>+VLOOKUP(B1137,$I$3:$O$7,7)</f>
        <v>C</v>
      </c>
    </row>
    <row r="1138" spans="1:3" ht="14.4" x14ac:dyDescent="0.3">
      <c r="A1138" s="40"/>
      <c r="B1138" s="19"/>
      <c r="C1138" s="30" t="str">
        <f>+VLOOKUP(B1138,$I$3:$O$7,7)</f>
        <v>C</v>
      </c>
    </row>
    <row r="1139" spans="1:3" ht="14.4" x14ac:dyDescent="0.3">
      <c r="A1139" s="40"/>
      <c r="B1139" s="19"/>
      <c r="C1139" s="30" t="str">
        <f>+VLOOKUP(B1139,$I$3:$O$7,7)</f>
        <v>C</v>
      </c>
    </row>
    <row r="1140" spans="1:3" ht="14.4" x14ac:dyDescent="0.3">
      <c r="A1140" s="40"/>
      <c r="B1140" s="19"/>
      <c r="C1140" s="30" t="str">
        <f>+VLOOKUP(B1140,$I$3:$O$7,7)</f>
        <v>C</v>
      </c>
    </row>
    <row r="1141" spans="1:3" ht="14.4" x14ac:dyDescent="0.3">
      <c r="A1141" s="40"/>
      <c r="B1141" s="19"/>
      <c r="C1141" s="30" t="str">
        <f>+VLOOKUP(B1141,$I$3:$O$7,7)</f>
        <v>C</v>
      </c>
    </row>
    <row r="1142" spans="1:3" ht="14.4" x14ac:dyDescent="0.3">
      <c r="A1142" s="40"/>
      <c r="B1142" s="19"/>
      <c r="C1142" s="30" t="str">
        <f>+VLOOKUP(B1142,$I$3:$O$7,7)</f>
        <v>C</v>
      </c>
    </row>
    <row r="1143" spans="1:3" ht="14.4" x14ac:dyDescent="0.3">
      <c r="A1143" s="40"/>
      <c r="B1143" s="19"/>
      <c r="C1143" s="30" t="str">
        <f>+VLOOKUP(B1143,$I$3:$O$7,7)</f>
        <v>C</v>
      </c>
    </row>
    <row r="1144" spans="1:3" ht="14.4" x14ac:dyDescent="0.3">
      <c r="A1144" s="40"/>
      <c r="B1144" s="19"/>
      <c r="C1144" s="30" t="str">
        <f>+VLOOKUP(B1144,$I$3:$O$7,7)</f>
        <v>C</v>
      </c>
    </row>
    <row r="1145" spans="1:3" ht="14.4" x14ac:dyDescent="0.3">
      <c r="A1145" s="40"/>
      <c r="B1145" s="19"/>
      <c r="C1145" s="30" t="str">
        <f>+VLOOKUP(B1145,$I$3:$O$7,7)</f>
        <v>C</v>
      </c>
    </row>
    <row r="1146" spans="1:3" ht="14.4" x14ac:dyDescent="0.3">
      <c r="A1146" s="40"/>
      <c r="B1146" s="19"/>
      <c r="C1146" s="30" t="str">
        <f>+VLOOKUP(B1146,$I$3:$O$7,7)</f>
        <v>C</v>
      </c>
    </row>
    <row r="1147" spans="1:3" ht="14.4" x14ac:dyDescent="0.3">
      <c r="A1147" s="40"/>
      <c r="B1147" s="19"/>
      <c r="C1147" s="30" t="str">
        <f>+VLOOKUP(B1147,$I$3:$O$7,7)</f>
        <v>C</v>
      </c>
    </row>
    <row r="1148" spans="1:3" ht="14.4" x14ac:dyDescent="0.3">
      <c r="A1148" s="40"/>
      <c r="B1148" s="19"/>
      <c r="C1148" s="30" t="str">
        <f>+VLOOKUP(B1148,$I$3:$O$7,7)</f>
        <v>C</v>
      </c>
    </row>
    <row r="1149" spans="1:3" ht="14.4" x14ac:dyDescent="0.3">
      <c r="A1149" s="40"/>
      <c r="B1149" s="19"/>
      <c r="C1149" s="30" t="str">
        <f>+VLOOKUP(B1149,$I$3:$O$7,7)</f>
        <v>C</v>
      </c>
    </row>
    <row r="1150" spans="1:3" ht="14.4" x14ac:dyDescent="0.3">
      <c r="A1150" s="40"/>
      <c r="B1150" s="19"/>
      <c r="C1150" s="30" t="str">
        <f>+VLOOKUP(B1150,$I$3:$O$7,7)</f>
        <v>C</v>
      </c>
    </row>
    <row r="1151" spans="1:3" ht="14.4" x14ac:dyDescent="0.3">
      <c r="A1151" s="40"/>
      <c r="B1151" s="19"/>
      <c r="C1151" s="30" t="str">
        <f>+VLOOKUP(B1151,$I$3:$O$7,7)</f>
        <v>C</v>
      </c>
    </row>
    <row r="1152" spans="1:3" ht="14.4" x14ac:dyDescent="0.3">
      <c r="A1152" s="40"/>
      <c r="B1152" s="19"/>
      <c r="C1152" s="30" t="str">
        <f>+VLOOKUP(B1152,$I$3:$O$7,7)</f>
        <v>C</v>
      </c>
    </row>
    <row r="1153" spans="1:3" ht="14.4" x14ac:dyDescent="0.3">
      <c r="A1153" s="40"/>
      <c r="B1153" s="19"/>
      <c r="C1153" s="30" t="str">
        <f>+VLOOKUP(B1153,$I$3:$O$7,7)</f>
        <v>C</v>
      </c>
    </row>
    <row r="1154" spans="1:3" ht="14.4" x14ac:dyDescent="0.3">
      <c r="A1154" s="40"/>
      <c r="B1154" s="19"/>
      <c r="C1154" s="30" t="str">
        <f>+VLOOKUP(B1154,$I$3:$O$7,7)</f>
        <v>C</v>
      </c>
    </row>
    <row r="1155" spans="1:3" ht="14.4" x14ac:dyDescent="0.3">
      <c r="A1155" s="40"/>
      <c r="B1155" s="19"/>
      <c r="C1155" s="30" t="str">
        <f>+VLOOKUP(B1155,$I$3:$O$7,7)</f>
        <v>C</v>
      </c>
    </row>
    <row r="1156" spans="1:3" ht="14.4" x14ac:dyDescent="0.3">
      <c r="A1156" s="40"/>
      <c r="B1156" s="19"/>
      <c r="C1156" s="30" t="str">
        <f>+VLOOKUP(B1156,$I$3:$O$7,7)</f>
        <v>C</v>
      </c>
    </row>
    <row r="1157" spans="1:3" ht="14.4" x14ac:dyDescent="0.3">
      <c r="A1157" s="40"/>
      <c r="B1157" s="19"/>
      <c r="C1157" s="30" t="str">
        <f>+VLOOKUP(B1157,$I$3:$O$7,7)</f>
        <v>C</v>
      </c>
    </row>
    <row r="1158" spans="1:3" ht="14.4" x14ac:dyDescent="0.3">
      <c r="A1158" s="40"/>
      <c r="B1158" s="19"/>
      <c r="C1158" s="30" t="str">
        <f>+VLOOKUP(B1158,$I$3:$O$7,7)</f>
        <v>C</v>
      </c>
    </row>
    <row r="1159" spans="1:3" ht="14.4" x14ac:dyDescent="0.3">
      <c r="A1159" s="40"/>
      <c r="B1159" s="19"/>
      <c r="C1159" s="30" t="str">
        <f>+VLOOKUP(B1159,$I$3:$O$7,7)</f>
        <v>C</v>
      </c>
    </row>
    <row r="1160" spans="1:3" ht="14.4" x14ac:dyDescent="0.3">
      <c r="A1160" s="40"/>
      <c r="B1160" s="19"/>
      <c r="C1160" s="30" t="str">
        <f>+VLOOKUP(B1160,$I$3:$O$7,7)</f>
        <v>C</v>
      </c>
    </row>
    <row r="1161" spans="1:3" ht="14.4" x14ac:dyDescent="0.3">
      <c r="A1161" s="40"/>
      <c r="B1161" s="19"/>
      <c r="C1161" s="30" t="str">
        <f>+VLOOKUP(B1161,$I$3:$O$7,7)</f>
        <v>C</v>
      </c>
    </row>
    <row r="1162" spans="1:3" ht="14.4" x14ac:dyDescent="0.3">
      <c r="A1162" s="40"/>
      <c r="B1162" s="19"/>
      <c r="C1162" s="30" t="str">
        <f>+VLOOKUP(B1162,$I$3:$O$7,7)</f>
        <v>C</v>
      </c>
    </row>
    <row r="1163" spans="1:3" ht="14.4" x14ac:dyDescent="0.3">
      <c r="A1163" s="40"/>
      <c r="B1163" s="19"/>
      <c r="C1163" s="30" t="str">
        <f>+VLOOKUP(B1163,$I$3:$O$7,7)</f>
        <v>C</v>
      </c>
    </row>
    <row r="1164" spans="1:3" ht="14.4" x14ac:dyDescent="0.3">
      <c r="A1164" s="40"/>
      <c r="B1164" s="19"/>
      <c r="C1164" s="30" t="str">
        <f>+VLOOKUP(B1164,$I$3:$O$7,7)</f>
        <v>C</v>
      </c>
    </row>
    <row r="1165" spans="1:3" ht="14.4" x14ac:dyDescent="0.3">
      <c r="A1165" s="40"/>
      <c r="B1165" s="19"/>
      <c r="C1165" s="30" t="str">
        <f>+VLOOKUP(B1165,$I$3:$O$7,7)</f>
        <v>C</v>
      </c>
    </row>
    <row r="1166" spans="1:3" ht="14.4" x14ac:dyDescent="0.3">
      <c r="A1166" s="40"/>
      <c r="B1166" s="19"/>
      <c r="C1166" s="30" t="str">
        <f>+VLOOKUP(B1166,$I$3:$O$7,7)</f>
        <v>C</v>
      </c>
    </row>
    <row r="1167" spans="1:3" ht="14.4" x14ac:dyDescent="0.3">
      <c r="A1167" s="40"/>
      <c r="B1167" s="19"/>
      <c r="C1167" s="30" t="str">
        <f>+VLOOKUP(B1167,$I$3:$O$7,7)</f>
        <v>C</v>
      </c>
    </row>
    <row r="1168" spans="1:3" ht="14.4" x14ac:dyDescent="0.3">
      <c r="A1168" s="40"/>
      <c r="B1168" s="19"/>
      <c r="C1168" s="30" t="str">
        <f>+VLOOKUP(B1168,$I$3:$O$7,7)</f>
        <v>C</v>
      </c>
    </row>
    <row r="1169" spans="1:3" ht="14.4" x14ac:dyDescent="0.3">
      <c r="A1169" s="40"/>
      <c r="B1169" s="19"/>
      <c r="C1169" s="30" t="str">
        <f>+VLOOKUP(B1169,$I$3:$O$7,7)</f>
        <v>C</v>
      </c>
    </row>
    <row r="1170" spans="1:3" ht="14.4" x14ac:dyDescent="0.3">
      <c r="A1170" s="40"/>
      <c r="B1170" s="19"/>
      <c r="C1170" s="30" t="str">
        <f>+VLOOKUP(B1170,$I$3:$O$7,7)</f>
        <v>C</v>
      </c>
    </row>
    <row r="1171" spans="1:3" ht="14.4" x14ac:dyDescent="0.3">
      <c r="A1171" s="40"/>
      <c r="B1171" s="19"/>
      <c r="C1171" s="30" t="str">
        <f>+VLOOKUP(B1171,$I$3:$O$7,7)</f>
        <v>C</v>
      </c>
    </row>
    <row r="1172" spans="1:3" ht="14.4" x14ac:dyDescent="0.3">
      <c r="A1172" s="40"/>
      <c r="B1172" s="19"/>
      <c r="C1172" s="30" t="str">
        <f>+VLOOKUP(B1172,$I$3:$O$7,7)</f>
        <v>C</v>
      </c>
    </row>
    <row r="1173" spans="1:3" ht="14.4" x14ac:dyDescent="0.3">
      <c r="A1173" s="40"/>
      <c r="B1173" s="19"/>
      <c r="C1173" s="30" t="str">
        <f>+VLOOKUP(B1173,$I$3:$O$7,7)</f>
        <v>C</v>
      </c>
    </row>
    <row r="1174" spans="1:3" ht="14.4" x14ac:dyDescent="0.3">
      <c r="A1174" s="40"/>
      <c r="B1174" s="19"/>
      <c r="C1174" s="30" t="str">
        <f>+VLOOKUP(B1174,$I$3:$O$7,7)</f>
        <v>C</v>
      </c>
    </row>
    <row r="1175" spans="1:3" ht="14.4" x14ac:dyDescent="0.3">
      <c r="A1175" s="40"/>
      <c r="B1175" s="19"/>
      <c r="C1175" s="30" t="str">
        <f>+VLOOKUP(B1175,$I$3:$O$7,7)</f>
        <v>C</v>
      </c>
    </row>
    <row r="1176" spans="1:3" ht="14.4" x14ac:dyDescent="0.3">
      <c r="A1176" s="40"/>
      <c r="B1176" s="19"/>
      <c r="C1176" s="30" t="str">
        <f>+VLOOKUP(B1176,$I$3:$O$7,7)</f>
        <v>C</v>
      </c>
    </row>
    <row r="1177" spans="1:3" ht="14.4" x14ac:dyDescent="0.3">
      <c r="A1177" s="40"/>
      <c r="B1177" s="19"/>
      <c r="C1177" s="30" t="str">
        <f>+VLOOKUP(B1177,$I$3:$O$7,7)</f>
        <v>C</v>
      </c>
    </row>
    <row r="1178" spans="1:3" ht="14.4" x14ac:dyDescent="0.3">
      <c r="A1178" s="40"/>
      <c r="B1178" s="19"/>
      <c r="C1178" s="30" t="str">
        <f>+VLOOKUP(B1178,$I$3:$O$7,7)</f>
        <v>C</v>
      </c>
    </row>
    <row r="1179" spans="1:3" ht="14.4" x14ac:dyDescent="0.3">
      <c r="A1179" s="40"/>
      <c r="B1179" s="19"/>
      <c r="C1179" s="30" t="str">
        <f>+VLOOKUP(B1179,$I$3:$O$7,7)</f>
        <v>C</v>
      </c>
    </row>
    <row r="1180" spans="1:3" ht="14.4" x14ac:dyDescent="0.3">
      <c r="A1180" s="40"/>
      <c r="B1180" s="19"/>
      <c r="C1180" s="30" t="str">
        <f>+VLOOKUP(B1180,$I$3:$O$7,7)</f>
        <v>C</v>
      </c>
    </row>
    <row r="1181" spans="1:3" ht="14.4" x14ac:dyDescent="0.3">
      <c r="A1181" s="40"/>
      <c r="B1181" s="19"/>
      <c r="C1181" s="30" t="str">
        <f>+VLOOKUP(B1181,$I$3:$O$7,7)</f>
        <v>C</v>
      </c>
    </row>
    <row r="1182" spans="1:3" ht="14.4" x14ac:dyDescent="0.3">
      <c r="A1182" s="40"/>
      <c r="B1182" s="19"/>
      <c r="C1182" s="30" t="str">
        <f>+VLOOKUP(B1182,$I$3:$O$7,7)</f>
        <v>C</v>
      </c>
    </row>
    <row r="1183" spans="1:3" ht="14.4" x14ac:dyDescent="0.3">
      <c r="A1183" s="40"/>
      <c r="B1183" s="19"/>
      <c r="C1183" s="30" t="str">
        <f>+VLOOKUP(B1183,$I$3:$O$7,7)</f>
        <v>C</v>
      </c>
    </row>
    <row r="1184" spans="1:3" ht="14.4" x14ac:dyDescent="0.3">
      <c r="A1184" s="40"/>
      <c r="B1184" s="19"/>
      <c r="C1184" s="30" t="str">
        <f>+VLOOKUP(B1184,$I$3:$O$7,7)</f>
        <v>C</v>
      </c>
    </row>
    <row r="1185" spans="1:3" ht="14.4" x14ac:dyDescent="0.3">
      <c r="A1185" s="40"/>
      <c r="B1185" s="19"/>
      <c r="C1185" s="30" t="str">
        <f>+VLOOKUP(B1185,$I$3:$O$7,7)</f>
        <v>C</v>
      </c>
    </row>
    <row r="1186" spans="1:3" ht="14.4" x14ac:dyDescent="0.3">
      <c r="A1186" s="40"/>
      <c r="B1186" s="19"/>
      <c r="C1186" s="30" t="str">
        <f>+VLOOKUP(B1186,$I$3:$O$7,7)</f>
        <v>C</v>
      </c>
    </row>
    <row r="1187" spans="1:3" ht="14.4" x14ac:dyDescent="0.3">
      <c r="A1187" s="40"/>
      <c r="B1187" s="19"/>
      <c r="C1187" s="30" t="str">
        <f>+VLOOKUP(B1187,$I$3:$O$7,7)</f>
        <v>C</v>
      </c>
    </row>
    <row r="1188" spans="1:3" ht="14.4" x14ac:dyDescent="0.3">
      <c r="A1188" s="40"/>
      <c r="B1188" s="19"/>
      <c r="C1188" s="30" t="str">
        <f>+VLOOKUP(B1188,$I$3:$O$7,7)</f>
        <v>C</v>
      </c>
    </row>
    <row r="1189" spans="1:3" ht="14.4" x14ac:dyDescent="0.3">
      <c r="A1189" s="40"/>
      <c r="B1189" s="19"/>
      <c r="C1189" s="30" t="str">
        <f>+VLOOKUP(B1189,$I$3:$O$7,7)</f>
        <v>C</v>
      </c>
    </row>
    <row r="1190" spans="1:3" ht="14.4" x14ac:dyDescent="0.3">
      <c r="A1190" s="40"/>
      <c r="B1190" s="19"/>
      <c r="C1190" s="30" t="str">
        <f>+VLOOKUP(B1190,$I$3:$O$7,7)</f>
        <v>C</v>
      </c>
    </row>
    <row r="1191" spans="1:3" ht="14.4" x14ac:dyDescent="0.3">
      <c r="A1191" s="40"/>
      <c r="B1191" s="19"/>
      <c r="C1191" s="30" t="str">
        <f>+VLOOKUP(B1191,$I$3:$O$7,7)</f>
        <v>C</v>
      </c>
    </row>
    <row r="1192" spans="1:3" ht="14.4" x14ac:dyDescent="0.3">
      <c r="A1192" s="40"/>
      <c r="B1192" s="19"/>
      <c r="C1192" s="30" t="str">
        <f>+VLOOKUP(B1192,$I$3:$O$7,7)</f>
        <v>C</v>
      </c>
    </row>
    <row r="1193" spans="1:3" ht="14.4" x14ac:dyDescent="0.3">
      <c r="A1193" s="40"/>
      <c r="B1193" s="19"/>
      <c r="C1193" s="30" t="str">
        <f>+VLOOKUP(B1193,$I$3:$O$7,7)</f>
        <v>C</v>
      </c>
    </row>
    <row r="1194" spans="1:3" ht="14.4" x14ac:dyDescent="0.3">
      <c r="A1194" s="40"/>
      <c r="B1194" s="19"/>
      <c r="C1194" s="30" t="str">
        <f>+VLOOKUP(B1194,$I$3:$O$7,7)</f>
        <v>C</v>
      </c>
    </row>
    <row r="1195" spans="1:3" ht="14.4" x14ac:dyDescent="0.3">
      <c r="A1195" s="40"/>
      <c r="B1195" s="19"/>
      <c r="C1195" s="30" t="str">
        <f>+VLOOKUP(B1195,$I$3:$O$7,7)</f>
        <v>C</v>
      </c>
    </row>
    <row r="1196" spans="1:3" ht="14.4" x14ac:dyDescent="0.3">
      <c r="A1196" s="40"/>
      <c r="B1196" s="19"/>
      <c r="C1196" s="30" t="str">
        <f>+VLOOKUP(B1196,$I$3:$O$7,7)</f>
        <v>C</v>
      </c>
    </row>
    <row r="1197" spans="1:3" ht="14.4" x14ac:dyDescent="0.3">
      <c r="A1197" s="40"/>
      <c r="B1197" s="19"/>
      <c r="C1197" s="30" t="str">
        <f>+VLOOKUP(B1197,$I$3:$O$7,7)</f>
        <v>C</v>
      </c>
    </row>
    <row r="1198" spans="1:3" ht="14.4" x14ac:dyDescent="0.3">
      <c r="A1198" s="40"/>
      <c r="B1198" s="19"/>
      <c r="C1198" s="30" t="str">
        <f>+VLOOKUP(B1198,$I$3:$O$7,7)</f>
        <v>C</v>
      </c>
    </row>
    <row r="1199" spans="1:3" ht="14.4" x14ac:dyDescent="0.3">
      <c r="A1199" s="40"/>
      <c r="B1199" s="19"/>
      <c r="C1199" s="30" t="str">
        <f>+VLOOKUP(B1199,$I$3:$O$7,7)</f>
        <v>C</v>
      </c>
    </row>
    <row r="1200" spans="1:3" ht="14.4" x14ac:dyDescent="0.3">
      <c r="A1200" s="40"/>
      <c r="B1200" s="19"/>
      <c r="C1200" s="30" t="str">
        <f>+VLOOKUP(B1200,$I$3:$O$7,7)</f>
        <v>C</v>
      </c>
    </row>
    <row r="1201" spans="1:3" ht="14.4" x14ac:dyDescent="0.3">
      <c r="A1201" s="40"/>
      <c r="B1201" s="19"/>
      <c r="C1201" s="30" t="str">
        <f>+VLOOKUP(B1201,$I$3:$O$7,7)</f>
        <v>C</v>
      </c>
    </row>
    <row r="1202" spans="1:3" ht="14.4" x14ac:dyDescent="0.3">
      <c r="A1202" s="40"/>
      <c r="B1202" s="19"/>
      <c r="C1202" s="30" t="str">
        <f>+VLOOKUP(B1202,$I$3:$O$7,7)</f>
        <v>C</v>
      </c>
    </row>
    <row r="1203" spans="1:3" ht="14.4" x14ac:dyDescent="0.3">
      <c r="A1203" s="40"/>
      <c r="B1203" s="19"/>
      <c r="C1203" s="30" t="str">
        <f>+VLOOKUP(B1203,$I$3:$O$7,7)</f>
        <v>C</v>
      </c>
    </row>
    <row r="1204" spans="1:3" ht="14.4" x14ac:dyDescent="0.3">
      <c r="A1204" s="40"/>
      <c r="B1204" s="19"/>
      <c r="C1204" s="30" t="str">
        <f>+VLOOKUP(B1204,$I$3:$O$7,7)</f>
        <v>C</v>
      </c>
    </row>
    <row r="1205" spans="1:3" ht="14.4" x14ac:dyDescent="0.3">
      <c r="A1205" s="40"/>
      <c r="B1205" s="19"/>
      <c r="C1205" s="30" t="str">
        <f>+VLOOKUP(B1205,$I$3:$O$7,7)</f>
        <v>C</v>
      </c>
    </row>
    <row r="1206" spans="1:3" ht="14.4" x14ac:dyDescent="0.3">
      <c r="A1206" s="40"/>
      <c r="B1206" s="19"/>
      <c r="C1206" s="30" t="str">
        <f>+VLOOKUP(B1206,$I$3:$O$7,7)</f>
        <v>C</v>
      </c>
    </row>
    <row r="1207" spans="1:3" ht="14.4" x14ac:dyDescent="0.3">
      <c r="A1207" s="40"/>
      <c r="B1207" s="19"/>
      <c r="C1207" s="30" t="str">
        <f>+VLOOKUP(B1207,$I$3:$O$7,7)</f>
        <v>C</v>
      </c>
    </row>
    <row r="1208" spans="1:3" ht="14.4" x14ac:dyDescent="0.3">
      <c r="A1208" s="40"/>
      <c r="B1208" s="19"/>
      <c r="C1208" s="30" t="str">
        <f>+VLOOKUP(B1208,$I$3:$O$7,7)</f>
        <v>C</v>
      </c>
    </row>
    <row r="1209" spans="1:3" ht="14.4" x14ac:dyDescent="0.3">
      <c r="A1209" s="40"/>
      <c r="B1209" s="19"/>
      <c r="C1209" s="30" t="str">
        <f>+VLOOKUP(B1209,$I$3:$O$7,7)</f>
        <v>C</v>
      </c>
    </row>
    <row r="1210" spans="1:3" ht="14.4" x14ac:dyDescent="0.3">
      <c r="A1210" s="40"/>
      <c r="B1210" s="19"/>
      <c r="C1210" s="30" t="str">
        <f>+VLOOKUP(B1210,$I$3:$O$7,7)</f>
        <v>C</v>
      </c>
    </row>
    <row r="1211" spans="1:3" ht="14.4" x14ac:dyDescent="0.3">
      <c r="A1211" s="40"/>
      <c r="B1211" s="19"/>
      <c r="C1211" s="30" t="str">
        <f>+VLOOKUP(B1211,$I$3:$O$7,7)</f>
        <v>C</v>
      </c>
    </row>
    <row r="1212" spans="1:3" ht="14.4" x14ac:dyDescent="0.3">
      <c r="A1212" s="40"/>
      <c r="B1212" s="19"/>
      <c r="C1212" s="30" t="str">
        <f>+VLOOKUP(B1212,$I$3:$O$7,7)</f>
        <v>C</v>
      </c>
    </row>
    <row r="1213" spans="1:3" ht="14.4" x14ac:dyDescent="0.3">
      <c r="A1213" s="40"/>
      <c r="B1213" s="19"/>
      <c r="C1213" s="30" t="str">
        <f>+VLOOKUP(B1213,$I$3:$O$7,7)</f>
        <v>C</v>
      </c>
    </row>
    <row r="1214" spans="1:3" ht="14.4" x14ac:dyDescent="0.3">
      <c r="A1214" s="40"/>
      <c r="B1214" s="19"/>
      <c r="C1214" s="30" t="str">
        <f>+VLOOKUP(B1214,$I$3:$O$7,7)</f>
        <v>C</v>
      </c>
    </row>
    <row r="1215" spans="1:3" ht="14.4" x14ac:dyDescent="0.3">
      <c r="A1215" s="40"/>
      <c r="B1215" s="19"/>
      <c r="C1215" s="30" t="str">
        <f>+VLOOKUP(B1215,$I$3:$O$7,7)</f>
        <v>C</v>
      </c>
    </row>
    <row r="1216" spans="1:3" ht="14.4" x14ac:dyDescent="0.3">
      <c r="A1216" s="40"/>
      <c r="B1216" s="19"/>
      <c r="C1216" s="30" t="str">
        <f>+VLOOKUP(B1216,$I$3:$O$7,7)</f>
        <v>C</v>
      </c>
    </row>
    <row r="1217" spans="1:3" ht="14.4" x14ac:dyDescent="0.3">
      <c r="A1217" s="40"/>
      <c r="B1217" s="19"/>
      <c r="C1217" s="30" t="str">
        <f>+VLOOKUP(B1217,$I$3:$O$7,7)</f>
        <v>C</v>
      </c>
    </row>
    <row r="1218" spans="1:3" ht="14.4" x14ac:dyDescent="0.3">
      <c r="A1218" s="40"/>
      <c r="B1218" s="19"/>
      <c r="C1218" s="30" t="str">
        <f>+VLOOKUP(B1218,$I$3:$O$7,7)</f>
        <v>C</v>
      </c>
    </row>
    <row r="1219" spans="1:3" ht="14.4" x14ac:dyDescent="0.3">
      <c r="A1219" s="40"/>
      <c r="B1219" s="19"/>
      <c r="C1219" s="30" t="str">
        <f>+VLOOKUP(B1219,$I$3:$O$7,7)</f>
        <v>C</v>
      </c>
    </row>
    <row r="1220" spans="1:3" ht="14.4" x14ac:dyDescent="0.3">
      <c r="A1220" s="40"/>
      <c r="B1220" s="19"/>
      <c r="C1220" s="30" t="str">
        <f>+VLOOKUP(B1220,$I$3:$O$7,7)</f>
        <v>C</v>
      </c>
    </row>
    <row r="1221" spans="1:3" ht="14.4" x14ac:dyDescent="0.3">
      <c r="A1221" s="40"/>
      <c r="B1221" s="19"/>
      <c r="C1221" s="30" t="str">
        <f>+VLOOKUP(B1221,$I$3:$O$7,7)</f>
        <v>C</v>
      </c>
    </row>
    <row r="1222" spans="1:3" ht="14.4" x14ac:dyDescent="0.3">
      <c r="A1222" s="40"/>
      <c r="B1222" s="19"/>
      <c r="C1222" s="30" t="str">
        <f>+VLOOKUP(B1222,$I$3:$O$7,7)</f>
        <v>C</v>
      </c>
    </row>
    <row r="1223" spans="1:3" ht="14.4" x14ac:dyDescent="0.3">
      <c r="A1223" s="40"/>
      <c r="B1223" s="19"/>
      <c r="C1223" s="30" t="str">
        <f>+VLOOKUP(B1223,$I$3:$O$7,7)</f>
        <v>C</v>
      </c>
    </row>
    <row r="1224" spans="1:3" ht="14.4" x14ac:dyDescent="0.3">
      <c r="A1224" s="40"/>
      <c r="B1224" s="19"/>
      <c r="C1224" s="30" t="str">
        <f>+VLOOKUP(B1224,$I$3:$O$7,7)</f>
        <v>C</v>
      </c>
    </row>
    <row r="1225" spans="1:3" ht="14.4" x14ac:dyDescent="0.3">
      <c r="A1225" s="40"/>
      <c r="B1225" s="19"/>
      <c r="C1225" s="30" t="str">
        <f>+VLOOKUP(B1225,$I$3:$O$7,7)</f>
        <v>C</v>
      </c>
    </row>
    <row r="1226" spans="1:3" ht="14.4" x14ac:dyDescent="0.3">
      <c r="A1226" s="40"/>
      <c r="B1226" s="19"/>
      <c r="C1226" s="30" t="str">
        <f>+VLOOKUP(B1226,$I$3:$O$7,7)</f>
        <v>C</v>
      </c>
    </row>
    <row r="1227" spans="1:3" ht="14.4" x14ac:dyDescent="0.3">
      <c r="A1227" s="40"/>
      <c r="B1227" s="19"/>
      <c r="C1227" s="30" t="str">
        <f>+VLOOKUP(B1227,$I$3:$O$7,7)</f>
        <v>C</v>
      </c>
    </row>
    <row r="1228" spans="1:3" ht="14.4" x14ac:dyDescent="0.3">
      <c r="A1228" s="40"/>
      <c r="B1228" s="19"/>
      <c r="C1228" s="30" t="str">
        <f>+VLOOKUP(B1228,$I$3:$O$7,7)</f>
        <v>C</v>
      </c>
    </row>
    <row r="1229" spans="1:3" ht="14.4" x14ac:dyDescent="0.3">
      <c r="A1229" s="40"/>
      <c r="B1229" s="19"/>
      <c r="C1229" s="30" t="str">
        <f>+VLOOKUP(B1229,$I$3:$O$7,7)</f>
        <v>C</v>
      </c>
    </row>
    <row r="1230" spans="1:3" ht="14.4" x14ac:dyDescent="0.3">
      <c r="A1230" s="40"/>
      <c r="B1230" s="19"/>
      <c r="C1230" s="30" t="str">
        <f>+VLOOKUP(B1230,$I$3:$O$7,7)</f>
        <v>C</v>
      </c>
    </row>
    <row r="1231" spans="1:3" ht="14.4" x14ac:dyDescent="0.3">
      <c r="A1231" s="40"/>
      <c r="B1231" s="19"/>
      <c r="C1231" s="30" t="str">
        <f>+VLOOKUP(B1231,$I$3:$O$7,7)</f>
        <v>C</v>
      </c>
    </row>
    <row r="1232" spans="1:3" ht="14.4" x14ac:dyDescent="0.3">
      <c r="A1232" s="40"/>
      <c r="B1232" s="19"/>
      <c r="C1232" s="30" t="str">
        <f>+VLOOKUP(B1232,$I$3:$O$7,7)</f>
        <v>C</v>
      </c>
    </row>
    <row r="1233" spans="1:3" ht="14.4" x14ac:dyDescent="0.3">
      <c r="A1233" s="40"/>
      <c r="B1233" s="19"/>
      <c r="C1233" s="30" t="str">
        <f>+VLOOKUP(B1233,$I$3:$O$7,7)</f>
        <v>C</v>
      </c>
    </row>
    <row r="1234" spans="1:3" ht="14.4" x14ac:dyDescent="0.3">
      <c r="A1234" s="40"/>
      <c r="B1234" s="19"/>
      <c r="C1234" s="30" t="str">
        <f>+VLOOKUP(B1234,$I$3:$O$7,7)</f>
        <v>C</v>
      </c>
    </row>
    <row r="1235" spans="1:3" ht="14.4" x14ac:dyDescent="0.3">
      <c r="A1235" s="40"/>
      <c r="B1235" s="19"/>
      <c r="C1235" s="30" t="str">
        <f>+VLOOKUP(B1235,$I$3:$O$7,7)</f>
        <v>C</v>
      </c>
    </row>
    <row r="1236" spans="1:3" ht="14.4" x14ac:dyDescent="0.3">
      <c r="A1236" s="40"/>
      <c r="B1236" s="19"/>
      <c r="C1236" s="30" t="str">
        <f>+VLOOKUP(B1236,$I$3:$O$7,7)</f>
        <v>C</v>
      </c>
    </row>
    <row r="1237" spans="1:3" ht="14.4" x14ac:dyDescent="0.3">
      <c r="A1237" s="40"/>
      <c r="B1237" s="19"/>
      <c r="C1237" s="30" t="str">
        <f>+VLOOKUP(B1237,$I$3:$O$7,7)</f>
        <v>C</v>
      </c>
    </row>
    <row r="1238" spans="1:3" ht="14.4" x14ac:dyDescent="0.3">
      <c r="A1238" s="40"/>
      <c r="B1238" s="19"/>
      <c r="C1238" s="30" t="str">
        <f>+VLOOKUP(B1238,$I$3:$O$7,7)</f>
        <v>C</v>
      </c>
    </row>
    <row r="1239" spans="1:3" ht="14.4" x14ac:dyDescent="0.3">
      <c r="A1239" s="40"/>
      <c r="B1239" s="19"/>
      <c r="C1239" s="30" t="str">
        <f>+VLOOKUP(B1239,$I$3:$O$7,7)</f>
        <v>C</v>
      </c>
    </row>
    <row r="1240" spans="1:3" ht="14.4" x14ac:dyDescent="0.3">
      <c r="A1240" s="40"/>
      <c r="B1240" s="19"/>
      <c r="C1240" s="30" t="str">
        <f>+VLOOKUP(B1240,$I$3:$O$7,7)</f>
        <v>C</v>
      </c>
    </row>
    <row r="1241" spans="1:3" ht="14.4" x14ac:dyDescent="0.3">
      <c r="A1241" s="40"/>
      <c r="B1241" s="19"/>
      <c r="C1241" s="30" t="str">
        <f>+VLOOKUP(B1241,$I$3:$O$7,7)</f>
        <v>C</v>
      </c>
    </row>
    <row r="1242" spans="1:3" ht="14.4" x14ac:dyDescent="0.3">
      <c r="A1242" s="40"/>
      <c r="B1242" s="19"/>
      <c r="C1242" s="30" t="str">
        <f>+VLOOKUP(B1242,$I$3:$O$7,7)</f>
        <v>C</v>
      </c>
    </row>
    <row r="1243" spans="1:3" ht="14.4" x14ac:dyDescent="0.3">
      <c r="A1243" s="40"/>
      <c r="B1243" s="19"/>
      <c r="C1243" s="30" t="str">
        <f>+VLOOKUP(B1243,$I$3:$O$7,7)</f>
        <v>C</v>
      </c>
    </row>
    <row r="1244" spans="1:3" ht="14.4" x14ac:dyDescent="0.3">
      <c r="A1244" s="40"/>
      <c r="B1244" s="19"/>
      <c r="C1244" s="30" t="str">
        <f>+VLOOKUP(B1244,$I$3:$O$7,7)</f>
        <v>C</v>
      </c>
    </row>
    <row r="1245" spans="1:3" ht="14.4" x14ac:dyDescent="0.3">
      <c r="A1245" s="40"/>
      <c r="B1245" s="19"/>
      <c r="C1245" s="30" t="str">
        <f>+VLOOKUP(B1245,$I$3:$O$7,7)</f>
        <v>C</v>
      </c>
    </row>
    <row r="1246" spans="1:3" ht="14.4" x14ac:dyDescent="0.3">
      <c r="A1246" s="40"/>
      <c r="B1246" s="19"/>
      <c r="C1246" s="30" t="str">
        <f>+VLOOKUP(B1246,$I$3:$O$7,7)</f>
        <v>C</v>
      </c>
    </row>
    <row r="1247" spans="1:3" ht="14.4" x14ac:dyDescent="0.3">
      <c r="A1247" s="40"/>
      <c r="B1247" s="19"/>
      <c r="C1247" s="30" t="str">
        <f>+VLOOKUP(B1247,$I$3:$O$7,7)</f>
        <v>C</v>
      </c>
    </row>
    <row r="1248" spans="1:3" ht="14.4" x14ac:dyDescent="0.3">
      <c r="A1248" s="40"/>
      <c r="B1248" s="19"/>
      <c r="C1248" s="30" t="str">
        <f>+VLOOKUP(B1248,$I$3:$O$7,7)</f>
        <v>C</v>
      </c>
    </row>
    <row r="1249" spans="1:3" ht="14.4" x14ac:dyDescent="0.3">
      <c r="A1249" s="40"/>
      <c r="B1249" s="19"/>
      <c r="C1249" s="30" t="str">
        <f>+VLOOKUP(B1249,$I$3:$O$7,7)</f>
        <v>C</v>
      </c>
    </row>
    <row r="1250" spans="1:3" ht="14.4" x14ac:dyDescent="0.3">
      <c r="A1250" s="40"/>
      <c r="B1250" s="19"/>
      <c r="C1250" s="30" t="str">
        <f>+VLOOKUP(B1250,$I$3:$O$7,7)</f>
        <v>C</v>
      </c>
    </row>
    <row r="1251" spans="1:3" ht="14.4" x14ac:dyDescent="0.3">
      <c r="A1251" s="40"/>
      <c r="B1251" s="19"/>
      <c r="C1251" s="30" t="str">
        <f>+VLOOKUP(B1251,$I$3:$O$7,7)</f>
        <v>C</v>
      </c>
    </row>
    <row r="1252" spans="1:3" ht="14.4" x14ac:dyDescent="0.3">
      <c r="A1252" s="40"/>
      <c r="B1252" s="19"/>
      <c r="C1252" s="30" t="str">
        <f>+VLOOKUP(B1252,$I$3:$O$7,7)</f>
        <v>C</v>
      </c>
    </row>
    <row r="1253" spans="1:3" ht="14.4" x14ac:dyDescent="0.3">
      <c r="A1253" s="40"/>
      <c r="B1253" s="19"/>
      <c r="C1253" s="30" t="str">
        <f>+VLOOKUP(B1253,$I$3:$O$7,7)</f>
        <v>C</v>
      </c>
    </row>
    <row r="1254" spans="1:3" ht="14.4" x14ac:dyDescent="0.3">
      <c r="A1254" s="40"/>
      <c r="B1254" s="19"/>
      <c r="C1254" s="30" t="str">
        <f>+VLOOKUP(B1254,$I$3:$O$7,7)</f>
        <v>C</v>
      </c>
    </row>
    <row r="1255" spans="1:3" ht="14.4" x14ac:dyDescent="0.3">
      <c r="A1255" s="40"/>
      <c r="B1255" s="19"/>
      <c r="C1255" s="30" t="str">
        <f>+VLOOKUP(B1255,$I$3:$O$7,7)</f>
        <v>C</v>
      </c>
    </row>
    <row r="1256" spans="1:3" ht="14.4" x14ac:dyDescent="0.3">
      <c r="A1256" s="40"/>
      <c r="B1256" s="19"/>
      <c r="C1256" s="30" t="str">
        <f>+VLOOKUP(B1256,$I$3:$O$7,7)</f>
        <v>C</v>
      </c>
    </row>
    <row r="1257" spans="1:3" ht="14.4" x14ac:dyDescent="0.3">
      <c r="A1257" s="40"/>
      <c r="B1257" s="19"/>
      <c r="C1257" s="30" t="str">
        <f>+VLOOKUP(B1257,$I$3:$O$7,7)</f>
        <v>C</v>
      </c>
    </row>
    <row r="1258" spans="1:3" ht="14.4" x14ac:dyDescent="0.3">
      <c r="A1258" s="40"/>
      <c r="B1258" s="19"/>
      <c r="C1258" s="30" t="str">
        <f>+VLOOKUP(B1258,$I$3:$O$7,7)</f>
        <v>C</v>
      </c>
    </row>
    <row r="1259" spans="1:3" ht="14.4" x14ac:dyDescent="0.3">
      <c r="A1259" s="40"/>
      <c r="B1259" s="19"/>
      <c r="C1259" s="30" t="str">
        <f>+VLOOKUP(B1259,$I$3:$O$7,7)</f>
        <v>C</v>
      </c>
    </row>
    <row r="1260" spans="1:3" ht="14.4" x14ac:dyDescent="0.3">
      <c r="A1260" s="40"/>
      <c r="B1260" s="19"/>
      <c r="C1260" s="30" t="str">
        <f>+VLOOKUP(B1260,$I$3:$O$7,7)</f>
        <v>C</v>
      </c>
    </row>
    <row r="1261" spans="1:3" ht="14.4" x14ac:dyDescent="0.3">
      <c r="A1261" s="40"/>
      <c r="B1261" s="19"/>
      <c r="C1261" s="30" t="str">
        <f>+VLOOKUP(B1261,$I$3:$O$7,7)</f>
        <v>C</v>
      </c>
    </row>
    <row r="1262" spans="1:3" ht="14.4" x14ac:dyDescent="0.3">
      <c r="A1262" s="40"/>
      <c r="B1262" s="19"/>
      <c r="C1262" s="30" t="str">
        <f>+VLOOKUP(B1262,$I$3:$O$7,7)</f>
        <v>C</v>
      </c>
    </row>
    <row r="1263" spans="1:3" ht="14.4" x14ac:dyDescent="0.3">
      <c r="A1263" s="40"/>
      <c r="B1263" s="19"/>
      <c r="C1263" s="30" t="str">
        <f>+VLOOKUP(B1263,$I$3:$O$7,7)</f>
        <v>C</v>
      </c>
    </row>
    <row r="1264" spans="1:3" ht="14.4" x14ac:dyDescent="0.3">
      <c r="A1264" s="40"/>
      <c r="B1264" s="19"/>
      <c r="C1264" s="30" t="str">
        <f>+VLOOKUP(B1264,$I$3:$O$7,7)</f>
        <v>C</v>
      </c>
    </row>
    <row r="1265" spans="1:3" ht="14.4" x14ac:dyDescent="0.3">
      <c r="A1265" s="40"/>
      <c r="B1265" s="19"/>
      <c r="C1265" s="30" t="str">
        <f>+VLOOKUP(B1265,$I$3:$O$7,7)</f>
        <v>C</v>
      </c>
    </row>
    <row r="1266" spans="1:3" ht="14.4" x14ac:dyDescent="0.3">
      <c r="A1266" s="40"/>
      <c r="B1266" s="19"/>
      <c r="C1266" s="30" t="str">
        <f>+VLOOKUP(B1266,$I$3:$O$7,7)</f>
        <v>C</v>
      </c>
    </row>
    <row r="1267" spans="1:3" ht="14.4" x14ac:dyDescent="0.3">
      <c r="A1267" s="40"/>
      <c r="B1267" s="19"/>
      <c r="C1267" s="30" t="str">
        <f>+VLOOKUP(B1267,$I$3:$O$7,7)</f>
        <v>C</v>
      </c>
    </row>
    <row r="1268" spans="1:3" ht="14.4" x14ac:dyDescent="0.3">
      <c r="A1268" s="40"/>
      <c r="B1268" s="19"/>
      <c r="C1268" s="30" t="str">
        <f>+VLOOKUP(B1268,$I$3:$O$7,7)</f>
        <v>C</v>
      </c>
    </row>
    <row r="1269" spans="1:3" ht="14.4" x14ac:dyDescent="0.3">
      <c r="A1269" s="40"/>
      <c r="B1269" s="19"/>
      <c r="C1269" s="30" t="str">
        <f>+VLOOKUP(B1269,$I$3:$O$7,7)</f>
        <v>C</v>
      </c>
    </row>
    <row r="1270" spans="1:3" ht="14.4" x14ac:dyDescent="0.3">
      <c r="A1270" s="40"/>
      <c r="B1270" s="19"/>
      <c r="C1270" s="30" t="str">
        <f>+VLOOKUP(B1270,$I$3:$O$7,7)</f>
        <v>C</v>
      </c>
    </row>
    <row r="1271" spans="1:3" ht="14.4" x14ac:dyDescent="0.3">
      <c r="A1271" s="40"/>
      <c r="B1271" s="19"/>
      <c r="C1271" s="30" t="str">
        <f>+VLOOKUP(B1271,$I$3:$O$7,7)</f>
        <v>C</v>
      </c>
    </row>
    <row r="1272" spans="1:3" ht="14.4" x14ac:dyDescent="0.3">
      <c r="A1272" s="40"/>
      <c r="B1272" s="19"/>
      <c r="C1272" s="30" t="str">
        <f>+VLOOKUP(B1272,$I$3:$O$7,7)</f>
        <v>C</v>
      </c>
    </row>
    <row r="1273" spans="1:3" ht="14.4" x14ac:dyDescent="0.3">
      <c r="A1273" s="40"/>
      <c r="B1273" s="19"/>
      <c r="C1273" s="30" t="str">
        <f>+VLOOKUP(B1273,$I$3:$O$7,7)</f>
        <v>C</v>
      </c>
    </row>
    <row r="1274" spans="1:3" ht="14.4" x14ac:dyDescent="0.3">
      <c r="A1274" s="40"/>
      <c r="B1274" s="19"/>
      <c r="C1274" s="30" t="str">
        <f>+VLOOKUP(B1274,$I$3:$O$7,7)</f>
        <v>C</v>
      </c>
    </row>
    <row r="1275" spans="1:3" ht="14.4" x14ac:dyDescent="0.3">
      <c r="A1275" s="40"/>
      <c r="B1275" s="19"/>
      <c r="C1275" s="30" t="str">
        <f>+VLOOKUP(B1275,$I$3:$O$7,7)</f>
        <v>C</v>
      </c>
    </row>
    <row r="1276" spans="1:3" ht="14.4" x14ac:dyDescent="0.3">
      <c r="A1276" s="40"/>
      <c r="B1276" s="19"/>
      <c r="C1276" s="30" t="str">
        <f>+VLOOKUP(B1276,$I$3:$O$7,7)</f>
        <v>C</v>
      </c>
    </row>
    <row r="1277" spans="1:3" ht="14.4" x14ac:dyDescent="0.3">
      <c r="A1277" s="40"/>
      <c r="B1277" s="19"/>
      <c r="C1277" s="30" t="str">
        <f>+VLOOKUP(B1277,$I$3:$O$7,7)</f>
        <v>C</v>
      </c>
    </row>
    <row r="1278" spans="1:3" ht="14.4" x14ac:dyDescent="0.3">
      <c r="A1278" s="40"/>
      <c r="B1278" s="19"/>
      <c r="C1278" s="30" t="str">
        <f>+VLOOKUP(B1278,$I$3:$O$7,7)</f>
        <v>C</v>
      </c>
    </row>
    <row r="1279" spans="1:3" ht="14.4" x14ac:dyDescent="0.3">
      <c r="A1279" s="40"/>
      <c r="B1279" s="19"/>
      <c r="C1279" s="30" t="str">
        <f>+VLOOKUP(B1279,$I$3:$O$7,7)</f>
        <v>C</v>
      </c>
    </row>
    <row r="1280" spans="1:3" ht="14.4" x14ac:dyDescent="0.3">
      <c r="A1280" s="40"/>
      <c r="B1280" s="19"/>
      <c r="C1280" s="30" t="str">
        <f>+VLOOKUP(B1280,$I$3:$O$7,7)</f>
        <v>C</v>
      </c>
    </row>
    <row r="1281" spans="1:3" ht="14.4" x14ac:dyDescent="0.3">
      <c r="A1281" s="40"/>
      <c r="B1281" s="19"/>
      <c r="C1281" s="30" t="str">
        <f>+VLOOKUP(B1281,$I$3:$O$7,7)</f>
        <v>C</v>
      </c>
    </row>
    <row r="1282" spans="1:3" ht="14.4" x14ac:dyDescent="0.3">
      <c r="A1282" s="40"/>
      <c r="B1282" s="19"/>
      <c r="C1282" s="30" t="str">
        <f>+VLOOKUP(B1282,$I$3:$O$7,7)</f>
        <v>C</v>
      </c>
    </row>
    <row r="1283" spans="1:3" ht="14.4" x14ac:dyDescent="0.3">
      <c r="A1283" s="40"/>
      <c r="B1283" s="19"/>
      <c r="C1283" s="30" t="str">
        <f>+VLOOKUP(B1283,$I$3:$O$7,7)</f>
        <v>C</v>
      </c>
    </row>
    <row r="1284" spans="1:3" ht="14.4" x14ac:dyDescent="0.3">
      <c r="A1284" s="40"/>
      <c r="B1284" s="19"/>
      <c r="C1284" s="30" t="str">
        <f>+VLOOKUP(B1284,$I$3:$O$7,7)</f>
        <v>C</v>
      </c>
    </row>
    <row r="1285" spans="1:3" ht="14.4" x14ac:dyDescent="0.3">
      <c r="A1285" s="40"/>
      <c r="B1285" s="19"/>
      <c r="C1285" s="30" t="str">
        <f>+VLOOKUP(B1285,$I$3:$O$7,7)</f>
        <v>C</v>
      </c>
    </row>
    <row r="1286" spans="1:3" ht="14.4" x14ac:dyDescent="0.3">
      <c r="A1286" s="40"/>
      <c r="B1286" s="19"/>
      <c r="C1286" s="30" t="str">
        <f>+VLOOKUP(B1286,$I$3:$O$7,7)</f>
        <v>C</v>
      </c>
    </row>
    <row r="1287" spans="1:3" ht="14.4" x14ac:dyDescent="0.3">
      <c r="A1287" s="40"/>
      <c r="B1287" s="19"/>
      <c r="C1287" s="30" t="str">
        <f>+VLOOKUP(B1287,$I$3:$O$7,7)</f>
        <v>C</v>
      </c>
    </row>
    <row r="1288" spans="1:3" ht="14.4" x14ac:dyDescent="0.3">
      <c r="A1288" s="40"/>
      <c r="B1288" s="19"/>
      <c r="C1288" s="30" t="str">
        <f>+VLOOKUP(B1288,$I$3:$O$7,7)</f>
        <v>C</v>
      </c>
    </row>
    <row r="1289" spans="1:3" ht="14.4" x14ac:dyDescent="0.3">
      <c r="A1289" s="40"/>
      <c r="B1289" s="19"/>
      <c r="C1289" s="30" t="str">
        <f>+VLOOKUP(B1289,$I$3:$O$7,7)</f>
        <v>C</v>
      </c>
    </row>
    <row r="1290" spans="1:3" ht="14.4" x14ac:dyDescent="0.3">
      <c r="A1290" s="40"/>
      <c r="B1290" s="19"/>
      <c r="C1290" s="30" t="str">
        <f>+VLOOKUP(B1290,$I$3:$O$7,7)</f>
        <v>C</v>
      </c>
    </row>
    <row r="1291" spans="1:3" ht="14.4" x14ac:dyDescent="0.3">
      <c r="A1291" s="40"/>
      <c r="B1291" s="19"/>
      <c r="C1291" s="30" t="str">
        <f>+VLOOKUP(B1291,$I$3:$O$7,7)</f>
        <v>C</v>
      </c>
    </row>
    <row r="1292" spans="1:3" ht="14.4" x14ac:dyDescent="0.3">
      <c r="A1292" s="40"/>
      <c r="B1292" s="19"/>
      <c r="C1292" s="30" t="str">
        <f>+VLOOKUP(B1292,$I$3:$O$7,7)</f>
        <v>C</v>
      </c>
    </row>
    <row r="1293" spans="1:3" ht="14.4" x14ac:dyDescent="0.3">
      <c r="A1293" s="40"/>
      <c r="B1293" s="19"/>
      <c r="C1293" s="30" t="str">
        <f>+VLOOKUP(B1293,$I$3:$O$7,7)</f>
        <v>C</v>
      </c>
    </row>
    <row r="1294" spans="1:3" ht="14.4" x14ac:dyDescent="0.3">
      <c r="A1294" s="40"/>
      <c r="B1294" s="19"/>
      <c r="C1294" s="30" t="str">
        <f>+VLOOKUP(B1294,$I$3:$O$7,7)</f>
        <v>C</v>
      </c>
    </row>
    <row r="1295" spans="1:3" ht="14.4" x14ac:dyDescent="0.3">
      <c r="A1295" s="40"/>
      <c r="B1295" s="19"/>
      <c r="C1295" s="30" t="str">
        <f>+VLOOKUP(B1295,$I$3:$O$7,7)</f>
        <v>C</v>
      </c>
    </row>
    <row r="1296" spans="1:3" ht="14.4" x14ac:dyDescent="0.3">
      <c r="A1296" s="40"/>
      <c r="B1296" s="19"/>
      <c r="C1296" s="30" t="str">
        <f>+VLOOKUP(B1296,$I$3:$O$7,7)</f>
        <v>C</v>
      </c>
    </row>
    <row r="1297" spans="1:3" ht="14.4" x14ac:dyDescent="0.3">
      <c r="A1297" s="40"/>
      <c r="B1297" s="19"/>
      <c r="C1297" s="30" t="str">
        <f>+VLOOKUP(B1297,$I$3:$O$7,7)</f>
        <v>C</v>
      </c>
    </row>
    <row r="1298" spans="1:3" ht="14.4" x14ac:dyDescent="0.3">
      <c r="A1298" s="40"/>
      <c r="B1298" s="19"/>
      <c r="C1298" s="30" t="str">
        <f>+VLOOKUP(B1298,$I$3:$O$7,7)</f>
        <v>C</v>
      </c>
    </row>
    <row r="1299" spans="1:3" ht="14.4" x14ac:dyDescent="0.3">
      <c r="A1299" s="40"/>
      <c r="B1299" s="19"/>
      <c r="C1299" s="30" t="str">
        <f>+VLOOKUP(B1299,$I$3:$O$7,7)</f>
        <v>C</v>
      </c>
    </row>
    <row r="1300" spans="1:3" ht="14.4" x14ac:dyDescent="0.3">
      <c r="A1300" s="40"/>
      <c r="B1300" s="19"/>
      <c r="C1300" s="30" t="str">
        <f>+VLOOKUP(B1300,$I$3:$O$7,7)</f>
        <v>C</v>
      </c>
    </row>
    <row r="1301" spans="1:3" ht="14.4" x14ac:dyDescent="0.3">
      <c r="A1301" s="40"/>
      <c r="B1301" s="19"/>
      <c r="C1301" s="30" t="str">
        <f>+VLOOKUP(B1301,$I$3:$O$7,7)</f>
        <v>C</v>
      </c>
    </row>
    <row r="1302" spans="1:3" ht="14.4" x14ac:dyDescent="0.3">
      <c r="A1302" s="40"/>
      <c r="B1302" s="19"/>
      <c r="C1302" s="30" t="str">
        <f>+VLOOKUP(B1302,$I$3:$O$7,7)</f>
        <v>C</v>
      </c>
    </row>
    <row r="1303" spans="1:3" ht="14.4" x14ac:dyDescent="0.3">
      <c r="A1303" s="40"/>
      <c r="B1303" s="19"/>
      <c r="C1303" s="30" t="str">
        <f>+VLOOKUP(B1303,$I$3:$O$7,7)</f>
        <v>C</v>
      </c>
    </row>
    <row r="1304" spans="1:3" ht="14.4" x14ac:dyDescent="0.3">
      <c r="A1304" s="40"/>
      <c r="B1304" s="19"/>
      <c r="C1304" s="30" t="str">
        <f>+VLOOKUP(B1304,$I$3:$O$7,7)</f>
        <v>C</v>
      </c>
    </row>
    <row r="1305" spans="1:3" ht="14.4" x14ac:dyDescent="0.3">
      <c r="A1305" s="40"/>
      <c r="B1305" s="19"/>
      <c r="C1305" s="30" t="str">
        <f>+VLOOKUP(B1305,$I$3:$O$7,7)</f>
        <v>C</v>
      </c>
    </row>
    <row r="1306" spans="1:3" ht="14.4" x14ac:dyDescent="0.3">
      <c r="A1306" s="40"/>
      <c r="B1306" s="19"/>
      <c r="C1306" s="30" t="str">
        <f>+VLOOKUP(B1306,$I$3:$O$7,7)</f>
        <v>C</v>
      </c>
    </row>
    <row r="1307" spans="1:3" ht="14.4" x14ac:dyDescent="0.3">
      <c r="A1307" s="40"/>
      <c r="B1307" s="19"/>
      <c r="C1307" s="30" t="str">
        <f>+VLOOKUP(B1307,$I$3:$O$7,7)</f>
        <v>C</v>
      </c>
    </row>
    <row r="1308" spans="1:3" ht="14.4" x14ac:dyDescent="0.3">
      <c r="A1308" s="40"/>
      <c r="B1308" s="19"/>
      <c r="C1308" s="30" t="str">
        <f>+VLOOKUP(B1308,$I$3:$O$7,7)</f>
        <v>C</v>
      </c>
    </row>
    <row r="1309" spans="1:3" ht="14.4" x14ac:dyDescent="0.3">
      <c r="A1309" s="40"/>
      <c r="B1309" s="19"/>
      <c r="C1309" s="30" t="str">
        <f>+VLOOKUP(B1309,$I$3:$O$7,7)</f>
        <v>C</v>
      </c>
    </row>
    <row r="1310" spans="1:3" ht="14.4" x14ac:dyDescent="0.3">
      <c r="A1310" s="40"/>
      <c r="B1310" s="19"/>
      <c r="C1310" s="30" t="str">
        <f>+VLOOKUP(B1310,$I$3:$O$7,7)</f>
        <v>C</v>
      </c>
    </row>
    <row r="1311" spans="1:3" ht="14.4" x14ac:dyDescent="0.3">
      <c r="A1311" s="40"/>
      <c r="B1311" s="19"/>
      <c r="C1311" s="30" t="str">
        <f>+VLOOKUP(B1311,$I$3:$O$7,7)</f>
        <v>C</v>
      </c>
    </row>
    <row r="1312" spans="1:3" ht="14.4" x14ac:dyDescent="0.3">
      <c r="A1312" s="40"/>
      <c r="B1312" s="19"/>
      <c r="C1312" s="30" t="str">
        <f>+VLOOKUP(B1312,$I$3:$O$7,7)</f>
        <v>C</v>
      </c>
    </row>
    <row r="1313" spans="1:3" ht="14.4" x14ac:dyDescent="0.3">
      <c r="A1313" s="40"/>
      <c r="B1313" s="19"/>
      <c r="C1313" s="30" t="str">
        <f>+VLOOKUP(B1313,$I$3:$O$7,7)</f>
        <v>C</v>
      </c>
    </row>
    <row r="1314" spans="1:3" ht="14.4" x14ac:dyDescent="0.3">
      <c r="A1314" s="40"/>
      <c r="B1314" s="19"/>
      <c r="C1314" s="30" t="str">
        <f>+VLOOKUP(B1314,$I$3:$O$7,7)</f>
        <v>C</v>
      </c>
    </row>
    <row r="1315" spans="1:3" ht="14.4" x14ac:dyDescent="0.3">
      <c r="A1315" s="40"/>
      <c r="B1315" s="19"/>
      <c r="C1315" s="30" t="str">
        <f>+VLOOKUP(B1315,$I$3:$O$7,7)</f>
        <v>C</v>
      </c>
    </row>
    <row r="1316" spans="1:3" ht="14.4" x14ac:dyDescent="0.3">
      <c r="A1316" s="40"/>
      <c r="B1316" s="19"/>
      <c r="C1316" s="30" t="str">
        <f>+VLOOKUP(B1316,$I$3:$O$7,7)</f>
        <v>C</v>
      </c>
    </row>
    <row r="1317" spans="1:3" ht="14.4" x14ac:dyDescent="0.3">
      <c r="A1317" s="40"/>
      <c r="B1317" s="19"/>
      <c r="C1317" s="30" t="str">
        <f>+VLOOKUP(B1317,$I$3:$O$7,7)</f>
        <v>C</v>
      </c>
    </row>
    <row r="1318" spans="1:3" ht="14.4" x14ac:dyDescent="0.3">
      <c r="A1318" s="40"/>
      <c r="B1318" s="19"/>
      <c r="C1318" s="30" t="str">
        <f>+VLOOKUP(B1318,$I$3:$O$7,7)</f>
        <v>C</v>
      </c>
    </row>
    <row r="1319" spans="1:3" ht="14.4" x14ac:dyDescent="0.3">
      <c r="A1319" s="40"/>
      <c r="B1319" s="19"/>
      <c r="C1319" s="30" t="str">
        <f>+VLOOKUP(B1319,$I$3:$O$7,7)</f>
        <v>C</v>
      </c>
    </row>
    <row r="1320" spans="1:3" ht="14.4" x14ac:dyDescent="0.3">
      <c r="A1320" s="40"/>
      <c r="B1320" s="19"/>
      <c r="C1320" s="30" t="str">
        <f>+VLOOKUP(B1320,$I$3:$O$7,7)</f>
        <v>C</v>
      </c>
    </row>
    <row r="1321" spans="1:3" ht="14.4" x14ac:dyDescent="0.3">
      <c r="A1321" s="40"/>
      <c r="B1321" s="19"/>
      <c r="C1321" s="30" t="str">
        <f>+VLOOKUP(B1321,$I$3:$O$7,7)</f>
        <v>C</v>
      </c>
    </row>
    <row r="1322" spans="1:3" ht="14.4" x14ac:dyDescent="0.3">
      <c r="A1322" s="40"/>
      <c r="B1322" s="19"/>
      <c r="C1322" s="30" t="str">
        <f>+VLOOKUP(B1322,$I$3:$O$7,7)</f>
        <v>C</v>
      </c>
    </row>
    <row r="1323" spans="1:3" ht="14.4" x14ac:dyDescent="0.3">
      <c r="A1323" s="40"/>
      <c r="B1323" s="19"/>
      <c r="C1323" s="30" t="str">
        <f>+VLOOKUP(B1323,$I$3:$O$7,7)</f>
        <v>C</v>
      </c>
    </row>
    <row r="1324" spans="1:3" ht="14.4" x14ac:dyDescent="0.3">
      <c r="A1324" s="40"/>
      <c r="B1324" s="19"/>
      <c r="C1324" s="30" t="str">
        <f>+VLOOKUP(B1324,$I$3:$O$7,7)</f>
        <v>C</v>
      </c>
    </row>
    <row r="1325" spans="1:3" ht="14.4" x14ac:dyDescent="0.3">
      <c r="A1325" s="40"/>
      <c r="B1325" s="19"/>
      <c r="C1325" s="30" t="str">
        <f>+VLOOKUP(B1325,$I$3:$O$7,7)</f>
        <v>C</v>
      </c>
    </row>
    <row r="1326" spans="1:3" ht="14.4" x14ac:dyDescent="0.3">
      <c r="A1326" s="40"/>
      <c r="B1326" s="19"/>
      <c r="C1326" s="30" t="str">
        <f>+VLOOKUP(B1326,$I$3:$O$7,7)</f>
        <v>C</v>
      </c>
    </row>
    <row r="1327" spans="1:3" ht="14.4" x14ac:dyDescent="0.3">
      <c r="A1327" s="40"/>
      <c r="B1327" s="19"/>
      <c r="C1327" s="30" t="str">
        <f>+VLOOKUP(B1327,$I$3:$O$7,7)</f>
        <v>C</v>
      </c>
    </row>
    <row r="1328" spans="1:3" ht="14.4" x14ac:dyDescent="0.3">
      <c r="A1328" s="40"/>
      <c r="B1328" s="19"/>
      <c r="C1328" s="30" t="str">
        <f>+VLOOKUP(B1328,$I$3:$O$7,7)</f>
        <v>C</v>
      </c>
    </row>
    <row r="1329" spans="1:3" ht="14.4" x14ac:dyDescent="0.3">
      <c r="A1329" s="40"/>
      <c r="B1329" s="19"/>
      <c r="C1329" s="30" t="str">
        <f>+VLOOKUP(B1329,$I$3:$O$7,7)</f>
        <v>C</v>
      </c>
    </row>
    <row r="1330" spans="1:3" ht="14.4" x14ac:dyDescent="0.3">
      <c r="A1330" s="40"/>
      <c r="B1330" s="19"/>
      <c r="C1330" s="30" t="str">
        <f>+VLOOKUP(B1330,$I$3:$O$7,7)</f>
        <v>C</v>
      </c>
    </row>
    <row r="1331" spans="1:3" ht="14.4" x14ac:dyDescent="0.3">
      <c r="A1331" s="40"/>
      <c r="B1331" s="19"/>
      <c r="C1331" s="30" t="str">
        <f>+VLOOKUP(B1331,$I$3:$O$7,7)</f>
        <v>C</v>
      </c>
    </row>
    <row r="1332" spans="1:3" ht="14.4" x14ac:dyDescent="0.3">
      <c r="A1332" s="40"/>
      <c r="B1332" s="19"/>
      <c r="C1332" s="30" t="str">
        <f>+VLOOKUP(B1332,$I$3:$O$7,7)</f>
        <v>C</v>
      </c>
    </row>
    <row r="1333" spans="1:3" ht="14.4" x14ac:dyDescent="0.3">
      <c r="A1333" s="40"/>
      <c r="B1333" s="19"/>
      <c r="C1333" s="30" t="str">
        <f>+VLOOKUP(B1333,$I$3:$O$7,7)</f>
        <v>C</v>
      </c>
    </row>
    <row r="1334" spans="1:3" ht="14.4" x14ac:dyDescent="0.3">
      <c r="A1334" s="40"/>
      <c r="B1334" s="19"/>
      <c r="C1334" s="30" t="str">
        <f>+VLOOKUP(B1334,$I$3:$O$7,7)</f>
        <v>C</v>
      </c>
    </row>
    <row r="1335" spans="1:3" ht="14.4" x14ac:dyDescent="0.3">
      <c r="A1335" s="40"/>
      <c r="B1335" s="19"/>
      <c r="C1335" s="30" t="str">
        <f>+VLOOKUP(B1335,$I$3:$O$7,7)</f>
        <v>C</v>
      </c>
    </row>
    <row r="1336" spans="1:3" ht="14.4" x14ac:dyDescent="0.3">
      <c r="A1336" s="40"/>
      <c r="B1336" s="19"/>
      <c r="C1336" s="30" t="str">
        <f>+VLOOKUP(B1336,$I$3:$O$7,7)</f>
        <v>C</v>
      </c>
    </row>
    <row r="1337" spans="1:3" ht="14.4" x14ac:dyDescent="0.3">
      <c r="A1337" s="40"/>
      <c r="B1337" s="19"/>
      <c r="C1337" s="30" t="str">
        <f>+VLOOKUP(B1337,$I$3:$O$7,7)</f>
        <v>C</v>
      </c>
    </row>
    <row r="1338" spans="1:3" ht="14.4" x14ac:dyDescent="0.3">
      <c r="A1338" s="40"/>
      <c r="B1338" s="19"/>
      <c r="C1338" s="30" t="str">
        <f>+VLOOKUP(B1338,$I$3:$O$7,7)</f>
        <v>C</v>
      </c>
    </row>
    <row r="1339" spans="1:3" ht="14.4" x14ac:dyDescent="0.3">
      <c r="A1339" s="40"/>
      <c r="B1339" s="19"/>
      <c r="C1339" s="30" t="str">
        <f>+VLOOKUP(B1339,$I$3:$O$7,7)</f>
        <v>C</v>
      </c>
    </row>
    <row r="1340" spans="1:3" ht="14.4" x14ac:dyDescent="0.3">
      <c r="A1340" s="40"/>
      <c r="B1340" s="19"/>
      <c r="C1340" s="30" t="str">
        <f>+VLOOKUP(B1340,$I$3:$O$7,7)</f>
        <v>C</v>
      </c>
    </row>
    <row r="1341" spans="1:3" ht="14.4" x14ac:dyDescent="0.3">
      <c r="A1341" s="40"/>
      <c r="B1341" s="19"/>
      <c r="C1341" s="30" t="str">
        <f>+VLOOKUP(B1341,$I$3:$O$7,7)</f>
        <v>C</v>
      </c>
    </row>
    <row r="1342" spans="1:3" ht="14.4" x14ac:dyDescent="0.3">
      <c r="A1342" s="40"/>
      <c r="B1342" s="19"/>
      <c r="C1342" s="30" t="str">
        <f>+VLOOKUP(B1342,$I$3:$O$7,7)</f>
        <v>C</v>
      </c>
    </row>
    <row r="1343" spans="1:3" ht="14.4" x14ac:dyDescent="0.3">
      <c r="A1343" s="40"/>
      <c r="B1343" s="19"/>
      <c r="C1343" s="30" t="str">
        <f>+VLOOKUP(B1343,$I$3:$O$7,7)</f>
        <v>C</v>
      </c>
    </row>
    <row r="1344" spans="1:3" ht="14.4" x14ac:dyDescent="0.3">
      <c r="A1344" s="40"/>
      <c r="B1344" s="19"/>
      <c r="C1344" s="30" t="str">
        <f>+VLOOKUP(B1344,$I$3:$O$7,7)</f>
        <v>C</v>
      </c>
    </row>
    <row r="1345" spans="1:3" ht="14.4" x14ac:dyDescent="0.3">
      <c r="A1345" s="40"/>
      <c r="B1345" s="19"/>
      <c r="C1345" s="30" t="str">
        <f>+VLOOKUP(B1345,$I$3:$O$7,7)</f>
        <v>C</v>
      </c>
    </row>
    <row r="1346" spans="1:3" ht="14.4" x14ac:dyDescent="0.3">
      <c r="A1346" s="40"/>
      <c r="B1346" s="19"/>
      <c r="C1346" s="30" t="str">
        <f>+VLOOKUP(B1346,$I$3:$O$7,7)</f>
        <v>C</v>
      </c>
    </row>
    <row r="1347" spans="1:3" ht="14.4" x14ac:dyDescent="0.3">
      <c r="A1347" s="40"/>
      <c r="B1347" s="19"/>
      <c r="C1347" s="30" t="str">
        <f>+VLOOKUP(B1347,$I$3:$O$7,7)</f>
        <v>C</v>
      </c>
    </row>
    <row r="1348" spans="1:3" ht="14.4" x14ac:dyDescent="0.3">
      <c r="A1348" s="40"/>
      <c r="B1348" s="19"/>
      <c r="C1348" s="30" t="str">
        <f>+VLOOKUP(B1348,$I$3:$O$7,7)</f>
        <v>C</v>
      </c>
    </row>
    <row r="1349" spans="1:3" ht="14.4" x14ac:dyDescent="0.3">
      <c r="A1349" s="40"/>
      <c r="B1349" s="19"/>
      <c r="C1349" s="30" t="str">
        <f>+VLOOKUP(B1349,$I$3:$O$7,7)</f>
        <v>C</v>
      </c>
    </row>
    <row r="1350" spans="1:3" ht="14.4" x14ac:dyDescent="0.3">
      <c r="A1350" s="40"/>
      <c r="B1350" s="19"/>
      <c r="C1350" s="30" t="str">
        <f>+VLOOKUP(B1350,$I$3:$O$7,7)</f>
        <v>C</v>
      </c>
    </row>
    <row r="1351" spans="1:3" ht="14.4" x14ac:dyDescent="0.3">
      <c r="A1351" s="40"/>
      <c r="B1351" s="19"/>
      <c r="C1351" s="30" t="str">
        <f>+VLOOKUP(B1351,$I$3:$O$7,7)</f>
        <v>C</v>
      </c>
    </row>
    <row r="1352" spans="1:3" ht="14.4" x14ac:dyDescent="0.3">
      <c r="A1352" s="40"/>
      <c r="B1352" s="19"/>
      <c r="C1352" s="30" t="str">
        <f>+VLOOKUP(B1352,$I$3:$O$7,7)</f>
        <v>C</v>
      </c>
    </row>
    <row r="1353" spans="1:3" ht="14.4" x14ac:dyDescent="0.3">
      <c r="A1353" s="40"/>
      <c r="B1353" s="19"/>
      <c r="C1353" s="30" t="str">
        <f>+VLOOKUP(B1353,$I$3:$O$7,7)</f>
        <v>C</v>
      </c>
    </row>
    <row r="1354" spans="1:3" ht="14.4" x14ac:dyDescent="0.3">
      <c r="A1354" s="40"/>
      <c r="B1354" s="19"/>
      <c r="C1354" s="30" t="str">
        <f>+VLOOKUP(B1354,$I$3:$O$7,7)</f>
        <v>C</v>
      </c>
    </row>
    <row r="1355" spans="1:3" ht="14.4" x14ac:dyDescent="0.3">
      <c r="A1355" s="40"/>
      <c r="B1355" s="19"/>
      <c r="C1355" s="30" t="str">
        <f>+VLOOKUP(B1355,$I$3:$O$7,7)</f>
        <v>C</v>
      </c>
    </row>
    <row r="1356" spans="1:3" ht="14.4" x14ac:dyDescent="0.3">
      <c r="A1356" s="40"/>
      <c r="B1356" s="19"/>
      <c r="C1356" s="30" t="str">
        <f>+VLOOKUP(B1356,$I$3:$O$7,7)</f>
        <v>C</v>
      </c>
    </row>
    <row r="1357" spans="1:3" ht="14.4" x14ac:dyDescent="0.3">
      <c r="A1357" s="40"/>
      <c r="B1357" s="19"/>
      <c r="C1357" s="30" t="str">
        <f>+VLOOKUP(B1357,$I$3:$O$7,7)</f>
        <v>C</v>
      </c>
    </row>
    <row r="1358" spans="1:3" ht="14.4" x14ac:dyDescent="0.3">
      <c r="A1358" s="40"/>
      <c r="B1358" s="19"/>
      <c r="C1358" s="30" t="str">
        <f>+VLOOKUP(B1358,$I$3:$O$7,7)</f>
        <v>C</v>
      </c>
    </row>
    <row r="1359" spans="1:3" ht="14.4" x14ac:dyDescent="0.3">
      <c r="A1359" s="40"/>
      <c r="B1359" s="19"/>
      <c r="C1359" s="30" t="str">
        <f>+VLOOKUP(B1359,$I$3:$O$7,7)</f>
        <v>C</v>
      </c>
    </row>
    <row r="1360" spans="1:3" ht="14.4" x14ac:dyDescent="0.3">
      <c r="A1360" s="40"/>
      <c r="B1360" s="19"/>
      <c r="C1360" s="30" t="str">
        <f>+VLOOKUP(B1360,$I$3:$O$7,7)</f>
        <v>C</v>
      </c>
    </row>
    <row r="1361" spans="1:3" ht="14.4" x14ac:dyDescent="0.3">
      <c r="A1361" s="40"/>
      <c r="B1361" s="19"/>
      <c r="C1361" s="30" t="str">
        <f>+VLOOKUP(B1361,$I$3:$O$7,7)</f>
        <v>C</v>
      </c>
    </row>
    <row r="1362" spans="1:3" ht="14.4" x14ac:dyDescent="0.3">
      <c r="A1362" s="40"/>
      <c r="B1362" s="19"/>
      <c r="C1362" s="30" t="str">
        <f>+VLOOKUP(B1362,$I$3:$O$7,7)</f>
        <v>C</v>
      </c>
    </row>
    <row r="1363" spans="1:3" ht="14.4" x14ac:dyDescent="0.3">
      <c r="A1363" s="40"/>
      <c r="B1363" s="19"/>
      <c r="C1363" s="30" t="str">
        <f>+VLOOKUP(B1363,$I$3:$O$7,7)</f>
        <v>C</v>
      </c>
    </row>
    <row r="1364" spans="1:3" ht="14.4" x14ac:dyDescent="0.3">
      <c r="A1364" s="40"/>
      <c r="B1364" s="19"/>
      <c r="C1364" s="30" t="str">
        <f>+VLOOKUP(B1364,$I$3:$O$7,7)</f>
        <v>C</v>
      </c>
    </row>
    <row r="1365" spans="1:3" ht="14.4" x14ac:dyDescent="0.3">
      <c r="A1365" s="40"/>
      <c r="B1365" s="19"/>
      <c r="C1365" s="30" t="str">
        <f>+VLOOKUP(B1365,$I$3:$O$7,7)</f>
        <v>C</v>
      </c>
    </row>
    <row r="1366" spans="1:3" ht="14.4" x14ac:dyDescent="0.3">
      <c r="A1366" s="40"/>
      <c r="B1366" s="19"/>
      <c r="C1366" s="30" t="str">
        <f>+VLOOKUP(B1366,$I$3:$O$7,7)</f>
        <v>C</v>
      </c>
    </row>
    <row r="1367" spans="1:3" ht="14.4" x14ac:dyDescent="0.3">
      <c r="A1367" s="40"/>
      <c r="B1367" s="19"/>
      <c r="C1367" s="30" t="str">
        <f>+VLOOKUP(B1367,$I$3:$O$7,7)</f>
        <v>C</v>
      </c>
    </row>
    <row r="1368" spans="1:3" ht="14.4" x14ac:dyDescent="0.3">
      <c r="A1368" s="40"/>
      <c r="B1368" s="19"/>
      <c r="C1368" s="30" t="str">
        <f>+VLOOKUP(B1368,$I$3:$O$7,7)</f>
        <v>C</v>
      </c>
    </row>
    <row r="1369" spans="1:3" ht="14.4" x14ac:dyDescent="0.3">
      <c r="A1369" s="40"/>
      <c r="B1369" s="19"/>
      <c r="C1369" s="30" t="str">
        <f>+VLOOKUP(B1369,$I$3:$O$7,7)</f>
        <v>C</v>
      </c>
    </row>
    <row r="1370" spans="1:3" ht="14.4" x14ac:dyDescent="0.3">
      <c r="A1370" s="40"/>
      <c r="B1370" s="19"/>
      <c r="C1370" s="30" t="str">
        <f>+VLOOKUP(B1370,$I$3:$O$7,7)</f>
        <v>C</v>
      </c>
    </row>
    <row r="1371" spans="1:3" ht="14.4" x14ac:dyDescent="0.3">
      <c r="A1371" s="40"/>
      <c r="B1371" s="19"/>
      <c r="C1371" s="30" t="str">
        <f>+VLOOKUP(B1371,$I$3:$O$7,7)</f>
        <v>C</v>
      </c>
    </row>
    <row r="1372" spans="1:3" ht="14.4" x14ac:dyDescent="0.3">
      <c r="A1372" s="40"/>
      <c r="B1372" s="19"/>
      <c r="C1372" s="30" t="str">
        <f>+VLOOKUP(B1372,$I$3:$O$7,7)</f>
        <v>C</v>
      </c>
    </row>
    <row r="1373" spans="1:3" ht="14.4" x14ac:dyDescent="0.3">
      <c r="A1373" s="40"/>
      <c r="B1373" s="19"/>
      <c r="C1373" s="30" t="str">
        <f>+VLOOKUP(B1373,$I$3:$O$7,7)</f>
        <v>C</v>
      </c>
    </row>
    <row r="1374" spans="1:3" ht="14.4" x14ac:dyDescent="0.3">
      <c r="A1374" s="40"/>
      <c r="B1374" s="19"/>
      <c r="C1374" s="30" t="str">
        <f>+VLOOKUP(B1374,$I$3:$O$7,7)</f>
        <v>C</v>
      </c>
    </row>
    <row r="1375" spans="1:3" ht="14.4" x14ac:dyDescent="0.3">
      <c r="A1375" s="40"/>
      <c r="B1375" s="19"/>
      <c r="C1375" s="30" t="str">
        <f>+VLOOKUP(B1375,$I$3:$O$7,7)</f>
        <v>C</v>
      </c>
    </row>
    <row r="1376" spans="1:3" ht="14.4" x14ac:dyDescent="0.3">
      <c r="A1376" s="40"/>
      <c r="B1376" s="19"/>
      <c r="C1376" s="30" t="str">
        <f>+VLOOKUP(B1376,$I$3:$O$7,7)</f>
        <v>C</v>
      </c>
    </row>
    <row r="1377" spans="1:3" ht="14.4" x14ac:dyDescent="0.3">
      <c r="A1377" s="40"/>
      <c r="B1377" s="19"/>
      <c r="C1377" s="30" t="str">
        <f>+VLOOKUP(B1377,$I$3:$O$7,7)</f>
        <v>C</v>
      </c>
    </row>
    <row r="1378" spans="1:3" ht="14.4" x14ac:dyDescent="0.3">
      <c r="A1378" s="40"/>
      <c r="B1378" s="19"/>
      <c r="C1378" s="30" t="str">
        <f>+VLOOKUP(B1378,$I$3:$O$7,7)</f>
        <v>C</v>
      </c>
    </row>
    <row r="1379" spans="1:3" ht="14.4" x14ac:dyDescent="0.3">
      <c r="A1379" s="40"/>
      <c r="B1379" s="19"/>
      <c r="C1379" s="30" t="str">
        <f>+VLOOKUP(B1379,$I$3:$O$7,7)</f>
        <v>C</v>
      </c>
    </row>
    <row r="1380" spans="1:3" ht="14.4" x14ac:dyDescent="0.3">
      <c r="A1380" s="40"/>
      <c r="B1380" s="19"/>
      <c r="C1380" s="30" t="str">
        <f>+VLOOKUP(B1380,$I$3:$O$7,7)</f>
        <v>C</v>
      </c>
    </row>
    <row r="1381" spans="1:3" ht="14.4" x14ac:dyDescent="0.3">
      <c r="A1381" s="40"/>
      <c r="B1381" s="19"/>
      <c r="C1381" s="30" t="str">
        <f>+VLOOKUP(B1381,$I$3:$O$7,7)</f>
        <v>C</v>
      </c>
    </row>
    <row r="1382" spans="1:3" ht="14.4" x14ac:dyDescent="0.3">
      <c r="A1382" s="40"/>
      <c r="B1382" s="19"/>
      <c r="C1382" s="30" t="str">
        <f>+VLOOKUP(B1382,$I$3:$O$7,7)</f>
        <v>C</v>
      </c>
    </row>
    <row r="1383" spans="1:3" ht="14.4" x14ac:dyDescent="0.3">
      <c r="A1383" s="40"/>
      <c r="B1383" s="19"/>
      <c r="C1383" s="30" t="str">
        <f>+VLOOKUP(B1383,$I$3:$O$7,7)</f>
        <v>C</v>
      </c>
    </row>
    <row r="1384" spans="1:3" ht="14.4" x14ac:dyDescent="0.3">
      <c r="A1384" s="40"/>
      <c r="B1384" s="19"/>
      <c r="C1384" s="30" t="str">
        <f>+VLOOKUP(B1384,$I$3:$O$7,7)</f>
        <v>C</v>
      </c>
    </row>
    <row r="1385" spans="1:3" ht="14.4" x14ac:dyDescent="0.3">
      <c r="A1385" s="40"/>
      <c r="B1385" s="19"/>
      <c r="C1385" s="30" t="str">
        <f>+VLOOKUP(B1385,$I$3:$O$7,7)</f>
        <v>C</v>
      </c>
    </row>
    <row r="1386" spans="1:3" ht="14.4" x14ac:dyDescent="0.3">
      <c r="A1386" s="40"/>
      <c r="B1386" s="19"/>
      <c r="C1386" s="30" t="str">
        <f>+VLOOKUP(B1386,$I$3:$O$7,7)</f>
        <v>C</v>
      </c>
    </row>
    <row r="1387" spans="1:3" ht="14.4" x14ac:dyDescent="0.3">
      <c r="A1387" s="40"/>
      <c r="B1387" s="19"/>
      <c r="C1387" s="30" t="str">
        <f>+VLOOKUP(B1387,$I$3:$O$7,7)</f>
        <v>C</v>
      </c>
    </row>
    <row r="1388" spans="1:3" ht="14.4" x14ac:dyDescent="0.3">
      <c r="A1388" s="40"/>
      <c r="B1388" s="19"/>
      <c r="C1388" s="30" t="str">
        <f>+VLOOKUP(B1388,$I$3:$O$7,7)</f>
        <v>C</v>
      </c>
    </row>
    <row r="1389" spans="1:3" ht="14.4" x14ac:dyDescent="0.3">
      <c r="A1389" s="40"/>
      <c r="B1389" s="19"/>
      <c r="C1389" s="30" t="str">
        <f>+VLOOKUP(B1389,$I$3:$O$7,7)</f>
        <v>C</v>
      </c>
    </row>
    <row r="1390" spans="1:3" ht="14.4" x14ac:dyDescent="0.3">
      <c r="A1390" s="40"/>
      <c r="B1390" s="19"/>
      <c r="C1390" s="30" t="str">
        <f>+VLOOKUP(B1390,$I$3:$O$7,7)</f>
        <v>C</v>
      </c>
    </row>
    <row r="1391" spans="1:3" ht="14.4" x14ac:dyDescent="0.3">
      <c r="A1391" s="40"/>
      <c r="B1391" s="19"/>
      <c r="C1391" s="30" t="str">
        <f>+VLOOKUP(B1391,$I$3:$O$7,7)</f>
        <v>C</v>
      </c>
    </row>
    <row r="1392" spans="1:3" ht="14.4" x14ac:dyDescent="0.3">
      <c r="A1392" s="40"/>
      <c r="B1392" s="19"/>
      <c r="C1392" s="30" t="str">
        <f>+VLOOKUP(B1392,$I$3:$O$7,7)</f>
        <v>C</v>
      </c>
    </row>
    <row r="1393" spans="1:3" ht="14.4" x14ac:dyDescent="0.3">
      <c r="A1393" s="40"/>
      <c r="B1393" s="19"/>
      <c r="C1393" s="30" t="str">
        <f>+VLOOKUP(B1393,$I$3:$O$7,7)</f>
        <v>C</v>
      </c>
    </row>
    <row r="1394" spans="1:3" ht="14.4" x14ac:dyDescent="0.3">
      <c r="A1394" s="40"/>
      <c r="B1394" s="19"/>
      <c r="C1394" s="30" t="str">
        <f>+VLOOKUP(B1394,$I$3:$O$7,7)</f>
        <v>C</v>
      </c>
    </row>
    <row r="1395" spans="1:3" ht="14.4" x14ac:dyDescent="0.3">
      <c r="A1395" s="40"/>
      <c r="B1395" s="19"/>
      <c r="C1395" s="30" t="str">
        <f>+VLOOKUP(B1395,$I$3:$O$7,7)</f>
        <v>C</v>
      </c>
    </row>
    <row r="1396" spans="1:3" ht="14.4" x14ac:dyDescent="0.3">
      <c r="A1396" s="40"/>
      <c r="B1396" s="19"/>
      <c r="C1396" s="30" t="str">
        <f>+VLOOKUP(B1396,$I$3:$O$7,7)</f>
        <v>C</v>
      </c>
    </row>
    <row r="1397" spans="1:3" ht="14.4" x14ac:dyDescent="0.3">
      <c r="A1397" s="40"/>
      <c r="B1397" s="19"/>
      <c r="C1397" s="30" t="str">
        <f>+VLOOKUP(B1397,$I$3:$O$7,7)</f>
        <v>C</v>
      </c>
    </row>
    <row r="1398" spans="1:3" ht="14.4" x14ac:dyDescent="0.3">
      <c r="A1398" s="40"/>
      <c r="B1398" s="19"/>
      <c r="C1398" s="30" t="str">
        <f>+VLOOKUP(B1398,$I$3:$O$7,7)</f>
        <v>C</v>
      </c>
    </row>
    <row r="1399" spans="1:3" ht="14.4" x14ac:dyDescent="0.3">
      <c r="A1399" s="40"/>
      <c r="B1399" s="19"/>
      <c r="C1399" s="30" t="str">
        <f>+VLOOKUP(B1399,$I$3:$O$7,7)</f>
        <v>C</v>
      </c>
    </row>
    <row r="1400" spans="1:3" ht="14.4" x14ac:dyDescent="0.3">
      <c r="A1400" s="40"/>
      <c r="B1400" s="19"/>
      <c r="C1400" s="30" t="str">
        <f>+VLOOKUP(B1400,$I$3:$O$7,7)</f>
        <v>C</v>
      </c>
    </row>
    <row r="1401" spans="1:3" ht="14.4" x14ac:dyDescent="0.3">
      <c r="A1401" s="40"/>
      <c r="B1401" s="19"/>
      <c r="C1401" s="30" t="str">
        <f>+VLOOKUP(B1401,$I$3:$O$7,7)</f>
        <v>C</v>
      </c>
    </row>
    <row r="1402" spans="1:3" ht="14.4" x14ac:dyDescent="0.3">
      <c r="A1402" s="40"/>
      <c r="B1402" s="19"/>
      <c r="C1402" s="30" t="str">
        <f>+VLOOKUP(B1402,$I$3:$O$7,7)</f>
        <v>C</v>
      </c>
    </row>
    <row r="1403" spans="1:3" ht="14.4" x14ac:dyDescent="0.3">
      <c r="A1403" s="40"/>
      <c r="B1403" s="19"/>
      <c r="C1403" s="30" t="str">
        <f>+VLOOKUP(B1403,$I$3:$O$7,7)</f>
        <v>C</v>
      </c>
    </row>
    <row r="1404" spans="1:3" ht="14.4" x14ac:dyDescent="0.3">
      <c r="A1404" s="40"/>
      <c r="B1404" s="19"/>
      <c r="C1404" s="30" t="str">
        <f>+VLOOKUP(B1404,$I$3:$O$7,7)</f>
        <v>C</v>
      </c>
    </row>
    <row r="1405" spans="1:3" ht="14.4" x14ac:dyDescent="0.3">
      <c r="A1405" s="40"/>
      <c r="B1405" s="19"/>
      <c r="C1405" s="30" t="str">
        <f>+VLOOKUP(B1405,$I$3:$O$7,7)</f>
        <v>C</v>
      </c>
    </row>
    <row r="1406" spans="1:3" ht="14.4" x14ac:dyDescent="0.3">
      <c r="A1406" s="40"/>
      <c r="B1406" s="19"/>
      <c r="C1406" s="30" t="str">
        <f>+VLOOKUP(B1406,$I$3:$O$7,7)</f>
        <v>C</v>
      </c>
    </row>
    <row r="1407" spans="1:3" ht="14.4" x14ac:dyDescent="0.3">
      <c r="A1407" s="40"/>
      <c r="B1407" s="19"/>
      <c r="C1407" s="30" t="str">
        <f>+VLOOKUP(B1407,$I$3:$O$7,7)</f>
        <v>C</v>
      </c>
    </row>
    <row r="1408" spans="1:3" ht="14.4" x14ac:dyDescent="0.3">
      <c r="A1408" s="40"/>
      <c r="B1408" s="19"/>
      <c r="C1408" s="30" t="str">
        <f>+VLOOKUP(B1408,$I$3:$O$7,7)</f>
        <v>C</v>
      </c>
    </row>
    <row r="1409" spans="1:3" ht="14.4" x14ac:dyDescent="0.3">
      <c r="A1409" s="40"/>
      <c r="B1409" s="19"/>
      <c r="C1409" s="30" t="str">
        <f>+VLOOKUP(B1409,$I$3:$O$7,7)</f>
        <v>C</v>
      </c>
    </row>
    <row r="1410" spans="1:3" ht="14.4" x14ac:dyDescent="0.3">
      <c r="A1410" s="40"/>
      <c r="B1410" s="19"/>
      <c r="C1410" s="30" t="str">
        <f>+VLOOKUP(B1410,$I$3:$O$7,7)</f>
        <v>C</v>
      </c>
    </row>
    <row r="1411" spans="1:3" ht="14.4" x14ac:dyDescent="0.3">
      <c r="A1411" s="40"/>
      <c r="B1411" s="19"/>
      <c r="C1411" s="30" t="str">
        <f>+VLOOKUP(B1411,$I$3:$O$7,7)</f>
        <v>C</v>
      </c>
    </row>
    <row r="1412" spans="1:3" ht="14.4" x14ac:dyDescent="0.3">
      <c r="A1412" s="40"/>
      <c r="B1412" s="19"/>
      <c r="C1412" s="30" t="str">
        <f>+VLOOKUP(B1412,$I$3:$O$7,7)</f>
        <v>C</v>
      </c>
    </row>
    <row r="1413" spans="1:3" ht="14.4" x14ac:dyDescent="0.3">
      <c r="A1413" s="40"/>
      <c r="B1413" s="19"/>
      <c r="C1413" s="30" t="str">
        <f>+VLOOKUP(B1413,$I$3:$O$7,7)</f>
        <v>C</v>
      </c>
    </row>
    <row r="1414" spans="1:3" ht="14.4" x14ac:dyDescent="0.3">
      <c r="A1414" s="40"/>
      <c r="B1414" s="19"/>
      <c r="C1414" s="30" t="str">
        <f>+VLOOKUP(B1414,$I$3:$O$7,7)</f>
        <v>C</v>
      </c>
    </row>
    <row r="1415" spans="1:3" ht="14.4" x14ac:dyDescent="0.3">
      <c r="A1415" s="40"/>
      <c r="B1415" s="19"/>
      <c r="C1415" s="30" t="str">
        <f>+VLOOKUP(B1415,$I$3:$O$7,7)</f>
        <v>C</v>
      </c>
    </row>
    <row r="1416" spans="1:3" ht="14.4" x14ac:dyDescent="0.3">
      <c r="A1416" s="40"/>
      <c r="B1416" s="19"/>
      <c r="C1416" s="30" t="str">
        <f>+VLOOKUP(B1416,$I$3:$O$7,7)</f>
        <v>C</v>
      </c>
    </row>
    <row r="1417" spans="1:3" ht="14.4" x14ac:dyDescent="0.3">
      <c r="A1417" s="40"/>
      <c r="B1417" s="19"/>
      <c r="C1417" s="30" t="str">
        <f>+VLOOKUP(B1417,$I$3:$O$7,7)</f>
        <v>C</v>
      </c>
    </row>
    <row r="1418" spans="1:3" ht="14.4" x14ac:dyDescent="0.3">
      <c r="A1418" s="40"/>
      <c r="B1418" s="19"/>
      <c r="C1418" s="30" t="str">
        <f>+VLOOKUP(B1418,$I$3:$O$7,7)</f>
        <v>C</v>
      </c>
    </row>
    <row r="1419" spans="1:3" ht="14.4" x14ac:dyDescent="0.3">
      <c r="A1419" s="40"/>
      <c r="B1419" s="19"/>
      <c r="C1419" s="30" t="str">
        <f>+VLOOKUP(B1419,$I$3:$O$7,7)</f>
        <v>C</v>
      </c>
    </row>
    <row r="1420" spans="1:3" ht="14.4" x14ac:dyDescent="0.3">
      <c r="A1420" s="40"/>
      <c r="B1420" s="19"/>
      <c r="C1420" s="30" t="str">
        <f>+VLOOKUP(B1420,$I$3:$O$7,7)</f>
        <v>C</v>
      </c>
    </row>
    <row r="1421" spans="1:3" ht="14.4" x14ac:dyDescent="0.3">
      <c r="A1421" s="40"/>
      <c r="B1421" s="19"/>
      <c r="C1421" s="30" t="str">
        <f>+VLOOKUP(B1421,$I$3:$O$7,7)</f>
        <v>C</v>
      </c>
    </row>
    <row r="1422" spans="1:3" ht="14.4" x14ac:dyDescent="0.3">
      <c r="A1422" s="40"/>
      <c r="B1422" s="19"/>
      <c r="C1422" s="30" t="str">
        <f>+VLOOKUP(B1422,$I$3:$O$7,7)</f>
        <v>C</v>
      </c>
    </row>
    <row r="1423" spans="1:3" ht="14.4" x14ac:dyDescent="0.3">
      <c r="A1423" s="40"/>
      <c r="B1423" s="19"/>
      <c r="C1423" s="30" t="str">
        <f>+VLOOKUP(B1423,$I$3:$O$7,7)</f>
        <v>C</v>
      </c>
    </row>
    <row r="1424" spans="1:3" ht="14.4" x14ac:dyDescent="0.3">
      <c r="A1424" s="40"/>
      <c r="B1424" s="19"/>
      <c r="C1424" s="30" t="str">
        <f>+VLOOKUP(B1424,$I$3:$O$7,7)</f>
        <v>C</v>
      </c>
    </row>
    <row r="1425" spans="1:3" ht="14.4" x14ac:dyDescent="0.3">
      <c r="A1425" s="40"/>
      <c r="B1425" s="19"/>
      <c r="C1425" s="30" t="str">
        <f>+VLOOKUP(B1425,$I$3:$O$7,7)</f>
        <v>C</v>
      </c>
    </row>
    <row r="1426" spans="1:3" ht="14.4" x14ac:dyDescent="0.3">
      <c r="A1426" s="40"/>
      <c r="B1426" s="19"/>
      <c r="C1426" s="30" t="str">
        <f>+VLOOKUP(B1426,$I$3:$O$7,7)</f>
        <v>C</v>
      </c>
    </row>
    <row r="1427" spans="1:3" ht="14.4" x14ac:dyDescent="0.3">
      <c r="A1427" s="40"/>
      <c r="B1427" s="19"/>
      <c r="C1427" s="30" t="str">
        <f>+VLOOKUP(B1427,$I$3:$O$7,7)</f>
        <v>C</v>
      </c>
    </row>
    <row r="1428" spans="1:3" ht="14.4" x14ac:dyDescent="0.3">
      <c r="A1428" s="40"/>
      <c r="B1428" s="19"/>
      <c r="C1428" s="30" t="str">
        <f>+VLOOKUP(B1428,$I$3:$O$7,7)</f>
        <v>C</v>
      </c>
    </row>
    <row r="1429" spans="1:3" ht="14.4" x14ac:dyDescent="0.3">
      <c r="A1429" s="40"/>
      <c r="B1429" s="19"/>
      <c r="C1429" s="30" t="str">
        <f>+VLOOKUP(B1429,$I$3:$O$7,7)</f>
        <v>C</v>
      </c>
    </row>
    <row r="1430" spans="1:3" ht="14.4" x14ac:dyDescent="0.3">
      <c r="A1430" s="40"/>
      <c r="B1430" s="19"/>
      <c r="C1430" s="30" t="str">
        <f>+VLOOKUP(B1430,$I$3:$O$7,7)</f>
        <v>C</v>
      </c>
    </row>
    <row r="1431" spans="1:3" ht="14.4" x14ac:dyDescent="0.3">
      <c r="A1431" s="40"/>
      <c r="B1431" s="19"/>
      <c r="C1431" s="30" t="str">
        <f>+VLOOKUP(B1431,$I$3:$O$7,7)</f>
        <v>C</v>
      </c>
    </row>
    <row r="1432" spans="1:3" ht="14.4" x14ac:dyDescent="0.3">
      <c r="A1432" s="40"/>
      <c r="B1432" s="19"/>
      <c r="C1432" s="30" t="str">
        <f>+VLOOKUP(B1432,$I$3:$O$7,7)</f>
        <v>C</v>
      </c>
    </row>
    <row r="1433" spans="1:3" ht="14.4" x14ac:dyDescent="0.3">
      <c r="A1433" s="40"/>
      <c r="B1433" s="19"/>
      <c r="C1433" s="30" t="str">
        <f>+VLOOKUP(B1433,$I$3:$O$7,7)</f>
        <v>C</v>
      </c>
    </row>
    <row r="1434" spans="1:3" ht="14.4" x14ac:dyDescent="0.3">
      <c r="A1434" s="40"/>
      <c r="B1434" s="19"/>
      <c r="C1434" s="30" t="str">
        <f>+VLOOKUP(B1434,$I$3:$O$7,7)</f>
        <v>C</v>
      </c>
    </row>
    <row r="1435" spans="1:3" ht="14.4" x14ac:dyDescent="0.3">
      <c r="A1435" s="40"/>
      <c r="B1435" s="19"/>
      <c r="C1435" s="30" t="str">
        <f>+VLOOKUP(B1435,$I$3:$O$7,7)</f>
        <v>C</v>
      </c>
    </row>
    <row r="1436" spans="1:3" ht="14.4" x14ac:dyDescent="0.3">
      <c r="A1436" s="40"/>
      <c r="B1436" s="19"/>
      <c r="C1436" s="30" t="str">
        <f>+VLOOKUP(B1436,$I$3:$O$7,7)</f>
        <v>C</v>
      </c>
    </row>
    <row r="1437" spans="1:3" ht="14.4" x14ac:dyDescent="0.3">
      <c r="A1437" s="40"/>
      <c r="B1437" s="19"/>
      <c r="C1437" s="30" t="str">
        <f>+VLOOKUP(B1437,$I$3:$O$7,7)</f>
        <v>C</v>
      </c>
    </row>
    <row r="1438" spans="1:3" ht="14.4" x14ac:dyDescent="0.3">
      <c r="A1438" s="40"/>
      <c r="B1438" s="19"/>
      <c r="C1438" s="30" t="str">
        <f>+VLOOKUP(B1438,$I$3:$O$7,7)</f>
        <v>C</v>
      </c>
    </row>
    <row r="1439" spans="1:3" ht="14.4" x14ac:dyDescent="0.3">
      <c r="A1439" s="40"/>
      <c r="B1439" s="19"/>
      <c r="C1439" s="30" t="str">
        <f>+VLOOKUP(B1439,$I$3:$O$7,7)</f>
        <v>C</v>
      </c>
    </row>
    <row r="1440" spans="1:3" ht="14.4" x14ac:dyDescent="0.3">
      <c r="A1440" s="40"/>
      <c r="B1440" s="19"/>
      <c r="C1440" s="30" t="str">
        <f>+VLOOKUP(B1440,$I$3:$O$7,7)</f>
        <v>C</v>
      </c>
    </row>
    <row r="1441" spans="1:3" ht="14.4" x14ac:dyDescent="0.3">
      <c r="A1441" s="40"/>
      <c r="B1441" s="19"/>
      <c r="C1441" s="30" t="str">
        <f>+VLOOKUP(B1441,$I$3:$O$7,7)</f>
        <v>C</v>
      </c>
    </row>
    <row r="1442" spans="1:3" ht="14.4" x14ac:dyDescent="0.3">
      <c r="A1442" s="40"/>
      <c r="B1442" s="19"/>
      <c r="C1442" s="30" t="str">
        <f>+VLOOKUP(B1442,$I$3:$O$7,7)</f>
        <v>C</v>
      </c>
    </row>
    <row r="1443" spans="1:3" ht="14.4" x14ac:dyDescent="0.3">
      <c r="A1443" s="40"/>
      <c r="B1443" s="19"/>
      <c r="C1443" s="30" t="str">
        <f>+VLOOKUP(B1443,$I$3:$O$7,7)</f>
        <v>C</v>
      </c>
    </row>
    <row r="1444" spans="1:3" ht="14.4" x14ac:dyDescent="0.3">
      <c r="A1444" s="40"/>
      <c r="B1444" s="19"/>
      <c r="C1444" s="30" t="str">
        <f>+VLOOKUP(B1444,$I$3:$O$7,7)</f>
        <v>C</v>
      </c>
    </row>
    <row r="1445" spans="1:3" ht="14.4" x14ac:dyDescent="0.3">
      <c r="A1445" s="40"/>
      <c r="B1445" s="19"/>
      <c r="C1445" s="30" t="str">
        <f>+VLOOKUP(B1445,$I$3:$O$7,7)</f>
        <v>C</v>
      </c>
    </row>
    <row r="1446" spans="1:3" ht="14.4" x14ac:dyDescent="0.3">
      <c r="A1446" s="40"/>
      <c r="B1446" s="19"/>
      <c r="C1446" s="30" t="str">
        <f>+VLOOKUP(B1446,$I$3:$O$7,7)</f>
        <v>C</v>
      </c>
    </row>
    <row r="1447" spans="1:3" ht="14.4" x14ac:dyDescent="0.3">
      <c r="A1447" s="40"/>
      <c r="B1447" s="19"/>
      <c r="C1447" s="30" t="str">
        <f>+VLOOKUP(B1447,$I$3:$O$7,7)</f>
        <v>C</v>
      </c>
    </row>
    <row r="1448" spans="1:3" ht="14.4" x14ac:dyDescent="0.3">
      <c r="A1448" s="40"/>
      <c r="B1448" s="19"/>
      <c r="C1448" s="30" t="str">
        <f>+VLOOKUP(B1448,$I$3:$O$7,7)</f>
        <v>C</v>
      </c>
    </row>
    <row r="1449" spans="1:3" ht="14.4" x14ac:dyDescent="0.3">
      <c r="A1449" s="40"/>
      <c r="B1449" s="19"/>
      <c r="C1449" s="30" t="str">
        <f>+VLOOKUP(B1449,$I$3:$O$7,7)</f>
        <v>C</v>
      </c>
    </row>
    <row r="1450" spans="1:3" ht="14.4" x14ac:dyDescent="0.3">
      <c r="A1450" s="40"/>
      <c r="B1450" s="19"/>
      <c r="C1450" s="30" t="str">
        <f>+VLOOKUP(B1450,$I$3:$O$7,7)</f>
        <v>C</v>
      </c>
    </row>
    <row r="1451" spans="1:3" ht="14.4" x14ac:dyDescent="0.3">
      <c r="A1451" s="40"/>
      <c r="B1451" s="19"/>
      <c r="C1451" s="30" t="str">
        <f>+VLOOKUP(B1451,$I$3:$O$7,7)</f>
        <v>C</v>
      </c>
    </row>
    <row r="1452" spans="1:3" ht="14.4" x14ac:dyDescent="0.3">
      <c r="A1452" s="40"/>
      <c r="B1452" s="19"/>
      <c r="C1452" s="30" t="str">
        <f>+VLOOKUP(B1452,$I$3:$O$7,7)</f>
        <v>C</v>
      </c>
    </row>
    <row r="1453" spans="1:3" ht="14.4" x14ac:dyDescent="0.3">
      <c r="A1453" s="40"/>
      <c r="B1453" s="19"/>
      <c r="C1453" s="30" t="str">
        <f>+VLOOKUP(B1453,$I$3:$O$7,7)</f>
        <v>C</v>
      </c>
    </row>
    <row r="1454" spans="1:3" ht="14.4" x14ac:dyDescent="0.3">
      <c r="A1454" s="40"/>
      <c r="B1454" s="19"/>
      <c r="C1454" s="30" t="str">
        <f>+VLOOKUP(B1454,$I$3:$O$7,7)</f>
        <v>C</v>
      </c>
    </row>
    <row r="1455" spans="1:3" ht="14.4" x14ac:dyDescent="0.3">
      <c r="A1455" s="40"/>
      <c r="B1455" s="19"/>
      <c r="C1455" s="30" t="str">
        <f>+VLOOKUP(B1455,$I$3:$O$7,7)</f>
        <v>C</v>
      </c>
    </row>
    <row r="1456" spans="1:3" ht="14.4" x14ac:dyDescent="0.3">
      <c r="A1456" s="40"/>
      <c r="B1456" s="19"/>
      <c r="C1456" s="30" t="str">
        <f>+VLOOKUP(B1456,$I$3:$O$7,7)</f>
        <v>C</v>
      </c>
    </row>
    <row r="1457" spans="1:3" ht="14.4" x14ac:dyDescent="0.3">
      <c r="A1457" s="40"/>
      <c r="B1457" s="19"/>
      <c r="C1457" s="30" t="str">
        <f>+VLOOKUP(B1457,$I$3:$O$7,7)</f>
        <v>C</v>
      </c>
    </row>
    <row r="1458" spans="1:3" ht="14.4" x14ac:dyDescent="0.3">
      <c r="A1458" s="40"/>
      <c r="B1458" s="19"/>
      <c r="C1458" s="30" t="str">
        <f>+VLOOKUP(B1458,$I$3:$O$7,7)</f>
        <v>C</v>
      </c>
    </row>
    <row r="1459" spans="1:3" ht="14.4" x14ac:dyDescent="0.3">
      <c r="A1459" s="40"/>
      <c r="B1459" s="19"/>
      <c r="C1459" s="30" t="str">
        <f>+VLOOKUP(B1459,$I$3:$O$7,7)</f>
        <v>C</v>
      </c>
    </row>
    <row r="1460" spans="1:3" ht="14.4" x14ac:dyDescent="0.3">
      <c r="A1460" s="40"/>
      <c r="B1460" s="19"/>
      <c r="C1460" s="30" t="str">
        <f>+VLOOKUP(B1460,$I$3:$O$7,7)</f>
        <v>C</v>
      </c>
    </row>
    <row r="1461" spans="1:3" ht="14.4" x14ac:dyDescent="0.3">
      <c r="A1461" s="40"/>
      <c r="B1461" s="19"/>
      <c r="C1461" s="30" t="str">
        <f>+VLOOKUP(B1461,$I$3:$O$7,7)</f>
        <v>C</v>
      </c>
    </row>
    <row r="1462" spans="1:3" ht="14.4" x14ac:dyDescent="0.3">
      <c r="A1462" s="40"/>
      <c r="B1462" s="19"/>
      <c r="C1462" s="30" t="str">
        <f>+VLOOKUP(B1462,$I$3:$O$7,7)</f>
        <v>C</v>
      </c>
    </row>
    <row r="1463" spans="1:3" ht="14.4" x14ac:dyDescent="0.3">
      <c r="A1463" s="40"/>
      <c r="B1463" s="19"/>
      <c r="C1463" s="30" t="str">
        <f>+VLOOKUP(B1463,$I$3:$O$7,7)</f>
        <v>C</v>
      </c>
    </row>
    <row r="1464" spans="1:3" ht="14.4" x14ac:dyDescent="0.3">
      <c r="A1464" s="40"/>
      <c r="B1464" s="19"/>
      <c r="C1464" s="30" t="str">
        <f>+VLOOKUP(B1464,$I$3:$O$7,7)</f>
        <v>C</v>
      </c>
    </row>
    <row r="1465" spans="1:3" ht="14.4" x14ac:dyDescent="0.3">
      <c r="A1465" s="40"/>
      <c r="B1465" s="19"/>
      <c r="C1465" s="30" t="str">
        <f>+VLOOKUP(B1465,$I$3:$O$7,7)</f>
        <v>C</v>
      </c>
    </row>
    <row r="1466" spans="1:3" ht="14.4" x14ac:dyDescent="0.3">
      <c r="A1466" s="40"/>
      <c r="B1466" s="19"/>
      <c r="C1466" s="30" t="str">
        <f>+VLOOKUP(B1466,$I$3:$O$7,7)</f>
        <v>C</v>
      </c>
    </row>
    <row r="1467" spans="1:3" ht="14.4" x14ac:dyDescent="0.3">
      <c r="A1467" s="40"/>
      <c r="B1467" s="19"/>
      <c r="C1467" s="30" t="str">
        <f>+VLOOKUP(B1467,$I$3:$O$7,7)</f>
        <v>C</v>
      </c>
    </row>
    <row r="1468" spans="1:3" ht="14.4" x14ac:dyDescent="0.3">
      <c r="A1468" s="40"/>
      <c r="B1468" s="19"/>
      <c r="C1468" s="30" t="str">
        <f>+VLOOKUP(B1468,$I$3:$O$7,7)</f>
        <v>C</v>
      </c>
    </row>
    <row r="1469" spans="1:3" ht="14.4" x14ac:dyDescent="0.3">
      <c r="A1469" s="40"/>
      <c r="B1469" s="19"/>
      <c r="C1469" s="30" t="str">
        <f>+VLOOKUP(B1469,$I$3:$O$7,7)</f>
        <v>C</v>
      </c>
    </row>
    <row r="1470" spans="1:3" ht="14.4" x14ac:dyDescent="0.3">
      <c r="A1470" s="40"/>
      <c r="B1470" s="19"/>
      <c r="C1470" s="30" t="str">
        <f>+VLOOKUP(B1470,$I$3:$O$7,7)</f>
        <v>C</v>
      </c>
    </row>
    <row r="1471" spans="1:3" ht="14.4" x14ac:dyDescent="0.3">
      <c r="A1471" s="40"/>
      <c r="B1471" s="19"/>
      <c r="C1471" s="30" t="str">
        <f>+VLOOKUP(B1471,$I$3:$O$7,7)</f>
        <v>C</v>
      </c>
    </row>
    <row r="1472" spans="1:3" ht="14.4" x14ac:dyDescent="0.3">
      <c r="A1472" s="40"/>
      <c r="B1472" s="19"/>
      <c r="C1472" s="30" t="str">
        <f>+VLOOKUP(B1472,$I$3:$O$7,7)</f>
        <v>C</v>
      </c>
    </row>
    <row r="1473" spans="1:3" ht="14.4" x14ac:dyDescent="0.3">
      <c r="A1473" s="40"/>
      <c r="B1473" s="19"/>
      <c r="C1473" s="30" t="str">
        <f>+VLOOKUP(B1473,$I$3:$O$7,7)</f>
        <v>C</v>
      </c>
    </row>
    <row r="1474" spans="1:3" ht="14.4" x14ac:dyDescent="0.3">
      <c r="A1474" s="40"/>
      <c r="B1474" s="19"/>
      <c r="C1474" s="30" t="str">
        <f>+VLOOKUP(B1474,$I$3:$O$7,7)</f>
        <v>C</v>
      </c>
    </row>
    <row r="1475" spans="1:3" ht="14.4" x14ac:dyDescent="0.3">
      <c r="A1475" s="40"/>
      <c r="B1475" s="19"/>
      <c r="C1475" s="30" t="str">
        <f>+VLOOKUP(B1475,$I$3:$O$7,7)</f>
        <v>C</v>
      </c>
    </row>
    <row r="1476" spans="1:3" ht="14.4" x14ac:dyDescent="0.3">
      <c r="A1476" s="40"/>
      <c r="B1476" s="19"/>
      <c r="C1476" s="30" t="str">
        <f>+VLOOKUP(B1476,$I$3:$O$7,7)</f>
        <v>C</v>
      </c>
    </row>
    <row r="1477" spans="1:3" ht="14.4" x14ac:dyDescent="0.3">
      <c r="A1477" s="40"/>
      <c r="B1477" s="19"/>
      <c r="C1477" s="30" t="str">
        <f>+VLOOKUP(B1477,$I$3:$O$7,7)</f>
        <v>C</v>
      </c>
    </row>
    <row r="1478" spans="1:3" ht="14.4" x14ac:dyDescent="0.3">
      <c r="A1478" s="40"/>
      <c r="B1478" s="19"/>
      <c r="C1478" s="30" t="str">
        <f>+VLOOKUP(B1478,$I$3:$O$7,7)</f>
        <v>C</v>
      </c>
    </row>
    <row r="1479" spans="1:3" ht="14.4" x14ac:dyDescent="0.3">
      <c r="A1479" s="40"/>
      <c r="B1479" s="19"/>
      <c r="C1479" s="30" t="str">
        <f>+VLOOKUP(B1479,$I$3:$O$7,7)</f>
        <v>C</v>
      </c>
    </row>
    <row r="1480" spans="1:3" ht="14.4" x14ac:dyDescent="0.3">
      <c r="A1480" s="40"/>
      <c r="B1480" s="19"/>
      <c r="C1480" s="30" t="str">
        <f>+VLOOKUP(B1480,$I$3:$O$7,7)</f>
        <v>C</v>
      </c>
    </row>
    <row r="1481" spans="1:3" ht="14.4" x14ac:dyDescent="0.3">
      <c r="A1481" s="40"/>
      <c r="B1481" s="19"/>
      <c r="C1481" s="30" t="str">
        <f>+VLOOKUP(B1481,$I$3:$O$7,7)</f>
        <v>C</v>
      </c>
    </row>
    <row r="1482" spans="1:3" ht="14.4" x14ac:dyDescent="0.3">
      <c r="A1482" s="40"/>
      <c r="B1482" s="19"/>
      <c r="C1482" s="30" t="str">
        <f>+VLOOKUP(B1482,$I$3:$O$7,7)</f>
        <v>C</v>
      </c>
    </row>
    <row r="1483" spans="1:3" ht="14.4" x14ac:dyDescent="0.3">
      <c r="A1483" s="40"/>
      <c r="B1483" s="19"/>
      <c r="C1483" s="30" t="str">
        <f>+VLOOKUP(B1483,$I$3:$O$7,7)</f>
        <v>C</v>
      </c>
    </row>
    <row r="1484" spans="1:3" ht="14.4" x14ac:dyDescent="0.3">
      <c r="A1484" s="40"/>
      <c r="B1484" s="19"/>
      <c r="C1484" s="30" t="str">
        <f>+VLOOKUP(B1484,$I$3:$O$7,7)</f>
        <v>C</v>
      </c>
    </row>
    <row r="1485" spans="1:3" ht="14.4" x14ac:dyDescent="0.3">
      <c r="A1485" s="40"/>
      <c r="B1485" s="19"/>
      <c r="C1485" s="30" t="str">
        <f>+VLOOKUP(B1485,$I$3:$O$7,7)</f>
        <v>C</v>
      </c>
    </row>
    <row r="1486" spans="1:3" ht="14.4" x14ac:dyDescent="0.3">
      <c r="A1486" s="40"/>
      <c r="B1486" s="19"/>
      <c r="C1486" s="30" t="str">
        <f>+VLOOKUP(B1486,$I$3:$O$7,7)</f>
        <v>C</v>
      </c>
    </row>
    <row r="1487" spans="1:3" ht="14.4" x14ac:dyDescent="0.3">
      <c r="A1487" s="40"/>
      <c r="B1487" s="19"/>
      <c r="C1487" s="30" t="str">
        <f>+VLOOKUP(B1487,$I$3:$O$7,7)</f>
        <v>C</v>
      </c>
    </row>
    <row r="1488" spans="1:3" ht="14.4" x14ac:dyDescent="0.3">
      <c r="A1488" s="40"/>
      <c r="B1488" s="19"/>
      <c r="C1488" s="30" t="str">
        <f>+VLOOKUP(B1488,$I$3:$O$7,7)</f>
        <v>C</v>
      </c>
    </row>
    <row r="1489" spans="1:3" ht="14.4" x14ac:dyDescent="0.3">
      <c r="A1489" s="40"/>
      <c r="B1489" s="19"/>
      <c r="C1489" s="30" t="str">
        <f>+VLOOKUP(B1489,$I$3:$O$7,7)</f>
        <v>C</v>
      </c>
    </row>
    <row r="1490" spans="1:3" ht="14.4" x14ac:dyDescent="0.3">
      <c r="A1490" s="40"/>
      <c r="B1490" s="19"/>
      <c r="C1490" s="30" t="str">
        <f>+VLOOKUP(B1490,$I$3:$O$7,7)</f>
        <v>C</v>
      </c>
    </row>
    <row r="1491" spans="1:3" ht="14.4" x14ac:dyDescent="0.3">
      <c r="A1491" s="40"/>
      <c r="B1491" s="19"/>
      <c r="C1491" s="30" t="str">
        <f>+VLOOKUP(B1491,$I$3:$O$7,7)</f>
        <v>C</v>
      </c>
    </row>
    <row r="1492" spans="1:3" ht="14.4" x14ac:dyDescent="0.3">
      <c r="A1492" s="40"/>
      <c r="B1492" s="19"/>
      <c r="C1492" s="30" t="str">
        <f>+VLOOKUP(B1492,$I$3:$O$7,7)</f>
        <v>C</v>
      </c>
    </row>
    <row r="1493" spans="1:3" ht="14.4" x14ac:dyDescent="0.3">
      <c r="A1493" s="40"/>
      <c r="B1493" s="19"/>
      <c r="C1493" s="30" t="str">
        <f>+VLOOKUP(B1493,$I$3:$O$7,7)</f>
        <v>C</v>
      </c>
    </row>
    <row r="1494" spans="1:3" ht="14.4" x14ac:dyDescent="0.3">
      <c r="A1494" s="40"/>
      <c r="B1494" s="19"/>
      <c r="C1494" s="30" t="str">
        <f>+VLOOKUP(B1494,$I$3:$O$7,7)</f>
        <v>C</v>
      </c>
    </row>
    <row r="1495" spans="1:3" ht="14.4" x14ac:dyDescent="0.3">
      <c r="A1495" s="40"/>
      <c r="B1495" s="19"/>
      <c r="C1495" s="30" t="str">
        <f>+VLOOKUP(B1495,$I$3:$O$7,7)</f>
        <v>C</v>
      </c>
    </row>
    <row r="1496" spans="1:3" ht="14.4" x14ac:dyDescent="0.3">
      <c r="A1496" s="40"/>
      <c r="B1496" s="19"/>
      <c r="C1496" s="30" t="str">
        <f>+VLOOKUP(B1496,$I$3:$O$7,7)</f>
        <v>C</v>
      </c>
    </row>
    <row r="1497" spans="1:3" ht="14.4" x14ac:dyDescent="0.3">
      <c r="A1497" s="40"/>
      <c r="B1497" s="19"/>
      <c r="C1497" s="30" t="str">
        <f>+VLOOKUP(B1497,$I$3:$O$7,7)</f>
        <v>C</v>
      </c>
    </row>
    <row r="1498" spans="1:3" ht="14.4" x14ac:dyDescent="0.3">
      <c r="A1498" s="40"/>
      <c r="B1498" s="19"/>
      <c r="C1498" s="30" t="str">
        <f>+VLOOKUP(B1498,$I$3:$O$7,7)</f>
        <v>C</v>
      </c>
    </row>
    <row r="1499" spans="1:3" ht="14.4" x14ac:dyDescent="0.3">
      <c r="A1499" s="40"/>
      <c r="B1499" s="19"/>
      <c r="C1499" s="30" t="str">
        <f>+VLOOKUP(B1499,$I$3:$O$7,7)</f>
        <v>C</v>
      </c>
    </row>
    <row r="1500" spans="1:3" ht="14.4" x14ac:dyDescent="0.3">
      <c r="A1500" s="40"/>
      <c r="B1500" s="19"/>
      <c r="C1500" s="30" t="str">
        <f>+VLOOKUP(B1500,$I$3:$O$7,7)</f>
        <v>C</v>
      </c>
    </row>
    <row r="1501" spans="1:3" ht="14.4" x14ac:dyDescent="0.3">
      <c r="A1501" s="40"/>
      <c r="B1501" s="19"/>
      <c r="C1501" s="30" t="str">
        <f>+VLOOKUP(B1501,$I$3:$O$7,7)</f>
        <v>C</v>
      </c>
    </row>
    <row r="1502" spans="1:3" ht="14.4" x14ac:dyDescent="0.3">
      <c r="A1502" s="40"/>
      <c r="B1502" s="19"/>
      <c r="C1502" s="30" t="str">
        <f>+VLOOKUP(B1502,$I$3:$O$7,7)</f>
        <v>C</v>
      </c>
    </row>
    <row r="1503" spans="1:3" ht="14.4" x14ac:dyDescent="0.3">
      <c r="A1503" s="40"/>
      <c r="B1503" s="19"/>
      <c r="C1503" s="30" t="str">
        <f>+VLOOKUP(B1503,$I$3:$O$7,7)</f>
        <v>C</v>
      </c>
    </row>
    <row r="1504" spans="1:3" ht="14.4" x14ac:dyDescent="0.3">
      <c r="A1504" s="40"/>
      <c r="B1504" s="19"/>
      <c r="C1504" s="30" t="str">
        <f>+VLOOKUP(B1504,$I$3:$O$7,7)</f>
        <v>C</v>
      </c>
    </row>
    <row r="1505" spans="1:3" ht="14.4" x14ac:dyDescent="0.3">
      <c r="A1505" s="40"/>
      <c r="B1505" s="19"/>
      <c r="C1505" s="30" t="str">
        <f>+VLOOKUP(B1505,$I$3:$O$7,7)</f>
        <v>C</v>
      </c>
    </row>
    <row r="1506" spans="1:3" ht="14.4" x14ac:dyDescent="0.3">
      <c r="A1506" s="40"/>
      <c r="B1506" s="19"/>
      <c r="C1506" s="30" t="str">
        <f>+VLOOKUP(B1506,$I$3:$O$7,7)</f>
        <v>C</v>
      </c>
    </row>
    <row r="1507" spans="1:3" ht="14.4" x14ac:dyDescent="0.3">
      <c r="A1507" s="40"/>
      <c r="B1507" s="19"/>
      <c r="C1507" s="30" t="str">
        <f>+VLOOKUP(B1507,$I$3:$O$7,7)</f>
        <v>C</v>
      </c>
    </row>
    <row r="1508" spans="1:3" ht="14.4" x14ac:dyDescent="0.3">
      <c r="A1508" s="40"/>
      <c r="B1508" s="19"/>
      <c r="C1508" s="30" t="str">
        <f>+VLOOKUP(B1508,$I$3:$O$7,7)</f>
        <v>C</v>
      </c>
    </row>
    <row r="1509" spans="1:3" ht="14.4" x14ac:dyDescent="0.3">
      <c r="A1509" s="40"/>
      <c r="B1509" s="19"/>
      <c r="C1509" s="30" t="str">
        <f>+VLOOKUP(B1509,$I$3:$O$7,7)</f>
        <v>C</v>
      </c>
    </row>
    <row r="1510" spans="1:3" ht="14.4" x14ac:dyDescent="0.3">
      <c r="A1510" s="40"/>
      <c r="B1510" s="19"/>
      <c r="C1510" s="30" t="str">
        <f>+VLOOKUP(B1510,$I$3:$O$7,7)</f>
        <v>C</v>
      </c>
    </row>
    <row r="1511" spans="1:3" ht="14.4" x14ac:dyDescent="0.3">
      <c r="A1511" s="40"/>
      <c r="B1511" s="19"/>
      <c r="C1511" s="30" t="str">
        <f>+VLOOKUP(B1511,$I$3:$O$7,7)</f>
        <v>C</v>
      </c>
    </row>
    <row r="1512" spans="1:3" ht="14.4" x14ac:dyDescent="0.3">
      <c r="A1512" s="40"/>
      <c r="B1512" s="19"/>
      <c r="C1512" s="30" t="str">
        <f>+VLOOKUP(B1512,$I$3:$O$7,7)</f>
        <v>C</v>
      </c>
    </row>
    <row r="1513" spans="1:3" ht="14.4" x14ac:dyDescent="0.3">
      <c r="A1513" s="40"/>
      <c r="B1513" s="19"/>
      <c r="C1513" s="30" t="str">
        <f>+VLOOKUP(B1513,$I$3:$O$7,7)</f>
        <v>C</v>
      </c>
    </row>
    <row r="1514" spans="1:3" ht="14.4" x14ac:dyDescent="0.3">
      <c r="A1514" s="40"/>
      <c r="B1514" s="19"/>
      <c r="C1514" s="30" t="str">
        <f>+VLOOKUP(B1514,$I$3:$O$7,7)</f>
        <v>C</v>
      </c>
    </row>
    <row r="1515" spans="1:3" ht="14.4" x14ac:dyDescent="0.3">
      <c r="A1515" s="40"/>
      <c r="B1515" s="19"/>
      <c r="C1515" s="30" t="str">
        <f>+VLOOKUP(B1515,$I$3:$O$7,7)</f>
        <v>C</v>
      </c>
    </row>
    <row r="1516" spans="1:3" ht="14.4" x14ac:dyDescent="0.3">
      <c r="A1516" s="40"/>
      <c r="B1516" s="19"/>
      <c r="C1516" s="30" t="str">
        <f>+VLOOKUP(B1516,$I$3:$O$7,7)</f>
        <v>C</v>
      </c>
    </row>
    <row r="1517" spans="1:3" ht="14.4" x14ac:dyDescent="0.3">
      <c r="A1517" s="40"/>
      <c r="B1517" s="19"/>
      <c r="C1517" s="30" t="str">
        <f>+VLOOKUP(B1517,$I$3:$O$7,7)</f>
        <v>C</v>
      </c>
    </row>
    <row r="1518" spans="1:3" ht="14.4" x14ac:dyDescent="0.3">
      <c r="A1518" s="40"/>
      <c r="B1518" s="19"/>
      <c r="C1518" s="30" t="str">
        <f>+VLOOKUP(B1518,$I$3:$O$7,7)</f>
        <v>C</v>
      </c>
    </row>
    <row r="1519" spans="1:3" ht="14.4" x14ac:dyDescent="0.3">
      <c r="A1519" s="40"/>
      <c r="B1519" s="19"/>
      <c r="C1519" s="30" t="str">
        <f>+VLOOKUP(B1519,$I$3:$O$7,7)</f>
        <v>C</v>
      </c>
    </row>
    <row r="1520" spans="1:3" ht="14.4" x14ac:dyDescent="0.3">
      <c r="A1520" s="40"/>
      <c r="B1520" s="19"/>
      <c r="C1520" s="30" t="str">
        <f>+VLOOKUP(B1520,$I$3:$O$7,7)</f>
        <v>C</v>
      </c>
    </row>
    <row r="1521" spans="1:3" ht="14.4" x14ac:dyDescent="0.3">
      <c r="A1521" s="40"/>
      <c r="B1521" s="19"/>
      <c r="C1521" s="30" t="str">
        <f>+VLOOKUP(B1521,$I$3:$O$7,7)</f>
        <v>C</v>
      </c>
    </row>
    <row r="1522" spans="1:3" ht="14.4" x14ac:dyDescent="0.3">
      <c r="A1522" s="40"/>
      <c r="B1522" s="19"/>
      <c r="C1522" s="30" t="str">
        <f>+VLOOKUP(B1522,$I$3:$O$7,7)</f>
        <v>C</v>
      </c>
    </row>
    <row r="1523" spans="1:3" ht="14.4" x14ac:dyDescent="0.3">
      <c r="A1523" s="40"/>
      <c r="B1523" s="19"/>
      <c r="C1523" s="30" t="str">
        <f>+VLOOKUP(B1523,$I$3:$O$7,7)</f>
        <v>C</v>
      </c>
    </row>
    <row r="1524" spans="1:3" ht="14.4" x14ac:dyDescent="0.3">
      <c r="A1524" s="40"/>
      <c r="B1524" s="19"/>
      <c r="C1524" s="30" t="str">
        <f>+VLOOKUP(B1524,$I$3:$O$7,7)</f>
        <v>C</v>
      </c>
    </row>
    <row r="1525" spans="1:3" ht="14.4" x14ac:dyDescent="0.3">
      <c r="A1525" s="40"/>
      <c r="B1525" s="19"/>
      <c r="C1525" s="30" t="str">
        <f>+VLOOKUP(B1525,$I$3:$O$7,7)</f>
        <v>C</v>
      </c>
    </row>
    <row r="1526" spans="1:3" ht="14.4" x14ac:dyDescent="0.3">
      <c r="A1526" s="40"/>
      <c r="B1526" s="19"/>
      <c r="C1526" s="30" t="str">
        <f>+VLOOKUP(B1526,$I$3:$O$7,7)</f>
        <v>C</v>
      </c>
    </row>
    <row r="1527" spans="1:3" ht="14.4" x14ac:dyDescent="0.3">
      <c r="A1527" s="40"/>
      <c r="B1527" s="19"/>
      <c r="C1527" s="30" t="str">
        <f>+VLOOKUP(B1527,$I$3:$O$7,7)</f>
        <v>C</v>
      </c>
    </row>
    <row r="1528" spans="1:3" ht="14.4" x14ac:dyDescent="0.3">
      <c r="A1528" s="40"/>
      <c r="B1528" s="19"/>
      <c r="C1528" s="30" t="str">
        <f>+VLOOKUP(B1528,$I$3:$O$7,7)</f>
        <v>C</v>
      </c>
    </row>
    <row r="1529" spans="1:3" ht="14.4" x14ac:dyDescent="0.3">
      <c r="A1529" s="40"/>
      <c r="B1529" s="19"/>
      <c r="C1529" s="30" t="str">
        <f>+VLOOKUP(B1529,$I$3:$O$7,7)</f>
        <v>C</v>
      </c>
    </row>
    <row r="1530" spans="1:3" ht="14.4" x14ac:dyDescent="0.3">
      <c r="A1530" s="40"/>
      <c r="B1530" s="19"/>
      <c r="C1530" s="30" t="str">
        <f>+VLOOKUP(B1530,$I$3:$O$7,7)</f>
        <v>C</v>
      </c>
    </row>
    <row r="1531" spans="1:3" ht="14.4" x14ac:dyDescent="0.3">
      <c r="A1531" s="40"/>
      <c r="B1531" s="19"/>
      <c r="C1531" s="30" t="str">
        <f>+VLOOKUP(B1531,$I$3:$O$7,7)</f>
        <v>C</v>
      </c>
    </row>
    <row r="1532" spans="1:3" ht="14.4" x14ac:dyDescent="0.3">
      <c r="A1532" s="40"/>
      <c r="B1532" s="19"/>
      <c r="C1532" s="30" t="str">
        <f>+VLOOKUP(B1532,$I$3:$O$7,7)</f>
        <v>C</v>
      </c>
    </row>
    <row r="1533" spans="1:3" ht="14.4" x14ac:dyDescent="0.3">
      <c r="A1533" s="40"/>
      <c r="B1533" s="19"/>
      <c r="C1533" s="30" t="str">
        <f>+VLOOKUP(B1533,$I$3:$O$7,7)</f>
        <v>C</v>
      </c>
    </row>
    <row r="1534" spans="1:3" ht="14.4" x14ac:dyDescent="0.3">
      <c r="A1534" s="40"/>
      <c r="B1534" s="19"/>
      <c r="C1534" s="30" t="str">
        <f>+VLOOKUP(B1534,$I$3:$O$7,7)</f>
        <v>C</v>
      </c>
    </row>
    <row r="1535" spans="1:3" ht="14.4" x14ac:dyDescent="0.3">
      <c r="A1535" s="40"/>
      <c r="B1535" s="19"/>
      <c r="C1535" s="30" t="str">
        <f>+VLOOKUP(B1535,$I$3:$O$7,7)</f>
        <v>C</v>
      </c>
    </row>
    <row r="1536" spans="1:3" ht="14.4" x14ac:dyDescent="0.3">
      <c r="A1536" s="40"/>
      <c r="B1536" s="19"/>
      <c r="C1536" s="30" t="str">
        <f>+VLOOKUP(B1536,$I$3:$O$7,7)</f>
        <v>C</v>
      </c>
    </row>
    <row r="1537" spans="1:3" ht="14.4" x14ac:dyDescent="0.3">
      <c r="A1537" s="40"/>
      <c r="B1537" s="19"/>
      <c r="C1537" s="30" t="str">
        <f>+VLOOKUP(B1537,$I$3:$O$7,7)</f>
        <v>C</v>
      </c>
    </row>
    <row r="1538" spans="1:3" ht="14.4" x14ac:dyDescent="0.3">
      <c r="A1538" s="40"/>
      <c r="B1538" s="19"/>
      <c r="C1538" s="30" t="str">
        <f>+VLOOKUP(B1538,$I$3:$O$7,7)</f>
        <v>C</v>
      </c>
    </row>
    <row r="1539" spans="1:3" ht="14.4" x14ac:dyDescent="0.3">
      <c r="A1539" s="40"/>
      <c r="B1539" s="19"/>
      <c r="C1539" s="30" t="str">
        <f>+VLOOKUP(B1539,$I$3:$O$7,7)</f>
        <v>C</v>
      </c>
    </row>
    <row r="1540" spans="1:3" ht="14.4" x14ac:dyDescent="0.3">
      <c r="A1540" s="40"/>
      <c r="B1540" s="19"/>
      <c r="C1540" s="30" t="str">
        <f>+VLOOKUP(B1540,$I$3:$O$7,7)</f>
        <v>C</v>
      </c>
    </row>
    <row r="1541" spans="1:3" ht="14.4" x14ac:dyDescent="0.3">
      <c r="A1541" s="40"/>
      <c r="B1541" s="19"/>
      <c r="C1541" s="30" t="str">
        <f>+VLOOKUP(B1541,$I$3:$O$7,7)</f>
        <v>C</v>
      </c>
    </row>
    <row r="1542" spans="1:3" ht="14.4" x14ac:dyDescent="0.3">
      <c r="A1542" s="40"/>
      <c r="B1542" s="19"/>
      <c r="C1542" s="30" t="str">
        <f>+VLOOKUP(B1542,$I$3:$O$7,7)</f>
        <v>C</v>
      </c>
    </row>
    <row r="1543" spans="1:3" ht="14.4" x14ac:dyDescent="0.3">
      <c r="A1543" s="40"/>
      <c r="B1543" s="19"/>
      <c r="C1543" s="30" t="str">
        <f>+VLOOKUP(B1543,$I$3:$O$7,7)</f>
        <v>C</v>
      </c>
    </row>
    <row r="1544" spans="1:3" ht="14.4" x14ac:dyDescent="0.3">
      <c r="A1544" s="40"/>
      <c r="B1544" s="19"/>
      <c r="C1544" s="30" t="str">
        <f>+VLOOKUP(B1544,$I$3:$O$7,7)</f>
        <v>C</v>
      </c>
    </row>
    <row r="1545" spans="1:3" ht="14.4" x14ac:dyDescent="0.3">
      <c r="A1545" s="40"/>
      <c r="B1545" s="19"/>
      <c r="C1545" s="30" t="str">
        <f>+VLOOKUP(B1545,$I$3:$O$7,7)</f>
        <v>C</v>
      </c>
    </row>
    <row r="1546" spans="1:3" ht="14.4" x14ac:dyDescent="0.3">
      <c r="A1546" s="40"/>
      <c r="B1546" s="19"/>
      <c r="C1546" s="30" t="str">
        <f>+VLOOKUP(B1546,$I$3:$O$7,7)</f>
        <v>C</v>
      </c>
    </row>
    <row r="1547" spans="1:3" ht="14.4" x14ac:dyDescent="0.3">
      <c r="A1547" s="40"/>
      <c r="B1547" s="19"/>
      <c r="C1547" s="30" t="str">
        <f>+VLOOKUP(B1547,$I$3:$O$7,7)</f>
        <v>C</v>
      </c>
    </row>
    <row r="1548" spans="1:3" ht="14.4" x14ac:dyDescent="0.3">
      <c r="A1548" s="40"/>
      <c r="B1548" s="19"/>
      <c r="C1548" s="30" t="str">
        <f>+VLOOKUP(B1548,$I$3:$O$7,7)</f>
        <v>C</v>
      </c>
    </row>
    <row r="1549" spans="1:3" ht="14.4" x14ac:dyDescent="0.3">
      <c r="A1549" s="40"/>
      <c r="B1549" s="19"/>
      <c r="C1549" s="30" t="str">
        <f>+VLOOKUP(B1549,$I$3:$O$7,7)</f>
        <v>C</v>
      </c>
    </row>
    <row r="1550" spans="1:3" ht="14.4" x14ac:dyDescent="0.3">
      <c r="A1550" s="40"/>
      <c r="B1550" s="19"/>
      <c r="C1550" s="30" t="str">
        <f>+VLOOKUP(B1550,$I$3:$O$7,7)</f>
        <v>C</v>
      </c>
    </row>
    <row r="1551" spans="1:3" ht="14.4" x14ac:dyDescent="0.3">
      <c r="A1551" s="40"/>
      <c r="B1551" s="19"/>
      <c r="C1551" s="30" t="str">
        <f>+VLOOKUP(B1551,$I$3:$O$7,7)</f>
        <v>C</v>
      </c>
    </row>
    <row r="1552" spans="1:3" ht="14.4" x14ac:dyDescent="0.3">
      <c r="A1552" s="40"/>
      <c r="B1552" s="19"/>
      <c r="C1552" s="30" t="str">
        <f>+VLOOKUP(B1552,$I$3:$O$7,7)</f>
        <v>C</v>
      </c>
    </row>
    <row r="1553" spans="1:3" ht="14.4" x14ac:dyDescent="0.3">
      <c r="A1553" s="40"/>
      <c r="B1553" s="19"/>
      <c r="C1553" s="30" t="str">
        <f>+VLOOKUP(B1553,$I$3:$O$7,7)</f>
        <v>C</v>
      </c>
    </row>
    <row r="1554" spans="1:3" ht="14.4" x14ac:dyDescent="0.3">
      <c r="A1554" s="40"/>
      <c r="B1554" s="19"/>
      <c r="C1554" s="30" t="str">
        <f>+VLOOKUP(B1554,$I$3:$O$7,7)</f>
        <v>C</v>
      </c>
    </row>
    <row r="1555" spans="1:3" ht="14.4" x14ac:dyDescent="0.3">
      <c r="A1555" s="40"/>
      <c r="B1555" s="19"/>
      <c r="C1555" s="30" t="str">
        <f>+VLOOKUP(B1555,$I$3:$O$7,7)</f>
        <v>C</v>
      </c>
    </row>
    <row r="1556" spans="1:3" ht="14.4" x14ac:dyDescent="0.3">
      <c r="A1556" s="40"/>
      <c r="B1556" s="19"/>
      <c r="C1556" s="30" t="str">
        <f>+VLOOKUP(B1556,$I$3:$O$7,7)</f>
        <v>C</v>
      </c>
    </row>
    <row r="1557" spans="1:3" ht="14.4" x14ac:dyDescent="0.3">
      <c r="A1557" s="40"/>
      <c r="B1557" s="19"/>
      <c r="C1557" s="30" t="str">
        <f>+VLOOKUP(B1557,$I$3:$O$7,7)</f>
        <v>C</v>
      </c>
    </row>
    <row r="1558" spans="1:3" ht="14.4" x14ac:dyDescent="0.3">
      <c r="A1558" s="40"/>
      <c r="B1558" s="19"/>
      <c r="C1558" s="30" t="str">
        <f>+VLOOKUP(B1558,$I$3:$O$7,7)</f>
        <v>C</v>
      </c>
    </row>
    <row r="1559" spans="1:3" ht="14.4" x14ac:dyDescent="0.3">
      <c r="A1559" s="40"/>
      <c r="B1559" s="19"/>
      <c r="C1559" s="30" t="str">
        <f>+VLOOKUP(B1559,$I$3:$O$7,7)</f>
        <v>C</v>
      </c>
    </row>
    <row r="1560" spans="1:3" ht="14.4" x14ac:dyDescent="0.3">
      <c r="A1560" s="40"/>
      <c r="B1560" s="19"/>
      <c r="C1560" s="30" t="str">
        <f>+VLOOKUP(B1560,$I$3:$O$7,7)</f>
        <v>C</v>
      </c>
    </row>
    <row r="1561" spans="1:3" ht="14.4" x14ac:dyDescent="0.3">
      <c r="A1561" s="40"/>
      <c r="B1561" s="19"/>
      <c r="C1561" s="30" t="str">
        <f>+VLOOKUP(B1561,$I$3:$O$7,7)</f>
        <v>C</v>
      </c>
    </row>
    <row r="1562" spans="1:3" ht="14.4" x14ac:dyDescent="0.3">
      <c r="A1562" s="40"/>
      <c r="B1562" s="19"/>
      <c r="C1562" s="30" t="str">
        <f>+VLOOKUP(B1562,$I$3:$O$7,7)</f>
        <v>C</v>
      </c>
    </row>
    <row r="1563" spans="1:3" ht="14.4" x14ac:dyDescent="0.3">
      <c r="A1563" s="40"/>
      <c r="B1563" s="19"/>
      <c r="C1563" s="30" t="str">
        <f>+VLOOKUP(B1563,$I$3:$O$7,7)</f>
        <v>C</v>
      </c>
    </row>
    <row r="1564" spans="1:3" ht="14.4" x14ac:dyDescent="0.3">
      <c r="A1564" s="40"/>
      <c r="B1564" s="19"/>
      <c r="C1564" s="30" t="str">
        <f>+VLOOKUP(B1564,$I$3:$O$7,7)</f>
        <v>C</v>
      </c>
    </row>
    <row r="1565" spans="1:3" ht="14.4" x14ac:dyDescent="0.3">
      <c r="A1565" s="40"/>
      <c r="B1565" s="19"/>
      <c r="C1565" s="30" t="str">
        <f>+VLOOKUP(B1565,$I$3:$O$7,7)</f>
        <v>C</v>
      </c>
    </row>
    <row r="1566" spans="1:3" ht="14.4" x14ac:dyDescent="0.3">
      <c r="A1566" s="40"/>
      <c r="B1566" s="19"/>
      <c r="C1566" s="30" t="str">
        <f>+VLOOKUP(B1566,$I$3:$O$7,7)</f>
        <v>C</v>
      </c>
    </row>
    <row r="1567" spans="1:3" ht="14.4" x14ac:dyDescent="0.3">
      <c r="A1567" s="40"/>
      <c r="B1567" s="19"/>
      <c r="C1567" s="30" t="str">
        <f>+VLOOKUP(B1567,$I$3:$O$7,7)</f>
        <v>C</v>
      </c>
    </row>
    <row r="1568" spans="1:3" ht="14.4" x14ac:dyDescent="0.3">
      <c r="A1568" s="40"/>
      <c r="B1568" s="19"/>
      <c r="C1568" s="30" t="str">
        <f>+VLOOKUP(B1568,$I$3:$O$7,7)</f>
        <v>C</v>
      </c>
    </row>
    <row r="1569" spans="1:3" ht="14.4" x14ac:dyDescent="0.3">
      <c r="A1569" s="40"/>
      <c r="B1569" s="19"/>
      <c r="C1569" s="30" t="str">
        <f>+VLOOKUP(B1569,$I$3:$O$7,7)</f>
        <v>C</v>
      </c>
    </row>
    <row r="1570" spans="1:3" ht="14.4" x14ac:dyDescent="0.3">
      <c r="A1570" s="40"/>
      <c r="B1570" s="19"/>
      <c r="C1570" s="30" t="str">
        <f>+VLOOKUP(B1570,$I$3:$O$7,7)</f>
        <v>C</v>
      </c>
    </row>
    <row r="1571" spans="1:3" ht="14.4" x14ac:dyDescent="0.3">
      <c r="A1571" s="40"/>
      <c r="B1571" s="19"/>
      <c r="C1571" s="30" t="str">
        <f>+VLOOKUP(B1571,$I$3:$O$7,7)</f>
        <v>C</v>
      </c>
    </row>
    <row r="1572" spans="1:3" ht="14.4" x14ac:dyDescent="0.3">
      <c r="A1572" s="40"/>
      <c r="B1572" s="19"/>
      <c r="C1572" s="30" t="str">
        <f>+VLOOKUP(B1572,$I$3:$O$7,7)</f>
        <v>C</v>
      </c>
    </row>
    <row r="1573" spans="1:3" ht="14.4" x14ac:dyDescent="0.3">
      <c r="A1573" s="40"/>
      <c r="B1573" s="19"/>
      <c r="C1573" s="30" t="str">
        <f>+VLOOKUP(B1573,$I$3:$O$7,7)</f>
        <v>C</v>
      </c>
    </row>
    <row r="1574" spans="1:3" ht="14.4" x14ac:dyDescent="0.3">
      <c r="A1574" s="40"/>
      <c r="B1574" s="19"/>
      <c r="C1574" s="30" t="str">
        <f>+VLOOKUP(B1574,$I$3:$O$7,7)</f>
        <v>C</v>
      </c>
    </row>
    <row r="1575" spans="1:3" ht="14.4" x14ac:dyDescent="0.3">
      <c r="A1575" s="40"/>
      <c r="B1575" s="19"/>
      <c r="C1575" s="30" t="str">
        <f>+VLOOKUP(B1575,$I$3:$O$7,7)</f>
        <v>C</v>
      </c>
    </row>
    <row r="1576" spans="1:3" ht="14.4" x14ac:dyDescent="0.3">
      <c r="A1576" s="40"/>
      <c r="B1576" s="19"/>
      <c r="C1576" s="30" t="str">
        <f>+VLOOKUP(B1576,$I$3:$O$7,7)</f>
        <v>C</v>
      </c>
    </row>
    <row r="1577" spans="1:3" ht="14.4" x14ac:dyDescent="0.3">
      <c r="A1577" s="40"/>
      <c r="B1577" s="19"/>
      <c r="C1577" s="30" t="str">
        <f>+VLOOKUP(B1577,$I$3:$O$7,7)</f>
        <v>C</v>
      </c>
    </row>
    <row r="1578" spans="1:3" ht="14.4" x14ac:dyDescent="0.3">
      <c r="A1578" s="40"/>
      <c r="B1578" s="19"/>
      <c r="C1578" s="30" t="str">
        <f>+VLOOKUP(B1578,$I$3:$O$7,7)</f>
        <v>C</v>
      </c>
    </row>
    <row r="1579" spans="1:3" ht="14.4" x14ac:dyDescent="0.3">
      <c r="A1579" s="40"/>
      <c r="B1579" s="19"/>
      <c r="C1579" s="30" t="str">
        <f>+VLOOKUP(B1579,$I$3:$O$7,7)</f>
        <v>C</v>
      </c>
    </row>
    <row r="1580" spans="1:3" ht="14.4" x14ac:dyDescent="0.3">
      <c r="A1580" s="40"/>
      <c r="B1580" s="19"/>
      <c r="C1580" s="30" t="str">
        <f>+VLOOKUP(B1580,$I$3:$O$7,7)</f>
        <v>C</v>
      </c>
    </row>
    <row r="1581" spans="1:3" ht="14.4" x14ac:dyDescent="0.3">
      <c r="A1581" s="40"/>
      <c r="B1581" s="19"/>
      <c r="C1581" s="30" t="str">
        <f>+VLOOKUP(B1581,$I$3:$O$7,7)</f>
        <v>C</v>
      </c>
    </row>
    <row r="1582" spans="1:3" ht="14.4" x14ac:dyDescent="0.3">
      <c r="A1582" s="40"/>
      <c r="B1582" s="19"/>
      <c r="C1582" s="30" t="str">
        <f>+VLOOKUP(B1582,$I$3:$O$7,7)</f>
        <v>C</v>
      </c>
    </row>
    <row r="1583" spans="1:3" ht="14.4" x14ac:dyDescent="0.3">
      <c r="A1583" s="40"/>
      <c r="B1583" s="19"/>
      <c r="C1583" s="30" t="str">
        <f>+VLOOKUP(B1583,$I$3:$O$7,7)</f>
        <v>C</v>
      </c>
    </row>
    <row r="1584" spans="1:3" ht="14.4" x14ac:dyDescent="0.3">
      <c r="A1584" s="40"/>
      <c r="B1584" s="19"/>
      <c r="C1584" s="30" t="str">
        <f>+VLOOKUP(B1584,$I$3:$O$7,7)</f>
        <v>C</v>
      </c>
    </row>
    <row r="1585" spans="1:3" ht="14.4" x14ac:dyDescent="0.3">
      <c r="A1585" s="40"/>
      <c r="B1585" s="19"/>
      <c r="C1585" s="30" t="str">
        <f>+VLOOKUP(B1585,$I$3:$O$7,7)</f>
        <v>C</v>
      </c>
    </row>
    <row r="1586" spans="1:3" ht="14.4" x14ac:dyDescent="0.3">
      <c r="A1586" s="40"/>
      <c r="B1586" s="19"/>
      <c r="C1586" s="30" t="str">
        <f>+VLOOKUP(B1586,$I$3:$O$7,7)</f>
        <v>C</v>
      </c>
    </row>
    <row r="1587" spans="1:3" ht="14.4" x14ac:dyDescent="0.3">
      <c r="A1587" s="40"/>
      <c r="B1587" s="19"/>
      <c r="C1587" s="30" t="str">
        <f>+VLOOKUP(B1587,$I$3:$O$7,7)</f>
        <v>C</v>
      </c>
    </row>
    <row r="1588" spans="1:3" ht="14.4" x14ac:dyDescent="0.3">
      <c r="A1588" s="40"/>
      <c r="B1588" s="19"/>
      <c r="C1588" s="30" t="str">
        <f>+VLOOKUP(B1588,$I$3:$O$7,7)</f>
        <v>C</v>
      </c>
    </row>
    <row r="1589" spans="1:3" ht="14.4" x14ac:dyDescent="0.3">
      <c r="A1589" s="40"/>
      <c r="B1589" s="19"/>
      <c r="C1589" s="30" t="str">
        <f>+VLOOKUP(B1589,$I$3:$O$7,7)</f>
        <v>C</v>
      </c>
    </row>
    <row r="1590" spans="1:3" ht="14.4" x14ac:dyDescent="0.3">
      <c r="A1590" s="40"/>
      <c r="B1590" s="19"/>
      <c r="C1590" s="30" t="str">
        <f>+VLOOKUP(B1590,$I$3:$O$7,7)</f>
        <v>C</v>
      </c>
    </row>
    <row r="1591" spans="1:3" ht="14.4" x14ac:dyDescent="0.3">
      <c r="A1591" s="40"/>
      <c r="B1591" s="19"/>
      <c r="C1591" s="30" t="str">
        <f>+VLOOKUP(B1591,$I$3:$O$7,7)</f>
        <v>C</v>
      </c>
    </row>
    <row r="1592" spans="1:3" ht="14.4" x14ac:dyDescent="0.3">
      <c r="A1592" s="40"/>
      <c r="B1592" s="19"/>
      <c r="C1592" s="30" t="str">
        <f>+VLOOKUP(B1592,$I$3:$O$7,7)</f>
        <v>C</v>
      </c>
    </row>
    <row r="1593" spans="1:3" ht="14.4" x14ac:dyDescent="0.3">
      <c r="A1593" s="40"/>
      <c r="B1593" s="19"/>
      <c r="C1593" s="30" t="str">
        <f>+VLOOKUP(B1593,$I$3:$O$7,7)</f>
        <v>C</v>
      </c>
    </row>
    <row r="1594" spans="1:3" ht="14.4" x14ac:dyDescent="0.3">
      <c r="A1594" s="40"/>
      <c r="B1594" s="19"/>
      <c r="C1594" s="30" t="str">
        <f>+VLOOKUP(B1594,$I$3:$O$7,7)</f>
        <v>C</v>
      </c>
    </row>
    <row r="1595" spans="1:3" ht="14.4" x14ac:dyDescent="0.3">
      <c r="A1595" s="40"/>
      <c r="B1595" s="19"/>
      <c r="C1595" s="30" t="str">
        <f>+VLOOKUP(B1595,$I$3:$O$7,7)</f>
        <v>C</v>
      </c>
    </row>
    <row r="1596" spans="1:3" ht="14.4" x14ac:dyDescent="0.3">
      <c r="A1596" s="40"/>
      <c r="B1596" s="19"/>
      <c r="C1596" s="30" t="str">
        <f>+VLOOKUP(B1596,$I$3:$O$7,7)</f>
        <v>C</v>
      </c>
    </row>
    <row r="1597" spans="1:3" ht="14.4" x14ac:dyDescent="0.3">
      <c r="A1597" s="40"/>
      <c r="B1597" s="19"/>
      <c r="C1597" s="30" t="str">
        <f>+VLOOKUP(B1597,$I$3:$O$7,7)</f>
        <v>C</v>
      </c>
    </row>
    <row r="1598" spans="1:3" ht="14.4" x14ac:dyDescent="0.3">
      <c r="A1598" s="40"/>
      <c r="B1598" s="19"/>
      <c r="C1598" s="30" t="str">
        <f>+VLOOKUP(B1598,$I$3:$O$7,7)</f>
        <v>C</v>
      </c>
    </row>
    <row r="1599" spans="1:3" ht="14.4" x14ac:dyDescent="0.3">
      <c r="A1599" s="40"/>
      <c r="B1599" s="19"/>
      <c r="C1599" s="30" t="str">
        <f>+VLOOKUP(B1599,$I$3:$O$7,7)</f>
        <v>C</v>
      </c>
    </row>
    <row r="1600" spans="1:3" ht="14.4" x14ac:dyDescent="0.3">
      <c r="A1600" s="40"/>
      <c r="B1600" s="19"/>
      <c r="C1600" s="30" t="str">
        <f>+VLOOKUP(B1600,$I$3:$O$7,7)</f>
        <v>C</v>
      </c>
    </row>
    <row r="1601" spans="1:3" ht="14.4" x14ac:dyDescent="0.3">
      <c r="A1601" s="40"/>
      <c r="B1601" s="19"/>
      <c r="C1601" s="30" t="str">
        <f>+VLOOKUP(B1601,$I$3:$O$7,7)</f>
        <v>C</v>
      </c>
    </row>
    <row r="1602" spans="1:3" ht="14.4" x14ac:dyDescent="0.3">
      <c r="A1602" s="40"/>
      <c r="B1602" s="19"/>
      <c r="C1602" s="30" t="str">
        <f>+VLOOKUP(B1602,$I$3:$O$7,7)</f>
        <v>C</v>
      </c>
    </row>
    <row r="1603" spans="1:3" ht="14.4" x14ac:dyDescent="0.3">
      <c r="A1603" s="40"/>
      <c r="B1603" s="19"/>
      <c r="C1603" s="30" t="str">
        <f>+VLOOKUP(B1603,$I$3:$O$7,7)</f>
        <v>C</v>
      </c>
    </row>
    <row r="1604" spans="1:3" ht="14.4" x14ac:dyDescent="0.3">
      <c r="A1604" s="40"/>
      <c r="B1604" s="19"/>
      <c r="C1604" s="30" t="str">
        <f>+VLOOKUP(B1604,$I$3:$O$7,7)</f>
        <v>C</v>
      </c>
    </row>
    <row r="1605" spans="1:3" ht="14.4" x14ac:dyDescent="0.3">
      <c r="A1605" s="40"/>
      <c r="B1605" s="19"/>
      <c r="C1605" s="30" t="str">
        <f>+VLOOKUP(B1605,$I$3:$O$7,7)</f>
        <v>C</v>
      </c>
    </row>
    <row r="1606" spans="1:3" ht="14.4" x14ac:dyDescent="0.3">
      <c r="A1606" s="40"/>
      <c r="B1606" s="19"/>
      <c r="C1606" s="30" t="str">
        <f>+VLOOKUP(B1606,$I$3:$O$7,7)</f>
        <v>C</v>
      </c>
    </row>
    <row r="1607" spans="1:3" ht="14.4" x14ac:dyDescent="0.3">
      <c r="A1607" s="40"/>
      <c r="B1607" s="19"/>
      <c r="C1607" s="30" t="str">
        <f>+VLOOKUP(B1607,$I$3:$O$7,7)</f>
        <v>C</v>
      </c>
    </row>
    <row r="1608" spans="1:3" ht="14.4" x14ac:dyDescent="0.3">
      <c r="A1608" s="40"/>
      <c r="B1608" s="19"/>
      <c r="C1608" s="30" t="str">
        <f>+VLOOKUP(B1608,$I$3:$O$7,7)</f>
        <v>C</v>
      </c>
    </row>
    <row r="1609" spans="1:3" ht="14.4" x14ac:dyDescent="0.3">
      <c r="A1609" s="40"/>
      <c r="B1609" s="19"/>
      <c r="C1609" s="30" t="str">
        <f>+VLOOKUP(B1609,$I$3:$O$7,7)</f>
        <v>C</v>
      </c>
    </row>
    <row r="1610" spans="1:3" ht="14.4" x14ac:dyDescent="0.3">
      <c r="A1610" s="40"/>
      <c r="B1610" s="19"/>
      <c r="C1610" s="30" t="str">
        <f>+VLOOKUP(B1610,$I$3:$O$7,7)</f>
        <v>C</v>
      </c>
    </row>
    <row r="1611" spans="1:3" ht="14.4" x14ac:dyDescent="0.3">
      <c r="A1611" s="40"/>
      <c r="B1611" s="19"/>
      <c r="C1611" s="30" t="str">
        <f>+VLOOKUP(B1611,$I$3:$O$7,7)</f>
        <v>C</v>
      </c>
    </row>
    <row r="1612" spans="1:3" ht="14.4" x14ac:dyDescent="0.3">
      <c r="A1612" s="40"/>
      <c r="B1612" s="19"/>
      <c r="C1612" s="30" t="str">
        <f>+VLOOKUP(B1612,$I$3:$O$7,7)</f>
        <v>C</v>
      </c>
    </row>
    <row r="1613" spans="1:3" ht="14.4" x14ac:dyDescent="0.3">
      <c r="A1613" s="40"/>
      <c r="B1613" s="19"/>
      <c r="C1613" s="30" t="str">
        <f>+VLOOKUP(B1613,$I$3:$O$7,7)</f>
        <v>C</v>
      </c>
    </row>
    <row r="1614" spans="1:3" ht="14.4" x14ac:dyDescent="0.3">
      <c r="A1614" s="40"/>
      <c r="B1614" s="19"/>
      <c r="C1614" s="30" t="str">
        <f>+VLOOKUP(B1614,$I$3:$O$7,7)</f>
        <v>C</v>
      </c>
    </row>
    <row r="1615" spans="1:3" ht="14.4" x14ac:dyDescent="0.3">
      <c r="A1615" s="40"/>
      <c r="B1615" s="19"/>
      <c r="C1615" s="30" t="str">
        <f>+VLOOKUP(B1615,$I$3:$O$7,7)</f>
        <v>C</v>
      </c>
    </row>
    <row r="1616" spans="1:3" ht="14.4" x14ac:dyDescent="0.3">
      <c r="A1616" s="40"/>
      <c r="B1616" s="19"/>
      <c r="C1616" s="30" t="str">
        <f>+VLOOKUP(B1616,$I$3:$O$7,7)</f>
        <v>C</v>
      </c>
    </row>
    <row r="1617" spans="1:3" ht="14.4" x14ac:dyDescent="0.3">
      <c r="A1617" s="40"/>
      <c r="B1617" s="19"/>
      <c r="C1617" s="30" t="str">
        <f>+VLOOKUP(B1617,$I$3:$O$7,7)</f>
        <v>C</v>
      </c>
    </row>
    <row r="1618" spans="1:3" ht="14.4" x14ac:dyDescent="0.3">
      <c r="A1618" s="40"/>
      <c r="B1618" s="19"/>
      <c r="C1618" s="30" t="str">
        <f>+VLOOKUP(B1618,$I$3:$O$7,7)</f>
        <v>C</v>
      </c>
    </row>
    <row r="1619" spans="1:3" ht="14.4" x14ac:dyDescent="0.3">
      <c r="A1619" s="40"/>
      <c r="B1619" s="19"/>
      <c r="C1619" s="30" t="str">
        <f>+VLOOKUP(B1619,$I$3:$O$7,7)</f>
        <v>C</v>
      </c>
    </row>
    <row r="1620" spans="1:3" ht="14.4" x14ac:dyDescent="0.3">
      <c r="A1620" s="40"/>
      <c r="B1620" s="19"/>
      <c r="C1620" s="30" t="str">
        <f>+VLOOKUP(B1620,$I$3:$O$7,7)</f>
        <v>C</v>
      </c>
    </row>
    <row r="1621" spans="1:3" ht="14.4" x14ac:dyDescent="0.3">
      <c r="A1621" s="40"/>
      <c r="B1621" s="19"/>
      <c r="C1621" s="30" t="str">
        <f>+VLOOKUP(B1621,$I$3:$O$7,7)</f>
        <v>C</v>
      </c>
    </row>
    <row r="1622" spans="1:3" ht="14.4" x14ac:dyDescent="0.3">
      <c r="A1622" s="40"/>
      <c r="B1622" s="19"/>
      <c r="C1622" s="30" t="str">
        <f>+VLOOKUP(B1622,$I$3:$O$7,7)</f>
        <v>C</v>
      </c>
    </row>
    <row r="1623" spans="1:3" ht="14.4" x14ac:dyDescent="0.3">
      <c r="A1623" s="40"/>
      <c r="B1623" s="19"/>
      <c r="C1623" s="30" t="str">
        <f>+VLOOKUP(B1623,$I$3:$O$7,7)</f>
        <v>C</v>
      </c>
    </row>
    <row r="1624" spans="1:3" ht="14.4" x14ac:dyDescent="0.3">
      <c r="A1624" s="40"/>
      <c r="B1624" s="19"/>
      <c r="C1624" s="30" t="str">
        <f>+VLOOKUP(B1624,$I$3:$O$7,7)</f>
        <v>C</v>
      </c>
    </row>
    <row r="1625" spans="1:3" ht="14.4" x14ac:dyDescent="0.3">
      <c r="A1625" s="40"/>
      <c r="B1625" s="19"/>
      <c r="C1625" s="30" t="str">
        <f>+VLOOKUP(B1625,$I$3:$O$7,7)</f>
        <v>C</v>
      </c>
    </row>
    <row r="1626" spans="1:3" ht="14.4" x14ac:dyDescent="0.3">
      <c r="A1626" s="40"/>
      <c r="B1626" s="19"/>
      <c r="C1626" s="30" t="str">
        <f>+VLOOKUP(B1626,$I$3:$O$7,7)</f>
        <v>C</v>
      </c>
    </row>
    <row r="1627" spans="1:3" ht="14.4" x14ac:dyDescent="0.3">
      <c r="A1627" s="40"/>
      <c r="B1627" s="19"/>
      <c r="C1627" s="30" t="str">
        <f>+VLOOKUP(B1627,$I$3:$O$7,7)</f>
        <v>C</v>
      </c>
    </row>
    <row r="1628" spans="1:3" ht="14.4" x14ac:dyDescent="0.3">
      <c r="A1628" s="40"/>
      <c r="B1628" s="19"/>
      <c r="C1628" s="30" t="str">
        <f>+VLOOKUP(B1628,$I$3:$O$7,7)</f>
        <v>C</v>
      </c>
    </row>
    <row r="1629" spans="1:3" ht="14.4" x14ac:dyDescent="0.3">
      <c r="A1629" s="40"/>
      <c r="B1629" s="19"/>
      <c r="C1629" s="30" t="str">
        <f>+VLOOKUP(B1629,$I$3:$O$7,7)</f>
        <v>C</v>
      </c>
    </row>
    <row r="1630" spans="1:3" ht="14.4" x14ac:dyDescent="0.3">
      <c r="A1630" s="40"/>
      <c r="B1630" s="19"/>
      <c r="C1630" s="30" t="str">
        <f>+VLOOKUP(B1630,$I$3:$O$7,7)</f>
        <v>C</v>
      </c>
    </row>
    <row r="1631" spans="1:3" ht="14.4" x14ac:dyDescent="0.3">
      <c r="A1631" s="40"/>
      <c r="B1631" s="19"/>
      <c r="C1631" s="30" t="str">
        <f>+VLOOKUP(B1631,$I$3:$O$7,7)</f>
        <v>C</v>
      </c>
    </row>
    <row r="1632" spans="1:3" ht="14.4" x14ac:dyDescent="0.3">
      <c r="A1632" s="40"/>
      <c r="B1632" s="19"/>
      <c r="C1632" s="30" t="str">
        <f>+VLOOKUP(B1632,$I$3:$O$7,7)</f>
        <v>C</v>
      </c>
    </row>
    <row r="1633" spans="1:3" ht="14.4" x14ac:dyDescent="0.3">
      <c r="A1633" s="40"/>
      <c r="B1633" s="19"/>
      <c r="C1633" s="30" t="str">
        <f>+VLOOKUP(B1633,$I$3:$O$7,7)</f>
        <v>C</v>
      </c>
    </row>
    <row r="1634" spans="1:3" ht="14.4" x14ac:dyDescent="0.3">
      <c r="A1634" s="40"/>
      <c r="B1634" s="19"/>
      <c r="C1634" s="30" t="str">
        <f>+VLOOKUP(B1634,$I$3:$O$7,7)</f>
        <v>C</v>
      </c>
    </row>
    <row r="1635" spans="1:3" ht="14.4" x14ac:dyDescent="0.3">
      <c r="A1635" s="40"/>
      <c r="B1635" s="19"/>
      <c r="C1635" s="30" t="str">
        <f>+VLOOKUP(B1635,$I$3:$O$7,7)</f>
        <v>C</v>
      </c>
    </row>
    <row r="1636" spans="1:3" ht="14.4" x14ac:dyDescent="0.3">
      <c r="A1636" s="40"/>
      <c r="B1636" s="19"/>
      <c r="C1636" s="30" t="str">
        <f>+VLOOKUP(B1636,$I$3:$O$7,7)</f>
        <v>C</v>
      </c>
    </row>
    <row r="1637" spans="1:3" ht="14.4" x14ac:dyDescent="0.3">
      <c r="A1637" s="40"/>
      <c r="B1637" s="19"/>
      <c r="C1637" s="30" t="str">
        <f>+VLOOKUP(B1637,$I$3:$O$7,7)</f>
        <v>C</v>
      </c>
    </row>
    <row r="1638" spans="1:3" ht="14.4" x14ac:dyDescent="0.3">
      <c r="A1638" s="40"/>
      <c r="B1638" s="19"/>
      <c r="C1638" s="30" t="str">
        <f>+VLOOKUP(B1638,$I$3:$O$7,7)</f>
        <v>C</v>
      </c>
    </row>
    <row r="1639" spans="1:3" ht="14.4" x14ac:dyDescent="0.3">
      <c r="A1639" s="40"/>
      <c r="B1639" s="19"/>
      <c r="C1639" s="30" t="str">
        <f>+VLOOKUP(B1639,$I$3:$O$7,7)</f>
        <v>C</v>
      </c>
    </row>
    <row r="1640" spans="1:3" ht="14.4" x14ac:dyDescent="0.3">
      <c r="A1640" s="40"/>
      <c r="B1640" s="19"/>
      <c r="C1640" s="30" t="str">
        <f>+VLOOKUP(B1640,$I$3:$O$7,7)</f>
        <v>C</v>
      </c>
    </row>
    <row r="1641" spans="1:3" ht="14.4" x14ac:dyDescent="0.3">
      <c r="A1641" s="40"/>
      <c r="B1641" s="19"/>
      <c r="C1641" s="30" t="str">
        <f>+VLOOKUP(B1641,$I$3:$O$7,7)</f>
        <v>C</v>
      </c>
    </row>
    <row r="1642" spans="1:3" ht="14.4" x14ac:dyDescent="0.3">
      <c r="A1642" s="40"/>
      <c r="B1642" s="19"/>
      <c r="C1642" s="30" t="str">
        <f>+VLOOKUP(B1642,$I$3:$O$7,7)</f>
        <v>C</v>
      </c>
    </row>
    <row r="1643" spans="1:3" ht="14.4" x14ac:dyDescent="0.3">
      <c r="A1643" s="40"/>
      <c r="B1643" s="19"/>
      <c r="C1643" s="30" t="str">
        <f>+VLOOKUP(B1643,$I$3:$O$7,7)</f>
        <v>C</v>
      </c>
    </row>
    <row r="1644" spans="1:3" ht="14.4" x14ac:dyDescent="0.3">
      <c r="A1644" s="40"/>
      <c r="B1644" s="19"/>
      <c r="C1644" s="30" t="str">
        <f>+VLOOKUP(B1644,$I$3:$O$7,7)</f>
        <v>C</v>
      </c>
    </row>
    <row r="1645" spans="1:3" ht="14.4" x14ac:dyDescent="0.3">
      <c r="A1645" s="40"/>
      <c r="B1645" s="19"/>
      <c r="C1645" s="30" t="str">
        <f>+VLOOKUP(B1645,$I$3:$O$7,7)</f>
        <v>C</v>
      </c>
    </row>
    <row r="1646" spans="1:3" ht="14.4" x14ac:dyDescent="0.3">
      <c r="A1646" s="40"/>
      <c r="B1646" s="19"/>
      <c r="C1646" s="30" t="str">
        <f>+VLOOKUP(B1646,$I$3:$O$7,7)</f>
        <v>C</v>
      </c>
    </row>
    <row r="1647" spans="1:3" ht="14.4" x14ac:dyDescent="0.3">
      <c r="A1647" s="40"/>
      <c r="B1647" s="19"/>
      <c r="C1647" s="30" t="str">
        <f>+VLOOKUP(B1647,$I$3:$O$7,7)</f>
        <v>C</v>
      </c>
    </row>
    <row r="1648" spans="1:3" ht="14.4" x14ac:dyDescent="0.3">
      <c r="A1648" s="40"/>
      <c r="B1648" s="19"/>
      <c r="C1648" s="30" t="str">
        <f>+VLOOKUP(B1648,$I$3:$O$7,7)</f>
        <v>C</v>
      </c>
    </row>
    <row r="1649" spans="1:3" ht="14.4" x14ac:dyDescent="0.3">
      <c r="A1649" s="40"/>
      <c r="B1649" s="19"/>
      <c r="C1649" s="30" t="str">
        <f>+VLOOKUP(B1649,$I$3:$O$7,7)</f>
        <v>C</v>
      </c>
    </row>
    <row r="1650" spans="1:3" ht="14.4" x14ac:dyDescent="0.3">
      <c r="A1650" s="40"/>
      <c r="B1650" s="19"/>
      <c r="C1650" s="30" t="str">
        <f>+VLOOKUP(B1650,$I$3:$O$7,7)</f>
        <v>C</v>
      </c>
    </row>
    <row r="1651" spans="1:3" ht="14.4" x14ac:dyDescent="0.3">
      <c r="A1651" s="40"/>
      <c r="B1651" s="19"/>
      <c r="C1651" s="30" t="str">
        <f>+VLOOKUP(B1651,$I$3:$O$7,7)</f>
        <v>C</v>
      </c>
    </row>
    <row r="1652" spans="1:3" ht="14.4" x14ac:dyDescent="0.3">
      <c r="A1652" s="40"/>
      <c r="B1652" s="19"/>
      <c r="C1652" s="30" t="str">
        <f>+VLOOKUP(B1652,$I$3:$O$7,7)</f>
        <v>C</v>
      </c>
    </row>
    <row r="1653" spans="1:3" ht="14.4" x14ac:dyDescent="0.3">
      <c r="A1653" s="40"/>
      <c r="B1653" s="19"/>
      <c r="C1653" s="30" t="str">
        <f>+VLOOKUP(B1653,$I$3:$O$7,7)</f>
        <v>C</v>
      </c>
    </row>
    <row r="1654" spans="1:3" ht="14.4" x14ac:dyDescent="0.3">
      <c r="A1654" s="40"/>
      <c r="B1654" s="19"/>
      <c r="C1654" s="30" t="str">
        <f>+VLOOKUP(B1654,$I$3:$O$7,7)</f>
        <v>C</v>
      </c>
    </row>
    <row r="1655" spans="1:3" ht="14.4" x14ac:dyDescent="0.3">
      <c r="A1655" s="40"/>
      <c r="B1655" s="19"/>
      <c r="C1655" s="30" t="str">
        <f>+VLOOKUP(B1655,$I$3:$O$7,7)</f>
        <v>C</v>
      </c>
    </row>
    <row r="1656" spans="1:3" ht="14.4" x14ac:dyDescent="0.3">
      <c r="A1656" s="40"/>
      <c r="B1656" s="19"/>
      <c r="C1656" s="30" t="str">
        <f>+VLOOKUP(B1656,$I$3:$O$7,7)</f>
        <v>C</v>
      </c>
    </row>
    <row r="1657" spans="1:3" ht="14.4" x14ac:dyDescent="0.3">
      <c r="A1657" s="40"/>
      <c r="B1657" s="19"/>
      <c r="C1657" s="30" t="str">
        <f>+VLOOKUP(B1657,$I$3:$O$7,7)</f>
        <v>C</v>
      </c>
    </row>
    <row r="1658" spans="1:3" ht="14.4" x14ac:dyDescent="0.3">
      <c r="A1658" s="40"/>
      <c r="B1658" s="19"/>
      <c r="C1658" s="30" t="str">
        <f>+VLOOKUP(B1658,$I$3:$O$7,7)</f>
        <v>C</v>
      </c>
    </row>
    <row r="1659" spans="1:3" ht="14.4" x14ac:dyDescent="0.3">
      <c r="A1659" s="40"/>
      <c r="B1659" s="19"/>
      <c r="C1659" s="30" t="str">
        <f>+VLOOKUP(B1659,$I$3:$O$7,7)</f>
        <v>C</v>
      </c>
    </row>
    <row r="1660" spans="1:3" ht="14.4" x14ac:dyDescent="0.3">
      <c r="A1660" s="40"/>
      <c r="B1660" s="19"/>
      <c r="C1660" s="30" t="str">
        <f>+VLOOKUP(B1660,$I$3:$O$7,7)</f>
        <v>C</v>
      </c>
    </row>
    <row r="1661" spans="1:3" ht="14.4" x14ac:dyDescent="0.3">
      <c r="A1661" s="40"/>
      <c r="B1661" s="19"/>
      <c r="C1661" s="30" t="str">
        <f>+VLOOKUP(B1661,$I$3:$O$7,7)</f>
        <v>C</v>
      </c>
    </row>
    <row r="1662" spans="1:3" ht="14.4" x14ac:dyDescent="0.3">
      <c r="A1662" s="40"/>
      <c r="B1662" s="19"/>
      <c r="C1662" s="30" t="str">
        <f>+VLOOKUP(B1662,$I$3:$O$7,7)</f>
        <v>C</v>
      </c>
    </row>
    <row r="1663" spans="1:3" ht="14.4" x14ac:dyDescent="0.3">
      <c r="A1663" s="40"/>
      <c r="B1663" s="19"/>
      <c r="C1663" s="30" t="str">
        <f>+VLOOKUP(B1663,$I$3:$O$7,7)</f>
        <v>C</v>
      </c>
    </row>
    <row r="1664" spans="1:3" ht="14.4" x14ac:dyDescent="0.3">
      <c r="A1664" s="40"/>
      <c r="B1664" s="19"/>
      <c r="C1664" s="30" t="str">
        <f>+VLOOKUP(B1664,$I$3:$O$7,7)</f>
        <v>C</v>
      </c>
    </row>
    <row r="1665" spans="1:3" ht="14.4" x14ac:dyDescent="0.3">
      <c r="A1665" s="40"/>
      <c r="B1665" s="19"/>
      <c r="C1665" s="30" t="str">
        <f>+VLOOKUP(B1665,$I$3:$O$7,7)</f>
        <v>C</v>
      </c>
    </row>
    <row r="1666" spans="1:3" ht="14.4" x14ac:dyDescent="0.3">
      <c r="A1666" s="40"/>
      <c r="B1666" s="19"/>
      <c r="C1666" s="30" t="str">
        <f>+VLOOKUP(B1666,$I$3:$O$7,7)</f>
        <v>C</v>
      </c>
    </row>
    <row r="1667" spans="1:3" ht="14.4" x14ac:dyDescent="0.3">
      <c r="A1667" s="40"/>
      <c r="B1667" s="19"/>
      <c r="C1667" s="30" t="str">
        <f>+VLOOKUP(B1667,$I$3:$O$7,7)</f>
        <v>C</v>
      </c>
    </row>
    <row r="1668" spans="1:3" ht="14.4" x14ac:dyDescent="0.3">
      <c r="A1668" s="40"/>
      <c r="B1668" s="19"/>
      <c r="C1668" s="30" t="str">
        <f>+VLOOKUP(B1668,$I$3:$O$7,7)</f>
        <v>C</v>
      </c>
    </row>
    <row r="1669" spans="1:3" ht="14.4" x14ac:dyDescent="0.3">
      <c r="A1669" s="40"/>
      <c r="B1669" s="19"/>
      <c r="C1669" s="30" t="str">
        <f>+VLOOKUP(B1669,$I$3:$O$7,7)</f>
        <v>C</v>
      </c>
    </row>
    <row r="1670" spans="1:3" ht="14.4" x14ac:dyDescent="0.3">
      <c r="A1670" s="40"/>
      <c r="B1670" s="19"/>
      <c r="C1670" s="30" t="str">
        <f>+VLOOKUP(B1670,$I$3:$O$7,7)</f>
        <v>C</v>
      </c>
    </row>
    <row r="1671" spans="1:3" ht="14.4" x14ac:dyDescent="0.3">
      <c r="A1671" s="40"/>
      <c r="B1671" s="19"/>
      <c r="C1671" s="30" t="str">
        <f>+VLOOKUP(B1671,$I$3:$O$7,7)</f>
        <v>C</v>
      </c>
    </row>
    <row r="1672" spans="1:3" ht="14.4" x14ac:dyDescent="0.3">
      <c r="A1672" s="40"/>
      <c r="B1672" s="19"/>
      <c r="C1672" s="30" t="str">
        <f>+VLOOKUP(B1672,$I$3:$O$7,7)</f>
        <v>C</v>
      </c>
    </row>
    <row r="1673" spans="1:3" ht="14.4" x14ac:dyDescent="0.3">
      <c r="A1673" s="40"/>
      <c r="B1673" s="19"/>
      <c r="C1673" s="30" t="str">
        <f>+VLOOKUP(B1673,$I$3:$O$7,7)</f>
        <v>C</v>
      </c>
    </row>
    <row r="1674" spans="1:3" ht="14.4" x14ac:dyDescent="0.3">
      <c r="A1674" s="40"/>
      <c r="B1674" s="19"/>
      <c r="C1674" s="30" t="str">
        <f>+VLOOKUP(B1674,$I$3:$O$7,7)</f>
        <v>C</v>
      </c>
    </row>
    <row r="1675" spans="1:3" ht="14.4" x14ac:dyDescent="0.3">
      <c r="A1675" s="40"/>
      <c r="B1675" s="19"/>
      <c r="C1675" s="30" t="str">
        <f>+VLOOKUP(B1675,$I$3:$O$7,7)</f>
        <v>C</v>
      </c>
    </row>
    <row r="1676" spans="1:3" ht="14.4" x14ac:dyDescent="0.3">
      <c r="A1676" s="40"/>
      <c r="B1676" s="19"/>
      <c r="C1676" s="30" t="str">
        <f>+VLOOKUP(B1676,$I$3:$O$7,7)</f>
        <v>C</v>
      </c>
    </row>
    <row r="1677" spans="1:3" ht="14.4" x14ac:dyDescent="0.3">
      <c r="A1677" s="40"/>
      <c r="B1677" s="19"/>
      <c r="C1677" s="30" t="str">
        <f>+VLOOKUP(B1677,$I$3:$O$7,7)</f>
        <v>C</v>
      </c>
    </row>
    <row r="1678" spans="1:3" ht="14.4" x14ac:dyDescent="0.3">
      <c r="A1678" s="40"/>
      <c r="B1678" s="19"/>
      <c r="C1678" s="30" t="str">
        <f>+VLOOKUP(B1678,$I$3:$O$7,7)</f>
        <v>C</v>
      </c>
    </row>
    <row r="1679" spans="1:3" ht="14.4" x14ac:dyDescent="0.3">
      <c r="A1679" s="40"/>
      <c r="B1679" s="19"/>
      <c r="C1679" s="30" t="str">
        <f>+VLOOKUP(B1679,$I$3:$O$7,7)</f>
        <v>C</v>
      </c>
    </row>
    <row r="1680" spans="1:3" ht="14.4" x14ac:dyDescent="0.3">
      <c r="A1680" s="40"/>
      <c r="B1680" s="19"/>
      <c r="C1680" s="30" t="str">
        <f>+VLOOKUP(B1680,$I$3:$O$7,7)</f>
        <v>C</v>
      </c>
    </row>
    <row r="1681" spans="1:3" ht="14.4" x14ac:dyDescent="0.3">
      <c r="A1681" s="40"/>
      <c r="B1681" s="19"/>
      <c r="C1681" s="30" t="str">
        <f>+VLOOKUP(B1681,$I$3:$O$7,7)</f>
        <v>C</v>
      </c>
    </row>
    <row r="1682" spans="1:3" ht="14.4" x14ac:dyDescent="0.3">
      <c r="A1682" s="40"/>
      <c r="B1682" s="19"/>
      <c r="C1682" s="30" t="str">
        <f>+VLOOKUP(B1682,$I$3:$O$7,7)</f>
        <v>C</v>
      </c>
    </row>
    <row r="1683" spans="1:3" ht="14.4" x14ac:dyDescent="0.3">
      <c r="A1683" s="40"/>
      <c r="B1683" s="19"/>
      <c r="C1683" s="30" t="str">
        <f>+VLOOKUP(B1683,$I$3:$O$7,7)</f>
        <v>C</v>
      </c>
    </row>
    <row r="1684" spans="1:3" ht="14.4" x14ac:dyDescent="0.3">
      <c r="A1684" s="40"/>
      <c r="B1684" s="19"/>
      <c r="C1684" s="30" t="str">
        <f>+VLOOKUP(B1684,$I$3:$O$7,7)</f>
        <v>C</v>
      </c>
    </row>
    <row r="1685" spans="1:3" ht="14.4" x14ac:dyDescent="0.3">
      <c r="A1685" s="40"/>
      <c r="B1685" s="19"/>
      <c r="C1685" s="30" t="str">
        <f>+VLOOKUP(B1685,$I$3:$O$7,7)</f>
        <v>C</v>
      </c>
    </row>
    <row r="1686" spans="1:3" ht="14.4" x14ac:dyDescent="0.3">
      <c r="A1686" s="40"/>
      <c r="B1686" s="19"/>
      <c r="C1686" s="30" t="str">
        <f>+VLOOKUP(B1686,$I$3:$O$7,7)</f>
        <v>C</v>
      </c>
    </row>
    <row r="1687" spans="1:3" ht="14.4" x14ac:dyDescent="0.3">
      <c r="A1687" s="40"/>
      <c r="B1687" s="19"/>
      <c r="C1687" s="30" t="str">
        <f>+VLOOKUP(B1687,$I$3:$O$7,7)</f>
        <v>C</v>
      </c>
    </row>
    <row r="1688" spans="1:3" ht="14.4" x14ac:dyDescent="0.3">
      <c r="A1688" s="40"/>
      <c r="B1688" s="19"/>
      <c r="C1688" s="30" t="str">
        <f>+VLOOKUP(B1688,$I$3:$O$7,7)</f>
        <v>C</v>
      </c>
    </row>
    <row r="1689" spans="1:3" ht="14.4" x14ac:dyDescent="0.3">
      <c r="A1689" s="40"/>
      <c r="B1689" s="19"/>
      <c r="C1689" s="30" t="str">
        <f>+VLOOKUP(B1689,$I$3:$O$7,7)</f>
        <v>C</v>
      </c>
    </row>
    <row r="1690" spans="1:3" ht="14.4" x14ac:dyDescent="0.3">
      <c r="A1690" s="40"/>
      <c r="B1690" s="19"/>
      <c r="C1690" s="30" t="str">
        <f>+VLOOKUP(B1690,$I$3:$O$7,7)</f>
        <v>C</v>
      </c>
    </row>
    <row r="1691" spans="1:3" ht="14.4" x14ac:dyDescent="0.3">
      <c r="A1691" s="40"/>
      <c r="B1691" s="19"/>
      <c r="C1691" s="30" t="str">
        <f>+VLOOKUP(B1691,$I$3:$O$7,7)</f>
        <v>C</v>
      </c>
    </row>
    <row r="1692" spans="1:3" ht="14.4" x14ac:dyDescent="0.3">
      <c r="A1692" s="40"/>
      <c r="B1692" s="19"/>
      <c r="C1692" s="30" t="str">
        <f>+VLOOKUP(B1692,$I$3:$O$7,7)</f>
        <v>C</v>
      </c>
    </row>
    <row r="1693" spans="1:3" ht="14.4" x14ac:dyDescent="0.3">
      <c r="A1693" s="40"/>
      <c r="B1693" s="19"/>
      <c r="C1693" s="30" t="str">
        <f>+VLOOKUP(B1693,$I$3:$O$7,7)</f>
        <v>C</v>
      </c>
    </row>
    <row r="1694" spans="1:3" ht="14.4" x14ac:dyDescent="0.3">
      <c r="A1694" s="40"/>
      <c r="B1694" s="19"/>
      <c r="C1694" s="30" t="str">
        <f>+VLOOKUP(B1694,$I$3:$O$7,7)</f>
        <v>C</v>
      </c>
    </row>
    <row r="1695" spans="1:3" ht="14.4" x14ac:dyDescent="0.3">
      <c r="A1695" s="40"/>
      <c r="B1695" s="19"/>
      <c r="C1695" s="30" t="str">
        <f>+VLOOKUP(B1695,$I$3:$O$7,7)</f>
        <v>C</v>
      </c>
    </row>
    <row r="1696" spans="1:3" ht="14.4" x14ac:dyDescent="0.3">
      <c r="A1696" s="40"/>
      <c r="B1696" s="19"/>
      <c r="C1696" s="30" t="str">
        <f>+VLOOKUP(B1696,$I$3:$O$7,7)</f>
        <v>C</v>
      </c>
    </row>
    <row r="1697" spans="1:3" ht="14.4" x14ac:dyDescent="0.3">
      <c r="A1697" s="40"/>
      <c r="B1697" s="19"/>
      <c r="C1697" s="30" t="str">
        <f>+VLOOKUP(B1697,$I$3:$O$7,7)</f>
        <v>C</v>
      </c>
    </row>
    <row r="1698" spans="1:3" ht="14.4" x14ac:dyDescent="0.3">
      <c r="A1698" s="40"/>
      <c r="B1698" s="19"/>
      <c r="C1698" s="30" t="str">
        <f>+VLOOKUP(B1698,$I$3:$O$7,7)</f>
        <v>C</v>
      </c>
    </row>
    <row r="1699" spans="1:3" ht="14.4" x14ac:dyDescent="0.3">
      <c r="A1699" s="40"/>
      <c r="B1699" s="19"/>
      <c r="C1699" s="30" t="str">
        <f>+VLOOKUP(B1699,$I$3:$O$7,7)</f>
        <v>C</v>
      </c>
    </row>
    <row r="1700" spans="1:3" ht="14.4" x14ac:dyDescent="0.3">
      <c r="A1700" s="40"/>
      <c r="B1700" s="19"/>
      <c r="C1700" s="30" t="str">
        <f>+VLOOKUP(B1700,$I$3:$O$7,7)</f>
        <v>C</v>
      </c>
    </row>
    <row r="1701" spans="1:3" ht="14.4" x14ac:dyDescent="0.3">
      <c r="A1701" s="40"/>
      <c r="B1701" s="19"/>
      <c r="C1701" s="30" t="str">
        <f>+VLOOKUP(B1701,$I$3:$O$7,7)</f>
        <v>C</v>
      </c>
    </row>
    <row r="1702" spans="1:3" ht="14.4" x14ac:dyDescent="0.3">
      <c r="A1702" s="40"/>
      <c r="B1702" s="19"/>
      <c r="C1702" s="30" t="str">
        <f>+VLOOKUP(B1702,$I$3:$O$7,7)</f>
        <v>C</v>
      </c>
    </row>
    <row r="1703" spans="1:3" ht="14.4" x14ac:dyDescent="0.3">
      <c r="A1703" s="40"/>
      <c r="B1703" s="19"/>
      <c r="C1703" s="30" t="str">
        <f>+VLOOKUP(B1703,$I$3:$O$7,7)</f>
        <v>C</v>
      </c>
    </row>
    <row r="1704" spans="1:3" ht="14.4" x14ac:dyDescent="0.3">
      <c r="A1704" s="40"/>
      <c r="B1704" s="19"/>
      <c r="C1704" s="30" t="str">
        <f>+VLOOKUP(B1704,$I$3:$O$7,7)</f>
        <v>C</v>
      </c>
    </row>
    <row r="1705" spans="1:3" ht="14.4" x14ac:dyDescent="0.3">
      <c r="A1705" s="40"/>
      <c r="B1705" s="19"/>
      <c r="C1705" s="30" t="str">
        <f>+VLOOKUP(B1705,$I$3:$O$7,7)</f>
        <v>C</v>
      </c>
    </row>
    <row r="1706" spans="1:3" ht="14.4" x14ac:dyDescent="0.3">
      <c r="A1706" s="40"/>
      <c r="B1706" s="19"/>
      <c r="C1706" s="30" t="str">
        <f>+VLOOKUP(B1706,$I$3:$O$7,7)</f>
        <v>C</v>
      </c>
    </row>
    <row r="1707" spans="1:3" ht="14.4" x14ac:dyDescent="0.3">
      <c r="A1707" s="40"/>
      <c r="B1707" s="19"/>
      <c r="C1707" s="30" t="str">
        <f>+VLOOKUP(B1707,$I$3:$O$7,7)</f>
        <v>C</v>
      </c>
    </row>
    <row r="1708" spans="1:3" ht="14.4" x14ac:dyDescent="0.3">
      <c r="A1708" s="40"/>
      <c r="B1708" s="19"/>
      <c r="C1708" s="30" t="str">
        <f>+VLOOKUP(B1708,$I$3:$O$7,7)</f>
        <v>C</v>
      </c>
    </row>
    <row r="1709" spans="1:3" ht="14.4" x14ac:dyDescent="0.3">
      <c r="A1709" s="40"/>
      <c r="B1709" s="19"/>
      <c r="C1709" s="30" t="str">
        <f>+VLOOKUP(B1709,$I$3:$O$7,7)</f>
        <v>C</v>
      </c>
    </row>
    <row r="1710" spans="1:3" ht="14.4" x14ac:dyDescent="0.3">
      <c r="A1710" s="40"/>
      <c r="B1710" s="19"/>
      <c r="C1710" s="30" t="str">
        <f>+VLOOKUP(B1710,$I$3:$O$7,7)</f>
        <v>C</v>
      </c>
    </row>
    <row r="1711" spans="1:3" ht="14.4" x14ac:dyDescent="0.3">
      <c r="A1711" s="40"/>
      <c r="B1711" s="19"/>
      <c r="C1711" s="30" t="str">
        <f>+VLOOKUP(B1711,$I$3:$O$7,7)</f>
        <v>C</v>
      </c>
    </row>
    <row r="1712" spans="1:3" ht="14.4" x14ac:dyDescent="0.3">
      <c r="A1712" s="40"/>
      <c r="B1712" s="19"/>
      <c r="C1712" s="30" t="str">
        <f>+VLOOKUP(B1712,$I$3:$O$7,7)</f>
        <v>C</v>
      </c>
    </row>
    <row r="1713" spans="1:3" ht="14.4" x14ac:dyDescent="0.3">
      <c r="A1713" s="40"/>
      <c r="B1713" s="19"/>
      <c r="C1713" s="30" t="str">
        <f>+VLOOKUP(B1713,$I$3:$O$7,7)</f>
        <v>C</v>
      </c>
    </row>
    <row r="1714" spans="1:3" ht="14.4" x14ac:dyDescent="0.3">
      <c r="A1714" s="40"/>
      <c r="B1714" s="19"/>
      <c r="C1714" s="30" t="str">
        <f>+VLOOKUP(B1714,$I$3:$O$7,7)</f>
        <v>C</v>
      </c>
    </row>
    <row r="1715" spans="1:3" ht="14.4" x14ac:dyDescent="0.3">
      <c r="A1715" s="40"/>
      <c r="B1715" s="19"/>
      <c r="C1715" s="30" t="str">
        <f>+VLOOKUP(B1715,$I$3:$O$7,7)</f>
        <v>C</v>
      </c>
    </row>
    <row r="1716" spans="1:3" ht="14.4" x14ac:dyDescent="0.3">
      <c r="A1716" s="40"/>
      <c r="B1716" s="19"/>
      <c r="C1716" s="30" t="str">
        <f>+VLOOKUP(B1716,$I$3:$O$7,7)</f>
        <v>C</v>
      </c>
    </row>
    <row r="1717" spans="1:3" ht="14.4" x14ac:dyDescent="0.3">
      <c r="A1717" s="40"/>
      <c r="B1717" s="19"/>
      <c r="C1717" s="30" t="str">
        <f>+VLOOKUP(B1717,$I$3:$O$7,7)</f>
        <v>C</v>
      </c>
    </row>
    <row r="1718" spans="1:3" ht="14.4" x14ac:dyDescent="0.3">
      <c r="A1718" s="40"/>
      <c r="B1718" s="19"/>
      <c r="C1718" s="30" t="str">
        <f>+VLOOKUP(B1718,$I$3:$O$7,7)</f>
        <v>C</v>
      </c>
    </row>
    <row r="1719" spans="1:3" ht="14.4" x14ac:dyDescent="0.3">
      <c r="A1719" s="40"/>
      <c r="B1719" s="19"/>
      <c r="C1719" s="30" t="str">
        <f>+VLOOKUP(B1719,$I$3:$O$7,7)</f>
        <v>C</v>
      </c>
    </row>
    <row r="1720" spans="1:3" ht="14.4" x14ac:dyDescent="0.3">
      <c r="A1720" s="40"/>
      <c r="B1720" s="19"/>
      <c r="C1720" s="30" t="str">
        <f>+VLOOKUP(B1720,$I$3:$O$7,7)</f>
        <v>C</v>
      </c>
    </row>
    <row r="1721" spans="1:3" ht="14.4" x14ac:dyDescent="0.3">
      <c r="A1721" s="40"/>
      <c r="B1721" s="19"/>
      <c r="C1721" s="30" t="str">
        <f>+VLOOKUP(B1721,$I$3:$O$7,7)</f>
        <v>C</v>
      </c>
    </row>
    <row r="1722" spans="1:3" ht="14.4" x14ac:dyDescent="0.3">
      <c r="A1722" s="40"/>
      <c r="B1722" s="19"/>
      <c r="C1722" s="30" t="str">
        <f>+VLOOKUP(B1722,$I$3:$O$7,7)</f>
        <v>C</v>
      </c>
    </row>
    <row r="1723" spans="1:3" ht="14.4" x14ac:dyDescent="0.3">
      <c r="A1723" s="40"/>
      <c r="B1723" s="19"/>
      <c r="C1723" s="30" t="str">
        <f>+VLOOKUP(B1723,$I$3:$O$7,7)</f>
        <v>C</v>
      </c>
    </row>
    <row r="1724" spans="1:3" ht="14.4" x14ac:dyDescent="0.3">
      <c r="A1724" s="40"/>
      <c r="B1724" s="19"/>
      <c r="C1724" s="30" t="str">
        <f>+VLOOKUP(B1724,$I$3:$O$7,7)</f>
        <v>C</v>
      </c>
    </row>
    <row r="1725" spans="1:3" ht="14.4" x14ac:dyDescent="0.3">
      <c r="A1725" s="40"/>
      <c r="B1725" s="19"/>
      <c r="C1725" s="30" t="str">
        <f>+VLOOKUP(B1725,$I$3:$O$7,7)</f>
        <v>C</v>
      </c>
    </row>
    <row r="1726" spans="1:3" ht="14.4" x14ac:dyDescent="0.3">
      <c r="A1726" s="40"/>
      <c r="B1726" s="19"/>
      <c r="C1726" s="30" t="str">
        <f>+VLOOKUP(B1726,$I$3:$O$7,7)</f>
        <v>C</v>
      </c>
    </row>
    <row r="1727" spans="1:3" ht="14.4" x14ac:dyDescent="0.3">
      <c r="A1727" s="40"/>
      <c r="B1727" s="19"/>
      <c r="C1727" s="30" t="str">
        <f>+VLOOKUP(B1727,$I$3:$O$7,7)</f>
        <v>C</v>
      </c>
    </row>
    <row r="1728" spans="1:3" ht="14.4" x14ac:dyDescent="0.3">
      <c r="A1728" s="40"/>
      <c r="B1728" s="19"/>
      <c r="C1728" s="30" t="str">
        <f>+VLOOKUP(B1728,$I$3:$O$7,7)</f>
        <v>C</v>
      </c>
    </row>
    <row r="1729" spans="1:3" ht="14.4" x14ac:dyDescent="0.3">
      <c r="A1729" s="40"/>
      <c r="B1729" s="19"/>
      <c r="C1729" s="30" t="str">
        <f>+VLOOKUP(B1729,$I$3:$O$7,7)</f>
        <v>C</v>
      </c>
    </row>
    <row r="1730" spans="1:3" ht="14.4" x14ac:dyDescent="0.3">
      <c r="A1730" s="40"/>
      <c r="B1730" s="19"/>
      <c r="C1730" s="30" t="str">
        <f>+VLOOKUP(B1730,$I$3:$O$7,7)</f>
        <v>C</v>
      </c>
    </row>
    <row r="1731" spans="1:3" ht="14.4" x14ac:dyDescent="0.3">
      <c r="A1731" s="40"/>
      <c r="B1731" s="19"/>
      <c r="C1731" s="30" t="str">
        <f>+VLOOKUP(B1731,$I$3:$O$7,7)</f>
        <v>C</v>
      </c>
    </row>
    <row r="1732" spans="1:3" ht="14.4" x14ac:dyDescent="0.3">
      <c r="A1732" s="40"/>
      <c r="B1732" s="19"/>
      <c r="C1732" s="30" t="str">
        <f>+VLOOKUP(B1732,$I$3:$O$7,7)</f>
        <v>C</v>
      </c>
    </row>
    <row r="1733" spans="1:3" ht="14.4" x14ac:dyDescent="0.3">
      <c r="A1733" s="40"/>
      <c r="B1733" s="19"/>
      <c r="C1733" s="30" t="str">
        <f>+VLOOKUP(B1733,$I$3:$O$7,7)</f>
        <v>C</v>
      </c>
    </row>
    <row r="1734" spans="1:3" ht="14.4" x14ac:dyDescent="0.3">
      <c r="A1734" s="40"/>
      <c r="B1734" s="19"/>
      <c r="C1734" s="30" t="str">
        <f>+VLOOKUP(B1734,$I$3:$O$7,7)</f>
        <v>C</v>
      </c>
    </row>
    <row r="1735" spans="1:3" ht="14.4" x14ac:dyDescent="0.3">
      <c r="A1735" s="40"/>
      <c r="B1735" s="19"/>
      <c r="C1735" s="30" t="str">
        <f>+VLOOKUP(B1735,$I$3:$O$7,7)</f>
        <v>C</v>
      </c>
    </row>
    <row r="1736" spans="1:3" ht="14.4" x14ac:dyDescent="0.3">
      <c r="A1736" s="40"/>
      <c r="B1736" s="19"/>
      <c r="C1736" s="30" t="str">
        <f>+VLOOKUP(B1736,$I$3:$O$7,7)</f>
        <v>C</v>
      </c>
    </row>
    <row r="1737" spans="1:3" ht="14.4" x14ac:dyDescent="0.3">
      <c r="A1737" s="40"/>
      <c r="B1737" s="19"/>
      <c r="C1737" s="30" t="str">
        <f>+VLOOKUP(B1737,$I$3:$O$7,7)</f>
        <v>C</v>
      </c>
    </row>
    <row r="1738" spans="1:3" ht="14.4" x14ac:dyDescent="0.3">
      <c r="A1738" s="40"/>
      <c r="B1738" s="19"/>
      <c r="C1738" s="30" t="str">
        <f>+VLOOKUP(B1738,$I$3:$O$7,7)</f>
        <v>C</v>
      </c>
    </row>
    <row r="1739" spans="1:3" ht="14.4" x14ac:dyDescent="0.3">
      <c r="A1739" s="40"/>
      <c r="B1739" s="19"/>
      <c r="C1739" s="30" t="str">
        <f>+VLOOKUP(B1739,$I$3:$O$7,7)</f>
        <v>C</v>
      </c>
    </row>
    <row r="1740" spans="1:3" ht="14.4" x14ac:dyDescent="0.3">
      <c r="A1740" s="40"/>
      <c r="B1740" s="19"/>
      <c r="C1740" s="30" t="str">
        <f>+VLOOKUP(B1740,$I$3:$O$7,7)</f>
        <v>C</v>
      </c>
    </row>
    <row r="1741" spans="1:3" ht="14.4" x14ac:dyDescent="0.3">
      <c r="A1741" s="40"/>
      <c r="B1741" s="19"/>
      <c r="C1741" s="30" t="str">
        <f>+VLOOKUP(B1741,$I$3:$O$7,7)</f>
        <v>C</v>
      </c>
    </row>
    <row r="1742" spans="1:3" ht="14.4" x14ac:dyDescent="0.3">
      <c r="A1742" s="40"/>
      <c r="B1742" s="19"/>
      <c r="C1742" s="30" t="str">
        <f>+VLOOKUP(B1742,$I$3:$O$7,7)</f>
        <v>C</v>
      </c>
    </row>
    <row r="1743" spans="1:3" ht="14.4" x14ac:dyDescent="0.3">
      <c r="A1743" s="40"/>
      <c r="B1743" s="19"/>
      <c r="C1743" s="30" t="str">
        <f>+VLOOKUP(B1743,$I$3:$O$7,7)</f>
        <v>C</v>
      </c>
    </row>
    <row r="1744" spans="1:3" ht="14.4" x14ac:dyDescent="0.3">
      <c r="A1744" s="40"/>
      <c r="B1744" s="19"/>
      <c r="C1744" s="30" t="str">
        <f>+VLOOKUP(B1744,$I$3:$O$7,7)</f>
        <v>C</v>
      </c>
    </row>
    <row r="1745" spans="1:3" ht="14.4" x14ac:dyDescent="0.3">
      <c r="A1745" s="40"/>
      <c r="B1745" s="19"/>
      <c r="C1745" s="30" t="str">
        <f>+VLOOKUP(B1745,$I$3:$O$7,7)</f>
        <v>C</v>
      </c>
    </row>
    <row r="1746" spans="1:3" ht="14.4" x14ac:dyDescent="0.3">
      <c r="A1746" s="40"/>
      <c r="B1746" s="19"/>
      <c r="C1746" s="30" t="str">
        <f>+VLOOKUP(B1746,$I$3:$O$7,7)</f>
        <v>C</v>
      </c>
    </row>
    <row r="1747" spans="1:3" ht="14.4" x14ac:dyDescent="0.3">
      <c r="A1747" s="40"/>
      <c r="B1747" s="19"/>
      <c r="C1747" s="30" t="str">
        <f>+VLOOKUP(B1747,$I$3:$O$7,7)</f>
        <v>C</v>
      </c>
    </row>
    <row r="1748" spans="1:3" ht="14.4" x14ac:dyDescent="0.3">
      <c r="A1748" s="40"/>
      <c r="B1748" s="19"/>
      <c r="C1748" s="30" t="str">
        <f>+VLOOKUP(B1748,$I$3:$O$7,7)</f>
        <v>C</v>
      </c>
    </row>
    <row r="1749" spans="1:3" ht="14.4" x14ac:dyDescent="0.3">
      <c r="A1749" s="40"/>
      <c r="B1749" s="19"/>
      <c r="C1749" s="30" t="str">
        <f>+VLOOKUP(B1749,$I$3:$O$7,7)</f>
        <v>C</v>
      </c>
    </row>
    <row r="1750" spans="1:3" ht="14.4" x14ac:dyDescent="0.3">
      <c r="A1750" s="40"/>
      <c r="B1750" s="19"/>
      <c r="C1750" s="30" t="str">
        <f>+VLOOKUP(B1750,$I$3:$O$7,7)</f>
        <v>C</v>
      </c>
    </row>
    <row r="1751" spans="1:3" ht="14.4" x14ac:dyDescent="0.3">
      <c r="A1751" s="40"/>
      <c r="B1751" s="19"/>
      <c r="C1751" s="30" t="str">
        <f>+VLOOKUP(B1751,$I$3:$O$7,7)</f>
        <v>C</v>
      </c>
    </row>
    <row r="1752" spans="1:3" ht="14.4" x14ac:dyDescent="0.3">
      <c r="A1752" s="40"/>
      <c r="B1752" s="19"/>
      <c r="C1752" s="30" t="str">
        <f>+VLOOKUP(B1752,$I$3:$O$7,7)</f>
        <v>C</v>
      </c>
    </row>
    <row r="1753" spans="1:3" ht="14.4" x14ac:dyDescent="0.3">
      <c r="A1753" s="40"/>
      <c r="B1753" s="19"/>
      <c r="C1753" s="30" t="str">
        <f>+VLOOKUP(B1753,$I$3:$O$7,7)</f>
        <v>C</v>
      </c>
    </row>
    <row r="1754" spans="1:3" ht="14.4" x14ac:dyDescent="0.3">
      <c r="A1754" s="40"/>
      <c r="B1754" s="19"/>
      <c r="C1754" s="30" t="str">
        <f>+VLOOKUP(B1754,$I$3:$O$7,7)</f>
        <v>C</v>
      </c>
    </row>
    <row r="1755" spans="1:3" ht="14.4" x14ac:dyDescent="0.3">
      <c r="A1755" s="40"/>
      <c r="B1755" s="19"/>
      <c r="C1755" s="30" t="str">
        <f>+VLOOKUP(B1755,$I$3:$O$7,7)</f>
        <v>C</v>
      </c>
    </row>
    <row r="1756" spans="1:3" ht="14.4" x14ac:dyDescent="0.3">
      <c r="A1756" s="40"/>
      <c r="B1756" s="19"/>
      <c r="C1756" s="30" t="str">
        <f>+VLOOKUP(B1756,$I$3:$O$7,7)</f>
        <v>C</v>
      </c>
    </row>
    <row r="1757" spans="1:3" ht="14.4" x14ac:dyDescent="0.3">
      <c r="A1757" s="40"/>
      <c r="B1757" s="19"/>
      <c r="C1757" s="30" t="str">
        <f>+VLOOKUP(B1757,$I$3:$O$7,7)</f>
        <v>C</v>
      </c>
    </row>
    <row r="1758" spans="1:3" ht="14.4" x14ac:dyDescent="0.3">
      <c r="A1758" s="40"/>
      <c r="B1758" s="19"/>
      <c r="C1758" s="30" t="str">
        <f>+VLOOKUP(B1758,$I$3:$O$7,7)</f>
        <v>C</v>
      </c>
    </row>
    <row r="1759" spans="1:3" ht="14.4" x14ac:dyDescent="0.3">
      <c r="A1759" s="40"/>
      <c r="B1759" s="19"/>
      <c r="C1759" s="30" t="str">
        <f>+VLOOKUP(B1759,$I$3:$O$7,7)</f>
        <v>C</v>
      </c>
    </row>
    <row r="1760" spans="1:3" ht="14.4" x14ac:dyDescent="0.3">
      <c r="A1760" s="40"/>
      <c r="B1760" s="19"/>
      <c r="C1760" s="30" t="str">
        <f>+VLOOKUP(B1760,$I$3:$O$7,7)</f>
        <v>C</v>
      </c>
    </row>
    <row r="1761" spans="1:3" ht="14.4" x14ac:dyDescent="0.3">
      <c r="A1761" s="40"/>
      <c r="B1761" s="19"/>
      <c r="C1761" s="30" t="str">
        <f>+VLOOKUP(B1761,$I$3:$O$7,7)</f>
        <v>C</v>
      </c>
    </row>
    <row r="1762" spans="1:3" ht="14.4" x14ac:dyDescent="0.3">
      <c r="A1762" s="40"/>
      <c r="B1762" s="19"/>
      <c r="C1762" s="30" t="str">
        <f>+VLOOKUP(B1762,$I$3:$O$7,7)</f>
        <v>C</v>
      </c>
    </row>
    <row r="1763" spans="1:3" ht="14.4" x14ac:dyDescent="0.3">
      <c r="A1763" s="40"/>
      <c r="B1763" s="19"/>
      <c r="C1763" s="30" t="str">
        <f>+VLOOKUP(B1763,$I$3:$O$7,7)</f>
        <v>C</v>
      </c>
    </row>
    <row r="1764" spans="1:3" ht="14.4" x14ac:dyDescent="0.3">
      <c r="A1764" s="40"/>
      <c r="B1764" s="19"/>
      <c r="C1764" s="30" t="str">
        <f>+VLOOKUP(B1764,$I$3:$O$7,7)</f>
        <v>C</v>
      </c>
    </row>
    <row r="1765" spans="1:3" ht="14.4" x14ac:dyDescent="0.3">
      <c r="A1765" s="40"/>
      <c r="B1765" s="19"/>
      <c r="C1765" s="30" t="str">
        <f>+VLOOKUP(B1765,$I$3:$O$7,7)</f>
        <v>C</v>
      </c>
    </row>
    <row r="1766" spans="1:3" ht="14.4" x14ac:dyDescent="0.3">
      <c r="A1766" s="40"/>
      <c r="B1766" s="19"/>
      <c r="C1766" s="30" t="str">
        <f>+VLOOKUP(B1766,$I$3:$O$7,7)</f>
        <v>C</v>
      </c>
    </row>
    <row r="1767" spans="1:3" ht="14.4" x14ac:dyDescent="0.3">
      <c r="A1767" s="40"/>
      <c r="B1767" s="19"/>
      <c r="C1767" s="30" t="str">
        <f>+VLOOKUP(B1767,$I$3:$O$7,7)</f>
        <v>C</v>
      </c>
    </row>
    <row r="1768" spans="1:3" ht="14.4" x14ac:dyDescent="0.3">
      <c r="A1768" s="40"/>
      <c r="B1768" s="19"/>
      <c r="C1768" s="30" t="str">
        <f>+VLOOKUP(B1768,$I$3:$O$7,7)</f>
        <v>C</v>
      </c>
    </row>
    <row r="1769" spans="1:3" ht="14.4" x14ac:dyDescent="0.3">
      <c r="A1769" s="40"/>
      <c r="B1769" s="19"/>
      <c r="C1769" s="30" t="str">
        <f>+VLOOKUP(B1769,$I$3:$O$7,7)</f>
        <v>C</v>
      </c>
    </row>
    <row r="1770" spans="1:3" ht="14.4" x14ac:dyDescent="0.3">
      <c r="A1770" s="40"/>
      <c r="B1770" s="19"/>
      <c r="C1770" s="30" t="str">
        <f>+VLOOKUP(B1770,$I$3:$O$7,7)</f>
        <v>C</v>
      </c>
    </row>
    <row r="1771" spans="1:3" ht="14.4" x14ac:dyDescent="0.3">
      <c r="A1771" s="40"/>
      <c r="B1771" s="19"/>
      <c r="C1771" s="30" t="str">
        <f>+VLOOKUP(B1771,$I$3:$O$7,7)</f>
        <v>C</v>
      </c>
    </row>
    <row r="1772" spans="1:3" ht="14.4" x14ac:dyDescent="0.3">
      <c r="A1772" s="40"/>
      <c r="B1772" s="19"/>
      <c r="C1772" s="30" t="str">
        <f>+VLOOKUP(B1772,$I$3:$O$7,7)</f>
        <v>C</v>
      </c>
    </row>
    <row r="1773" spans="1:3" ht="14.4" x14ac:dyDescent="0.3">
      <c r="A1773" s="40"/>
      <c r="B1773" s="19"/>
      <c r="C1773" s="30" t="str">
        <f>+VLOOKUP(B1773,$I$3:$O$7,7)</f>
        <v>C</v>
      </c>
    </row>
    <row r="1774" spans="1:3" ht="14.4" x14ac:dyDescent="0.3">
      <c r="A1774" s="40"/>
      <c r="B1774" s="19"/>
      <c r="C1774" s="30" t="str">
        <f>+VLOOKUP(B1774,$I$3:$O$7,7)</f>
        <v>C</v>
      </c>
    </row>
    <row r="1775" spans="1:3" ht="14.4" x14ac:dyDescent="0.3">
      <c r="A1775" s="40"/>
      <c r="B1775" s="19"/>
      <c r="C1775" s="30" t="str">
        <f>+VLOOKUP(B1775,$I$3:$O$7,7)</f>
        <v>C</v>
      </c>
    </row>
    <row r="1776" spans="1:3" ht="14.4" x14ac:dyDescent="0.3">
      <c r="A1776" s="40"/>
      <c r="B1776" s="19"/>
      <c r="C1776" s="30" t="str">
        <f>+VLOOKUP(B1776,$I$3:$O$7,7)</f>
        <v>C</v>
      </c>
    </row>
    <row r="1777" spans="1:3" ht="14.4" x14ac:dyDescent="0.3">
      <c r="A1777" s="40"/>
      <c r="B1777" s="19"/>
      <c r="C1777" s="30" t="str">
        <f>+VLOOKUP(B1777,$I$3:$O$7,7)</f>
        <v>C</v>
      </c>
    </row>
    <row r="1778" spans="1:3" ht="14.4" x14ac:dyDescent="0.3">
      <c r="A1778" s="40"/>
      <c r="B1778" s="19"/>
      <c r="C1778" s="30" t="str">
        <f>+VLOOKUP(B1778,$I$3:$O$7,7)</f>
        <v>C</v>
      </c>
    </row>
    <row r="1779" spans="1:3" ht="14.4" x14ac:dyDescent="0.3">
      <c r="A1779" s="40"/>
      <c r="B1779" s="19"/>
      <c r="C1779" s="30" t="str">
        <f>+VLOOKUP(B1779,$I$3:$O$7,7)</f>
        <v>C</v>
      </c>
    </row>
    <row r="1780" spans="1:3" ht="14.4" x14ac:dyDescent="0.3">
      <c r="A1780" s="40"/>
      <c r="B1780" s="19"/>
      <c r="C1780" s="30" t="str">
        <f>+VLOOKUP(B1780,$I$3:$O$7,7)</f>
        <v>C</v>
      </c>
    </row>
    <row r="1781" spans="1:3" ht="14.4" x14ac:dyDescent="0.3">
      <c r="A1781" s="40"/>
      <c r="B1781" s="19"/>
      <c r="C1781" s="30" t="str">
        <f>+VLOOKUP(B1781,$I$3:$O$7,7)</f>
        <v>C</v>
      </c>
    </row>
    <row r="1782" spans="1:3" ht="14.4" x14ac:dyDescent="0.3">
      <c r="A1782" s="40"/>
      <c r="B1782" s="19"/>
      <c r="C1782" s="30" t="str">
        <f>+VLOOKUP(B1782,$I$3:$O$7,7)</f>
        <v>C</v>
      </c>
    </row>
    <row r="1783" spans="1:3" ht="14.4" x14ac:dyDescent="0.3">
      <c r="A1783" s="40"/>
      <c r="B1783" s="19"/>
      <c r="C1783" s="30" t="str">
        <f>+VLOOKUP(B1783,$I$3:$O$7,7)</f>
        <v>C</v>
      </c>
    </row>
    <row r="1784" spans="1:3" ht="14.4" x14ac:dyDescent="0.3">
      <c r="A1784" s="40"/>
      <c r="B1784" s="19"/>
      <c r="C1784" s="30" t="str">
        <f>+VLOOKUP(B1784,$I$3:$O$7,7)</f>
        <v>C</v>
      </c>
    </row>
    <row r="1785" spans="1:3" ht="14.4" x14ac:dyDescent="0.3">
      <c r="A1785" s="40"/>
      <c r="B1785" s="19"/>
      <c r="C1785" s="30" t="str">
        <f>+VLOOKUP(B1785,$I$3:$O$7,7)</f>
        <v>C</v>
      </c>
    </row>
    <row r="1786" spans="1:3" ht="14.4" x14ac:dyDescent="0.3">
      <c r="A1786" s="40"/>
      <c r="B1786" s="19"/>
      <c r="C1786" s="30" t="str">
        <f>+VLOOKUP(B1786,$I$3:$O$7,7)</f>
        <v>C</v>
      </c>
    </row>
    <row r="1787" spans="1:3" ht="14.4" x14ac:dyDescent="0.3">
      <c r="A1787" s="40"/>
      <c r="B1787" s="19"/>
      <c r="C1787" s="30" t="str">
        <f>+VLOOKUP(B1787,$I$3:$O$7,7)</f>
        <v>C</v>
      </c>
    </row>
    <row r="1788" spans="1:3" ht="14.4" x14ac:dyDescent="0.3">
      <c r="A1788" s="40"/>
      <c r="B1788" s="19"/>
      <c r="C1788" s="30" t="str">
        <f>+VLOOKUP(B1788,$I$3:$O$7,7)</f>
        <v>C</v>
      </c>
    </row>
    <row r="1789" spans="1:3" ht="14.4" x14ac:dyDescent="0.3">
      <c r="A1789" s="40"/>
      <c r="B1789" s="19"/>
      <c r="C1789" s="30" t="str">
        <f>+VLOOKUP(B1789,$I$3:$O$7,7)</f>
        <v>C</v>
      </c>
    </row>
    <row r="1790" spans="1:3" ht="14.4" x14ac:dyDescent="0.3">
      <c r="A1790" s="40"/>
      <c r="B1790" s="19"/>
      <c r="C1790" s="30" t="str">
        <f>+VLOOKUP(B1790,$I$3:$O$7,7)</f>
        <v>C</v>
      </c>
    </row>
    <row r="1791" spans="1:3" ht="14.4" x14ac:dyDescent="0.3">
      <c r="A1791" s="40"/>
      <c r="B1791" s="19"/>
      <c r="C1791" s="30" t="str">
        <f>+VLOOKUP(B1791,$I$3:$O$7,7)</f>
        <v>C</v>
      </c>
    </row>
    <row r="1792" spans="1:3" ht="14.4" x14ac:dyDescent="0.3">
      <c r="A1792" s="40"/>
      <c r="B1792" s="19"/>
      <c r="C1792" s="30" t="str">
        <f>+VLOOKUP(B1792,$I$3:$O$7,7)</f>
        <v>C</v>
      </c>
    </row>
    <row r="1793" spans="1:3" ht="14.4" x14ac:dyDescent="0.3">
      <c r="A1793" s="40"/>
      <c r="B1793" s="19"/>
      <c r="C1793" s="30" t="str">
        <f>+VLOOKUP(B1793,$I$3:$O$7,7)</f>
        <v>C</v>
      </c>
    </row>
    <row r="1794" spans="1:3" ht="14.4" x14ac:dyDescent="0.3">
      <c r="A1794" s="40"/>
      <c r="B1794" s="19"/>
      <c r="C1794" s="30" t="str">
        <f>+VLOOKUP(B1794,$I$3:$O$7,7)</f>
        <v>C</v>
      </c>
    </row>
    <row r="1795" spans="1:3" ht="14.4" x14ac:dyDescent="0.3">
      <c r="A1795" s="40"/>
      <c r="B1795" s="19"/>
      <c r="C1795" s="30" t="str">
        <f>+VLOOKUP(B1795,$I$3:$O$7,7)</f>
        <v>C</v>
      </c>
    </row>
    <row r="1796" spans="1:3" ht="14.4" x14ac:dyDescent="0.3">
      <c r="A1796" s="40"/>
      <c r="B1796" s="19"/>
      <c r="C1796" s="30" t="str">
        <f>+VLOOKUP(B1796,$I$3:$O$7,7)</f>
        <v>C</v>
      </c>
    </row>
    <row r="1797" spans="1:3" ht="14.4" x14ac:dyDescent="0.3">
      <c r="A1797" s="40"/>
      <c r="B1797" s="19"/>
      <c r="C1797" s="30" t="str">
        <f>+VLOOKUP(B1797,$I$3:$O$7,7)</f>
        <v>C</v>
      </c>
    </row>
    <row r="1798" spans="1:3" ht="14.4" x14ac:dyDescent="0.3">
      <c r="A1798" s="40"/>
      <c r="B1798" s="19"/>
      <c r="C1798" s="30" t="str">
        <f>+VLOOKUP(B1798,$I$3:$O$7,7)</f>
        <v>C</v>
      </c>
    </row>
    <row r="1799" spans="1:3" ht="14.4" x14ac:dyDescent="0.3">
      <c r="A1799" s="40"/>
      <c r="B1799" s="19"/>
      <c r="C1799" s="30" t="str">
        <f>+VLOOKUP(B1799,$I$3:$O$7,7)</f>
        <v>C</v>
      </c>
    </row>
    <row r="1800" spans="1:3" ht="14.4" x14ac:dyDescent="0.3">
      <c r="A1800" s="40"/>
      <c r="B1800" s="19"/>
      <c r="C1800" s="30" t="str">
        <f>+VLOOKUP(B1800,$I$3:$O$7,7)</f>
        <v>C</v>
      </c>
    </row>
    <row r="1801" spans="1:3" ht="14.4" x14ac:dyDescent="0.3">
      <c r="A1801" s="40"/>
      <c r="B1801" s="19"/>
      <c r="C1801" s="30" t="str">
        <f>+VLOOKUP(B1801,$I$3:$O$7,7)</f>
        <v>C</v>
      </c>
    </row>
    <row r="1802" spans="1:3" ht="14.4" x14ac:dyDescent="0.3">
      <c r="A1802" s="40"/>
      <c r="B1802" s="19"/>
      <c r="C1802" s="30" t="str">
        <f>+VLOOKUP(B1802,$I$3:$O$7,7)</f>
        <v>C</v>
      </c>
    </row>
    <row r="1803" spans="1:3" ht="14.4" x14ac:dyDescent="0.3">
      <c r="A1803" s="40"/>
      <c r="B1803" s="19"/>
      <c r="C1803" s="30" t="str">
        <f>+VLOOKUP(B1803,$I$3:$O$7,7)</f>
        <v>C</v>
      </c>
    </row>
    <row r="1804" spans="1:3" ht="14.4" x14ac:dyDescent="0.3">
      <c r="A1804" s="40"/>
      <c r="B1804" s="19"/>
      <c r="C1804" s="30" t="str">
        <f>+VLOOKUP(B1804,$I$3:$O$7,7)</f>
        <v>C</v>
      </c>
    </row>
    <row r="1805" spans="1:3" ht="14.4" x14ac:dyDescent="0.3">
      <c r="A1805" s="40"/>
      <c r="B1805" s="19"/>
      <c r="C1805" s="30" t="str">
        <f>+VLOOKUP(B1805,$I$3:$O$7,7)</f>
        <v>C</v>
      </c>
    </row>
    <row r="1806" spans="1:3" ht="14.4" x14ac:dyDescent="0.3">
      <c r="A1806" s="40"/>
      <c r="B1806" s="19"/>
      <c r="C1806" s="30" t="str">
        <f>+VLOOKUP(B1806,$I$3:$O$7,7)</f>
        <v>C</v>
      </c>
    </row>
    <row r="1807" spans="1:3" ht="14.4" x14ac:dyDescent="0.3">
      <c r="A1807" s="40"/>
      <c r="B1807" s="19"/>
      <c r="C1807" s="30" t="str">
        <f>+VLOOKUP(B1807,$I$3:$O$7,7)</f>
        <v>C</v>
      </c>
    </row>
    <row r="1808" spans="1:3" ht="14.4" x14ac:dyDescent="0.3">
      <c r="A1808" s="40"/>
      <c r="B1808" s="19"/>
      <c r="C1808" s="30" t="str">
        <f>+VLOOKUP(B1808,$I$3:$O$7,7)</f>
        <v>C</v>
      </c>
    </row>
    <row r="1809" spans="1:3" ht="14.4" x14ac:dyDescent="0.3">
      <c r="A1809" s="40"/>
      <c r="B1809" s="19"/>
      <c r="C1809" s="30" t="str">
        <f>+VLOOKUP(B1809,$I$3:$O$7,7)</f>
        <v>C</v>
      </c>
    </row>
    <row r="1810" spans="1:3" ht="14.4" x14ac:dyDescent="0.3">
      <c r="A1810" s="40"/>
      <c r="B1810" s="19"/>
      <c r="C1810" s="30" t="str">
        <f>+VLOOKUP(B1810,$I$3:$O$7,7)</f>
        <v>C</v>
      </c>
    </row>
    <row r="1811" spans="1:3" ht="14.4" x14ac:dyDescent="0.3">
      <c r="A1811" s="40"/>
      <c r="B1811" s="19"/>
      <c r="C1811" s="30" t="str">
        <f>+VLOOKUP(B1811,$I$3:$O$7,7)</f>
        <v>C</v>
      </c>
    </row>
    <row r="1812" spans="1:3" ht="14.4" x14ac:dyDescent="0.3">
      <c r="A1812" s="40"/>
      <c r="B1812" s="19"/>
      <c r="C1812" s="30" t="str">
        <f>+VLOOKUP(B1812,$I$3:$O$7,7)</f>
        <v>C</v>
      </c>
    </row>
    <row r="1813" spans="1:3" ht="14.4" x14ac:dyDescent="0.3">
      <c r="A1813" s="40"/>
      <c r="B1813" s="19"/>
      <c r="C1813" s="30" t="str">
        <f>+VLOOKUP(B1813,$I$3:$O$7,7)</f>
        <v>C</v>
      </c>
    </row>
    <row r="1814" spans="1:3" ht="14.4" x14ac:dyDescent="0.3">
      <c r="A1814" s="40"/>
      <c r="B1814" s="19"/>
      <c r="C1814" s="30" t="str">
        <f>+VLOOKUP(B1814,$I$3:$O$7,7)</f>
        <v>C</v>
      </c>
    </row>
    <row r="1815" spans="1:3" ht="14.4" x14ac:dyDescent="0.3">
      <c r="A1815" s="40"/>
      <c r="B1815" s="19"/>
      <c r="C1815" s="30" t="str">
        <f>+VLOOKUP(B1815,$I$3:$O$7,7)</f>
        <v>C</v>
      </c>
    </row>
    <row r="1816" spans="1:3" ht="14.4" x14ac:dyDescent="0.3">
      <c r="A1816" s="40"/>
      <c r="B1816" s="19"/>
      <c r="C1816" s="30" t="str">
        <f>+VLOOKUP(B1816,$I$3:$O$7,7)</f>
        <v>C</v>
      </c>
    </row>
    <row r="1817" spans="1:3" ht="14.4" x14ac:dyDescent="0.3">
      <c r="A1817" s="40"/>
      <c r="B1817" s="19"/>
      <c r="C1817" s="30" t="str">
        <f>+VLOOKUP(B1817,$I$3:$O$7,7)</f>
        <v>C</v>
      </c>
    </row>
    <row r="1818" spans="1:3" ht="14.4" x14ac:dyDescent="0.3">
      <c r="A1818" s="40"/>
      <c r="B1818" s="19"/>
      <c r="C1818" s="30" t="str">
        <f>+VLOOKUP(B1818,$I$3:$O$7,7)</f>
        <v>C</v>
      </c>
    </row>
    <row r="1819" spans="1:3" ht="14.4" x14ac:dyDescent="0.3">
      <c r="A1819" s="40"/>
      <c r="B1819" s="19"/>
      <c r="C1819" s="30" t="str">
        <f>+VLOOKUP(B1819,$I$3:$O$7,7)</f>
        <v>C</v>
      </c>
    </row>
    <row r="1820" spans="1:3" ht="14.4" x14ac:dyDescent="0.3">
      <c r="A1820" s="40"/>
      <c r="B1820" s="19"/>
      <c r="C1820" s="30" t="str">
        <f>+VLOOKUP(B1820,$I$3:$O$7,7)</f>
        <v>C</v>
      </c>
    </row>
    <row r="1821" spans="1:3" ht="14.4" x14ac:dyDescent="0.3">
      <c r="A1821" s="40"/>
      <c r="B1821" s="19"/>
      <c r="C1821" s="30" t="str">
        <f>+VLOOKUP(B1821,$I$3:$O$7,7)</f>
        <v>C</v>
      </c>
    </row>
    <row r="1822" spans="1:3" ht="14.4" x14ac:dyDescent="0.3">
      <c r="A1822" s="40"/>
      <c r="B1822" s="19"/>
      <c r="C1822" s="30" t="str">
        <f>+VLOOKUP(B1822,$I$3:$O$7,7)</f>
        <v>C</v>
      </c>
    </row>
    <row r="1823" spans="1:3" ht="14.4" x14ac:dyDescent="0.3">
      <c r="A1823" s="40"/>
      <c r="B1823" s="19"/>
      <c r="C1823" s="30" t="str">
        <f>+VLOOKUP(B1823,$I$3:$O$7,7)</f>
        <v>C</v>
      </c>
    </row>
    <row r="1824" spans="1:3" ht="14.4" x14ac:dyDescent="0.3">
      <c r="A1824" s="40"/>
      <c r="B1824" s="19"/>
      <c r="C1824" s="30" t="str">
        <f>+VLOOKUP(B1824,$I$3:$O$7,7)</f>
        <v>C</v>
      </c>
    </row>
    <row r="1825" spans="1:3" ht="14.4" x14ac:dyDescent="0.3">
      <c r="A1825" s="40"/>
      <c r="B1825" s="19"/>
      <c r="C1825" s="30" t="str">
        <f>+VLOOKUP(B1825,$I$3:$O$7,7)</f>
        <v>C</v>
      </c>
    </row>
    <row r="1826" spans="1:3" ht="14.4" x14ac:dyDescent="0.3">
      <c r="A1826" s="40"/>
      <c r="B1826" s="19"/>
      <c r="C1826" s="30" t="str">
        <f>+VLOOKUP(B1826,$I$3:$O$7,7)</f>
        <v>C</v>
      </c>
    </row>
    <row r="1827" spans="1:3" ht="14.4" x14ac:dyDescent="0.3">
      <c r="A1827" s="40"/>
      <c r="B1827" s="19"/>
      <c r="C1827" s="30" t="str">
        <f>+VLOOKUP(B1827,$I$3:$O$7,7)</f>
        <v>C</v>
      </c>
    </row>
    <row r="1828" spans="1:3" ht="14.4" x14ac:dyDescent="0.3">
      <c r="A1828" s="40"/>
      <c r="B1828" s="19"/>
      <c r="C1828" s="30" t="str">
        <f>+VLOOKUP(B1828,$I$3:$O$7,7)</f>
        <v>C</v>
      </c>
    </row>
    <row r="1829" spans="1:3" ht="14.4" x14ac:dyDescent="0.3">
      <c r="A1829" s="40"/>
      <c r="B1829" s="19"/>
      <c r="C1829" s="30" t="str">
        <f>+VLOOKUP(B1829,$I$3:$O$7,7)</f>
        <v>C</v>
      </c>
    </row>
    <row r="1830" spans="1:3" ht="14.4" x14ac:dyDescent="0.3">
      <c r="A1830" s="40"/>
      <c r="B1830" s="19"/>
      <c r="C1830" s="30" t="str">
        <f>+VLOOKUP(B1830,$I$3:$O$7,7)</f>
        <v>C</v>
      </c>
    </row>
    <row r="1831" spans="1:3" ht="14.4" x14ac:dyDescent="0.3">
      <c r="A1831" s="40"/>
      <c r="B1831" s="19"/>
      <c r="C1831" s="30" t="str">
        <f>+VLOOKUP(B1831,$I$3:$O$7,7)</f>
        <v>C</v>
      </c>
    </row>
    <row r="1832" spans="1:3" ht="14.4" x14ac:dyDescent="0.3">
      <c r="A1832" s="40"/>
      <c r="B1832" s="19"/>
      <c r="C1832" s="30" t="str">
        <f>+VLOOKUP(B1832,$I$3:$O$7,7)</f>
        <v>C</v>
      </c>
    </row>
    <row r="1833" spans="1:3" ht="14.4" x14ac:dyDescent="0.3">
      <c r="A1833" s="40"/>
      <c r="B1833" s="19"/>
      <c r="C1833" s="30" t="str">
        <f>+VLOOKUP(B1833,$I$3:$O$7,7)</f>
        <v>C</v>
      </c>
    </row>
    <row r="1834" spans="1:3" ht="14.4" x14ac:dyDescent="0.3">
      <c r="A1834" s="40"/>
      <c r="B1834" s="19"/>
      <c r="C1834" s="30" t="str">
        <f>+VLOOKUP(B1834,$I$3:$O$7,7)</f>
        <v>C</v>
      </c>
    </row>
    <row r="1835" spans="1:3" ht="14.4" x14ac:dyDescent="0.3">
      <c r="A1835" s="40"/>
      <c r="B1835" s="19"/>
      <c r="C1835" s="30" t="str">
        <f>+VLOOKUP(B1835,$I$3:$O$7,7)</f>
        <v>C</v>
      </c>
    </row>
    <row r="1836" spans="1:3" ht="14.4" x14ac:dyDescent="0.3">
      <c r="A1836" s="40"/>
      <c r="B1836" s="19"/>
      <c r="C1836" s="30" t="str">
        <f>+VLOOKUP(B1836,$I$3:$O$7,7)</f>
        <v>C</v>
      </c>
    </row>
    <row r="1837" spans="1:3" ht="14.4" x14ac:dyDescent="0.3">
      <c r="A1837" s="40"/>
      <c r="B1837" s="19"/>
      <c r="C1837" s="30" t="str">
        <f>+VLOOKUP(B1837,$I$3:$O$7,7)</f>
        <v>C</v>
      </c>
    </row>
    <row r="1838" spans="1:3" ht="14.4" x14ac:dyDescent="0.3">
      <c r="A1838" s="40"/>
      <c r="B1838" s="19"/>
      <c r="C1838" s="30" t="str">
        <f>+VLOOKUP(B1838,$I$3:$O$7,7)</f>
        <v>C</v>
      </c>
    </row>
    <row r="1839" spans="1:3" ht="14.4" x14ac:dyDescent="0.3">
      <c r="A1839" s="40"/>
      <c r="B1839" s="19"/>
      <c r="C1839" s="30" t="str">
        <f>+VLOOKUP(B1839,$I$3:$O$7,7)</f>
        <v>C</v>
      </c>
    </row>
    <row r="1840" spans="1:3" ht="14.4" x14ac:dyDescent="0.3">
      <c r="A1840" s="40"/>
      <c r="B1840" s="19"/>
      <c r="C1840" s="30" t="str">
        <f>+VLOOKUP(B1840,$I$3:$O$7,7)</f>
        <v>C</v>
      </c>
    </row>
    <row r="1841" spans="1:3" ht="14.4" x14ac:dyDescent="0.3">
      <c r="A1841" s="40"/>
      <c r="B1841" s="19"/>
      <c r="C1841" s="30" t="str">
        <f>+VLOOKUP(B1841,$I$3:$O$7,7)</f>
        <v>C</v>
      </c>
    </row>
    <row r="1842" spans="1:3" ht="14.4" x14ac:dyDescent="0.3">
      <c r="A1842" s="40"/>
      <c r="B1842" s="19"/>
      <c r="C1842" s="30" t="str">
        <f>+VLOOKUP(B1842,$I$3:$O$7,7)</f>
        <v>C</v>
      </c>
    </row>
    <row r="1843" spans="1:3" ht="14.4" x14ac:dyDescent="0.3">
      <c r="A1843" s="40"/>
      <c r="B1843" s="19"/>
      <c r="C1843" s="30" t="str">
        <f>+VLOOKUP(B1843,$I$3:$O$7,7)</f>
        <v>C</v>
      </c>
    </row>
    <row r="1844" spans="1:3" ht="14.4" x14ac:dyDescent="0.3">
      <c r="A1844" s="40"/>
      <c r="B1844" s="19"/>
      <c r="C1844" s="30" t="str">
        <f>+VLOOKUP(B1844,$I$3:$O$7,7)</f>
        <v>C</v>
      </c>
    </row>
    <row r="1845" spans="1:3" ht="14.4" x14ac:dyDescent="0.3">
      <c r="A1845" s="40"/>
      <c r="B1845" s="19"/>
      <c r="C1845" s="30" t="str">
        <f>+VLOOKUP(B1845,$I$3:$O$7,7)</f>
        <v>C</v>
      </c>
    </row>
    <row r="1846" spans="1:3" ht="14.4" x14ac:dyDescent="0.3">
      <c r="A1846" s="40"/>
      <c r="B1846" s="19"/>
      <c r="C1846" s="30" t="str">
        <f>+VLOOKUP(B1846,$I$3:$O$7,7)</f>
        <v>C</v>
      </c>
    </row>
    <row r="1847" spans="1:3" ht="14.4" x14ac:dyDescent="0.3">
      <c r="A1847" s="40"/>
      <c r="B1847" s="19"/>
      <c r="C1847" s="30" t="str">
        <f>+VLOOKUP(B1847,$I$3:$O$7,7)</f>
        <v>C</v>
      </c>
    </row>
    <row r="1848" spans="1:3" ht="14.4" x14ac:dyDescent="0.3">
      <c r="A1848" s="40"/>
      <c r="B1848" s="19"/>
      <c r="C1848" s="30" t="str">
        <f>+VLOOKUP(B1848,$I$3:$O$7,7)</f>
        <v>C</v>
      </c>
    </row>
    <row r="1849" spans="1:3" ht="14.4" x14ac:dyDescent="0.3">
      <c r="A1849" s="40"/>
      <c r="B1849" s="19"/>
      <c r="C1849" s="30" t="str">
        <f>+VLOOKUP(B1849,$I$3:$O$7,7)</f>
        <v>C</v>
      </c>
    </row>
    <row r="1850" spans="1:3" ht="14.4" x14ac:dyDescent="0.3">
      <c r="A1850" s="40"/>
      <c r="B1850" s="19"/>
      <c r="C1850" s="30" t="str">
        <f>+VLOOKUP(B1850,$I$3:$O$7,7)</f>
        <v>C</v>
      </c>
    </row>
    <row r="1851" spans="1:3" ht="14.4" x14ac:dyDescent="0.3">
      <c r="A1851" s="40"/>
      <c r="B1851" s="19"/>
      <c r="C1851" s="30" t="str">
        <f>+VLOOKUP(B1851,$I$3:$O$7,7)</f>
        <v>C</v>
      </c>
    </row>
    <row r="1852" spans="1:3" ht="14.4" x14ac:dyDescent="0.3">
      <c r="A1852" s="40"/>
      <c r="B1852" s="19"/>
      <c r="C1852" s="30" t="str">
        <f>+VLOOKUP(B1852,$I$3:$O$7,7)</f>
        <v>C</v>
      </c>
    </row>
    <row r="1853" spans="1:3" ht="14.4" x14ac:dyDescent="0.3">
      <c r="A1853" s="40"/>
      <c r="B1853" s="19"/>
      <c r="C1853" s="30" t="str">
        <f>+VLOOKUP(B1853,$I$3:$O$7,7)</f>
        <v>C</v>
      </c>
    </row>
    <row r="1854" spans="1:3" ht="14.4" x14ac:dyDescent="0.3">
      <c r="A1854" s="40"/>
      <c r="B1854" s="19"/>
      <c r="C1854" s="30" t="str">
        <f>+VLOOKUP(B1854,$I$3:$O$7,7)</f>
        <v>C</v>
      </c>
    </row>
    <row r="1855" spans="1:3" ht="14.4" x14ac:dyDescent="0.3">
      <c r="A1855" s="40"/>
      <c r="B1855" s="19"/>
      <c r="C1855" s="30" t="str">
        <f>+VLOOKUP(B1855,$I$3:$O$7,7)</f>
        <v>C</v>
      </c>
    </row>
    <row r="1856" spans="1:3" ht="14.4" x14ac:dyDescent="0.3">
      <c r="A1856" s="40"/>
      <c r="B1856" s="19"/>
      <c r="C1856" s="30" t="str">
        <f>+VLOOKUP(B1856,$I$3:$O$7,7)</f>
        <v>C</v>
      </c>
    </row>
    <row r="1857" spans="1:3" ht="14.4" x14ac:dyDescent="0.3">
      <c r="A1857" s="40"/>
      <c r="B1857" s="19"/>
      <c r="C1857" s="30" t="str">
        <f>+VLOOKUP(B1857,$I$3:$O$7,7)</f>
        <v>C</v>
      </c>
    </row>
    <row r="1858" spans="1:3" ht="14.4" x14ac:dyDescent="0.3">
      <c r="A1858" s="40"/>
      <c r="B1858" s="19"/>
      <c r="C1858" s="30" t="str">
        <f>+VLOOKUP(B1858,$I$3:$O$7,7)</f>
        <v>C</v>
      </c>
    </row>
    <row r="1859" spans="1:3" ht="14.4" x14ac:dyDescent="0.3">
      <c r="A1859" s="40"/>
      <c r="B1859" s="19"/>
      <c r="C1859" s="30" t="str">
        <f>+VLOOKUP(B1859,$I$3:$O$7,7)</f>
        <v>C</v>
      </c>
    </row>
    <row r="1860" spans="1:3" ht="14.4" x14ac:dyDescent="0.3">
      <c r="A1860" s="40"/>
      <c r="B1860" s="19"/>
      <c r="C1860" s="30" t="str">
        <f>+VLOOKUP(B1860,$I$3:$O$7,7)</f>
        <v>C</v>
      </c>
    </row>
    <row r="1861" spans="1:3" ht="14.4" x14ac:dyDescent="0.3">
      <c r="A1861" s="40"/>
      <c r="B1861" s="19"/>
      <c r="C1861" s="30" t="str">
        <f>+VLOOKUP(B1861,$I$3:$O$7,7)</f>
        <v>C</v>
      </c>
    </row>
    <row r="1862" spans="1:3" ht="14.4" x14ac:dyDescent="0.3">
      <c r="A1862" s="40"/>
      <c r="B1862" s="19"/>
      <c r="C1862" s="30" t="str">
        <f>+VLOOKUP(B1862,$I$3:$O$7,7)</f>
        <v>C</v>
      </c>
    </row>
    <row r="1863" spans="1:3" ht="14.4" x14ac:dyDescent="0.3">
      <c r="A1863" s="40"/>
      <c r="B1863" s="19"/>
      <c r="C1863" s="30" t="str">
        <f>+VLOOKUP(B1863,$I$3:$O$7,7)</f>
        <v>C</v>
      </c>
    </row>
    <row r="1864" spans="1:3" ht="14.4" x14ac:dyDescent="0.3">
      <c r="A1864" s="40"/>
      <c r="B1864" s="19"/>
      <c r="C1864" s="30" t="str">
        <f>+VLOOKUP(B1864,$I$3:$O$7,7)</f>
        <v>C</v>
      </c>
    </row>
    <row r="1865" spans="1:3" ht="14.4" x14ac:dyDescent="0.3">
      <c r="A1865" s="40"/>
      <c r="B1865" s="19"/>
      <c r="C1865" s="30" t="str">
        <f>+VLOOKUP(B1865,$I$3:$O$7,7)</f>
        <v>C</v>
      </c>
    </row>
    <row r="1866" spans="1:3" ht="14.4" x14ac:dyDescent="0.3">
      <c r="A1866" s="40"/>
      <c r="B1866" s="19"/>
      <c r="C1866" s="30" t="str">
        <f>+VLOOKUP(B1866,$I$3:$O$7,7)</f>
        <v>C</v>
      </c>
    </row>
    <row r="1867" spans="1:3" ht="14.4" x14ac:dyDescent="0.3">
      <c r="A1867" s="40"/>
      <c r="B1867" s="19"/>
      <c r="C1867" s="30" t="str">
        <f>+VLOOKUP(B1867,$I$3:$O$7,7)</f>
        <v>C</v>
      </c>
    </row>
    <row r="1868" spans="1:3" ht="14.4" x14ac:dyDescent="0.3">
      <c r="A1868" s="40"/>
      <c r="B1868" s="19"/>
      <c r="C1868" s="30" t="str">
        <f>+VLOOKUP(B1868,$I$3:$O$7,7)</f>
        <v>C</v>
      </c>
    </row>
    <row r="1869" spans="1:3" ht="14.4" x14ac:dyDescent="0.3">
      <c r="A1869" s="40"/>
      <c r="B1869" s="19"/>
      <c r="C1869" s="30" t="str">
        <f>+VLOOKUP(B1869,$I$3:$O$7,7)</f>
        <v>C</v>
      </c>
    </row>
    <row r="1870" spans="1:3" ht="14.4" x14ac:dyDescent="0.3">
      <c r="A1870" s="40"/>
      <c r="B1870" s="19"/>
      <c r="C1870" s="30" t="str">
        <f>+VLOOKUP(B1870,$I$3:$O$7,7)</f>
        <v>C</v>
      </c>
    </row>
    <row r="1871" spans="1:3" ht="14.4" x14ac:dyDescent="0.3">
      <c r="A1871" s="40"/>
      <c r="B1871" s="19"/>
      <c r="C1871" s="30" t="str">
        <f>+VLOOKUP(B1871,$I$3:$O$7,7)</f>
        <v>C</v>
      </c>
    </row>
    <row r="1872" spans="1:3" ht="14.4" x14ac:dyDescent="0.3">
      <c r="A1872" s="40"/>
      <c r="B1872" s="19"/>
      <c r="C1872" s="30" t="str">
        <f>+VLOOKUP(B1872,$I$3:$O$7,7)</f>
        <v>C</v>
      </c>
    </row>
    <row r="1873" spans="1:3" ht="14.4" x14ac:dyDescent="0.3">
      <c r="A1873" s="40"/>
      <c r="B1873" s="19"/>
      <c r="C1873" s="30" t="str">
        <f>+VLOOKUP(B1873,$I$3:$O$7,7)</f>
        <v>C</v>
      </c>
    </row>
    <row r="1874" spans="1:3" ht="14.4" x14ac:dyDescent="0.3">
      <c r="A1874" s="40"/>
      <c r="B1874" s="19"/>
      <c r="C1874" s="30" t="str">
        <f>+VLOOKUP(B1874,$I$3:$O$7,7)</f>
        <v>C</v>
      </c>
    </row>
    <row r="1875" spans="1:3" ht="14.4" x14ac:dyDescent="0.3">
      <c r="A1875" s="40"/>
      <c r="B1875" s="19"/>
      <c r="C1875" s="30" t="str">
        <f>+VLOOKUP(B1875,$I$3:$O$7,7)</f>
        <v>C</v>
      </c>
    </row>
    <row r="1876" spans="1:3" ht="14.4" x14ac:dyDescent="0.3">
      <c r="A1876" s="40"/>
      <c r="B1876" s="19"/>
      <c r="C1876" s="30" t="str">
        <f>+VLOOKUP(B1876,$I$3:$O$7,7)</f>
        <v>C</v>
      </c>
    </row>
    <row r="1877" spans="1:3" ht="14.4" x14ac:dyDescent="0.3">
      <c r="A1877" s="40"/>
      <c r="B1877" s="19"/>
      <c r="C1877" s="30" t="str">
        <f>+VLOOKUP(B1877,$I$3:$O$7,7)</f>
        <v>C</v>
      </c>
    </row>
    <row r="1878" spans="1:3" ht="14.4" x14ac:dyDescent="0.3">
      <c r="A1878" s="40"/>
      <c r="B1878" s="19"/>
      <c r="C1878" s="30" t="str">
        <f>+VLOOKUP(B1878,$I$3:$O$7,7)</f>
        <v>C</v>
      </c>
    </row>
    <row r="1879" spans="1:3" ht="14.4" x14ac:dyDescent="0.3">
      <c r="A1879" s="40"/>
      <c r="B1879" s="19"/>
      <c r="C1879" s="30" t="str">
        <f>+VLOOKUP(B1879,$I$3:$O$7,7)</f>
        <v>C</v>
      </c>
    </row>
    <row r="1880" spans="1:3" ht="14.4" x14ac:dyDescent="0.3">
      <c r="A1880" s="40"/>
      <c r="B1880" s="19"/>
      <c r="C1880" s="30" t="str">
        <f>+VLOOKUP(B1880,$I$3:$O$7,7)</f>
        <v>C</v>
      </c>
    </row>
    <row r="1881" spans="1:3" ht="14.4" x14ac:dyDescent="0.3">
      <c r="A1881" s="40"/>
      <c r="B1881" s="19"/>
      <c r="C1881" s="30" t="str">
        <f>+VLOOKUP(B1881,$I$3:$O$7,7)</f>
        <v>C</v>
      </c>
    </row>
    <row r="1882" spans="1:3" ht="14.4" x14ac:dyDescent="0.3">
      <c r="A1882" s="40"/>
      <c r="B1882" s="19"/>
      <c r="C1882" s="30" t="str">
        <f>+VLOOKUP(B1882,$I$3:$O$7,7)</f>
        <v>C</v>
      </c>
    </row>
    <row r="1883" spans="1:3" ht="14.4" x14ac:dyDescent="0.3">
      <c r="A1883" s="40"/>
      <c r="B1883" s="19"/>
      <c r="C1883" s="30" t="str">
        <f>+VLOOKUP(B1883,$I$3:$O$7,7)</f>
        <v>C</v>
      </c>
    </row>
    <row r="1884" spans="1:3" ht="14.4" x14ac:dyDescent="0.3">
      <c r="A1884" s="40"/>
      <c r="B1884" s="19"/>
      <c r="C1884" s="30" t="str">
        <f>+VLOOKUP(B1884,$I$3:$O$7,7)</f>
        <v>C</v>
      </c>
    </row>
    <row r="1885" spans="1:3" ht="14.4" x14ac:dyDescent="0.3">
      <c r="A1885" s="40"/>
      <c r="B1885" s="19"/>
      <c r="C1885" s="30" t="str">
        <f>+VLOOKUP(B1885,$I$3:$O$7,7)</f>
        <v>C</v>
      </c>
    </row>
    <row r="1886" spans="1:3" ht="14.4" x14ac:dyDescent="0.3">
      <c r="A1886" s="40"/>
      <c r="B1886" s="19"/>
      <c r="C1886" s="30" t="str">
        <f>+VLOOKUP(B1886,$I$3:$O$7,7)</f>
        <v>C</v>
      </c>
    </row>
    <row r="1887" spans="1:3" ht="14.4" x14ac:dyDescent="0.3">
      <c r="A1887" s="40"/>
      <c r="B1887" s="19"/>
      <c r="C1887" s="30" t="str">
        <f>+VLOOKUP(B1887,$I$3:$O$7,7)</f>
        <v>C</v>
      </c>
    </row>
    <row r="1888" spans="1:3" ht="14.4" x14ac:dyDescent="0.3">
      <c r="A1888" s="40"/>
      <c r="B1888" s="19"/>
      <c r="C1888" s="30" t="str">
        <f>+VLOOKUP(B1888,$I$3:$O$7,7)</f>
        <v>C</v>
      </c>
    </row>
    <row r="1889" spans="1:3" ht="14.4" x14ac:dyDescent="0.3">
      <c r="A1889" s="40"/>
      <c r="B1889" s="19"/>
      <c r="C1889" s="30" t="str">
        <f>+VLOOKUP(B1889,$I$3:$O$7,7)</f>
        <v>C</v>
      </c>
    </row>
    <row r="1890" spans="1:3" ht="14.4" x14ac:dyDescent="0.3">
      <c r="A1890" s="40"/>
      <c r="B1890" s="19"/>
      <c r="C1890" s="30" t="str">
        <f>+VLOOKUP(B1890,$I$3:$O$7,7)</f>
        <v>C</v>
      </c>
    </row>
    <row r="1891" spans="1:3" ht="14.4" x14ac:dyDescent="0.3">
      <c r="A1891" s="40"/>
      <c r="B1891" s="19"/>
      <c r="C1891" s="30" t="str">
        <f>+VLOOKUP(B1891,$I$3:$O$7,7)</f>
        <v>C</v>
      </c>
    </row>
    <row r="1892" spans="1:3" ht="14.4" x14ac:dyDescent="0.3">
      <c r="A1892" s="40"/>
      <c r="B1892" s="19"/>
      <c r="C1892" s="30" t="str">
        <f>+VLOOKUP(B1892,$I$3:$O$7,7)</f>
        <v>C</v>
      </c>
    </row>
    <row r="1893" spans="1:3" ht="14.4" x14ac:dyDescent="0.3">
      <c r="A1893" s="40"/>
      <c r="B1893" s="19"/>
      <c r="C1893" s="30" t="str">
        <f>+VLOOKUP(B1893,$I$3:$O$7,7)</f>
        <v>C</v>
      </c>
    </row>
    <row r="1894" spans="1:3" ht="14.4" x14ac:dyDescent="0.3">
      <c r="A1894" s="40"/>
      <c r="B1894" s="19"/>
      <c r="C1894" s="30" t="str">
        <f>+VLOOKUP(B1894,$I$3:$O$7,7)</f>
        <v>C</v>
      </c>
    </row>
    <row r="1895" spans="1:3" ht="14.4" x14ac:dyDescent="0.3">
      <c r="A1895" s="40"/>
      <c r="B1895" s="19"/>
      <c r="C1895" s="30" t="str">
        <f>+VLOOKUP(B1895,$I$3:$O$7,7)</f>
        <v>C</v>
      </c>
    </row>
    <row r="1896" spans="1:3" ht="14.4" x14ac:dyDescent="0.3">
      <c r="A1896" s="40"/>
      <c r="B1896" s="19"/>
      <c r="C1896" s="30" t="str">
        <f>+VLOOKUP(B1896,$I$3:$O$7,7)</f>
        <v>C</v>
      </c>
    </row>
    <row r="1897" spans="1:3" ht="14.4" x14ac:dyDescent="0.3">
      <c r="A1897" s="40"/>
      <c r="B1897" s="19"/>
      <c r="C1897" s="30" t="str">
        <f>+VLOOKUP(B1897,$I$3:$O$7,7)</f>
        <v>C</v>
      </c>
    </row>
    <row r="1898" spans="1:3" ht="14.4" x14ac:dyDescent="0.3">
      <c r="A1898" s="40"/>
      <c r="B1898" s="19"/>
      <c r="C1898" s="30" t="str">
        <f>+VLOOKUP(B1898,$I$3:$O$7,7)</f>
        <v>C</v>
      </c>
    </row>
    <row r="1899" spans="1:3" ht="14.4" x14ac:dyDescent="0.3">
      <c r="A1899" s="40"/>
      <c r="B1899" s="19"/>
      <c r="C1899" s="30" t="str">
        <f>+VLOOKUP(B1899,$I$3:$O$7,7)</f>
        <v>C</v>
      </c>
    </row>
    <row r="1900" spans="1:3" ht="14.4" x14ac:dyDescent="0.3">
      <c r="A1900" s="40"/>
      <c r="B1900" s="19"/>
      <c r="C1900" s="30" t="str">
        <f>+VLOOKUP(B1900,$I$3:$O$7,7)</f>
        <v>C</v>
      </c>
    </row>
    <row r="1901" spans="1:3" ht="14.4" x14ac:dyDescent="0.3">
      <c r="A1901" s="40"/>
      <c r="B1901" s="19"/>
      <c r="C1901" s="30" t="str">
        <f>+VLOOKUP(B1901,$I$3:$O$7,7)</f>
        <v>C</v>
      </c>
    </row>
    <row r="1902" spans="1:3" ht="14.4" x14ac:dyDescent="0.3">
      <c r="A1902" s="40"/>
      <c r="B1902" s="19"/>
      <c r="C1902" s="30" t="str">
        <f>+VLOOKUP(B1902,$I$3:$O$7,7)</f>
        <v>C</v>
      </c>
    </row>
    <row r="1903" spans="1:3" ht="14.4" x14ac:dyDescent="0.3">
      <c r="A1903" s="40"/>
      <c r="B1903" s="19"/>
      <c r="C1903" s="30" t="str">
        <f>+VLOOKUP(B1903,$I$3:$O$7,7)</f>
        <v>C</v>
      </c>
    </row>
    <row r="1904" spans="1:3" ht="14.4" x14ac:dyDescent="0.3">
      <c r="A1904" s="40"/>
      <c r="B1904" s="19"/>
      <c r="C1904" s="30" t="str">
        <f>+VLOOKUP(B1904,$I$3:$O$7,7)</f>
        <v>C</v>
      </c>
    </row>
    <row r="1905" spans="1:3" ht="14.4" x14ac:dyDescent="0.3">
      <c r="A1905" s="40"/>
      <c r="B1905" s="19"/>
      <c r="C1905" s="30" t="str">
        <f>+VLOOKUP(B1905,$I$3:$O$7,7)</f>
        <v>C</v>
      </c>
    </row>
    <row r="1906" spans="1:3" ht="14.4" x14ac:dyDescent="0.3">
      <c r="A1906" s="40"/>
      <c r="B1906" s="19"/>
      <c r="C1906" s="30" t="str">
        <f>+VLOOKUP(B1906,$I$3:$O$7,7)</f>
        <v>C</v>
      </c>
    </row>
    <row r="1907" spans="1:3" ht="14.4" x14ac:dyDescent="0.3">
      <c r="A1907" s="40"/>
      <c r="B1907" s="19"/>
      <c r="C1907" s="30" t="str">
        <f>+VLOOKUP(B1907,$I$3:$O$7,7)</f>
        <v>C</v>
      </c>
    </row>
    <row r="1908" spans="1:3" ht="14.4" x14ac:dyDescent="0.3">
      <c r="A1908" s="40"/>
      <c r="B1908" s="19"/>
      <c r="C1908" s="30" t="str">
        <f>+VLOOKUP(B1908,$I$3:$O$7,7)</f>
        <v>C</v>
      </c>
    </row>
    <row r="1909" spans="1:3" ht="14.4" x14ac:dyDescent="0.3">
      <c r="A1909" s="40"/>
      <c r="B1909" s="19"/>
      <c r="C1909" s="30" t="str">
        <f>+VLOOKUP(B1909,$I$3:$O$7,7)</f>
        <v>C</v>
      </c>
    </row>
    <row r="1910" spans="1:3" ht="14.4" x14ac:dyDescent="0.3">
      <c r="A1910" s="40"/>
      <c r="B1910" s="19"/>
      <c r="C1910" s="30" t="str">
        <f>+VLOOKUP(B1910,$I$3:$O$7,7)</f>
        <v>C</v>
      </c>
    </row>
    <row r="1911" spans="1:3" ht="14.4" x14ac:dyDescent="0.3">
      <c r="A1911" s="40"/>
      <c r="B1911" s="19"/>
      <c r="C1911" s="30" t="str">
        <f>+VLOOKUP(B1911,$I$3:$O$7,7)</f>
        <v>C</v>
      </c>
    </row>
    <row r="1912" spans="1:3" ht="14.4" x14ac:dyDescent="0.3">
      <c r="A1912" s="40"/>
      <c r="B1912" s="19"/>
      <c r="C1912" s="30" t="str">
        <f>+VLOOKUP(B1912,$I$3:$O$7,7)</f>
        <v>C</v>
      </c>
    </row>
    <row r="1913" spans="1:3" ht="14.4" x14ac:dyDescent="0.3">
      <c r="A1913" s="40"/>
      <c r="B1913" s="19"/>
      <c r="C1913" s="30" t="str">
        <f>+VLOOKUP(B1913,$I$3:$O$7,7)</f>
        <v>C</v>
      </c>
    </row>
    <row r="1914" spans="1:3" ht="14.4" x14ac:dyDescent="0.3">
      <c r="A1914" s="40"/>
      <c r="B1914" s="19"/>
      <c r="C1914" s="30" t="str">
        <f>+VLOOKUP(B1914,$I$3:$O$7,7)</f>
        <v>C</v>
      </c>
    </row>
    <row r="1915" spans="1:3" ht="14.4" x14ac:dyDescent="0.3">
      <c r="A1915" s="40"/>
      <c r="B1915" s="19"/>
      <c r="C1915" s="30" t="str">
        <f>+VLOOKUP(B1915,$I$3:$O$7,7)</f>
        <v>C</v>
      </c>
    </row>
    <row r="1916" spans="1:3" ht="14.4" x14ac:dyDescent="0.3">
      <c r="A1916" s="40"/>
      <c r="B1916" s="19"/>
      <c r="C1916" s="30" t="str">
        <f>+VLOOKUP(B1916,$I$3:$O$7,7)</f>
        <v>C</v>
      </c>
    </row>
    <row r="1917" spans="1:3" ht="14.4" x14ac:dyDescent="0.3">
      <c r="A1917" s="40"/>
      <c r="B1917" s="19"/>
      <c r="C1917" s="30" t="str">
        <f>+VLOOKUP(B1917,$I$3:$O$7,7)</f>
        <v>C</v>
      </c>
    </row>
    <row r="1918" spans="1:3" ht="14.4" x14ac:dyDescent="0.3">
      <c r="A1918" s="40"/>
      <c r="B1918" s="19"/>
      <c r="C1918" s="30" t="str">
        <f>+VLOOKUP(B1918,$I$3:$O$7,7)</f>
        <v>C</v>
      </c>
    </row>
    <row r="1919" spans="1:3" ht="14.4" x14ac:dyDescent="0.3">
      <c r="A1919" s="40"/>
      <c r="B1919" s="19"/>
      <c r="C1919" s="30" t="str">
        <f>+VLOOKUP(B1919,$I$3:$O$7,7)</f>
        <v>C</v>
      </c>
    </row>
    <row r="1920" spans="1:3" ht="14.4" x14ac:dyDescent="0.3">
      <c r="A1920" s="40"/>
      <c r="B1920" s="19"/>
      <c r="C1920" s="30" t="str">
        <f>+VLOOKUP(B1920,$I$3:$O$7,7)</f>
        <v>C</v>
      </c>
    </row>
    <row r="1921" spans="1:3" ht="14.4" x14ac:dyDescent="0.3">
      <c r="A1921" s="40"/>
      <c r="B1921" s="19"/>
      <c r="C1921" s="30" t="str">
        <f>+VLOOKUP(B1921,$I$3:$O$7,7)</f>
        <v>C</v>
      </c>
    </row>
    <row r="1922" spans="1:3" ht="14.4" x14ac:dyDescent="0.3">
      <c r="A1922" s="40"/>
      <c r="B1922" s="19"/>
      <c r="C1922" s="30" t="str">
        <f>+VLOOKUP(B1922,$I$3:$O$7,7)</f>
        <v>C</v>
      </c>
    </row>
    <row r="1923" spans="1:3" ht="14.4" x14ac:dyDescent="0.3">
      <c r="A1923" s="40"/>
      <c r="B1923" s="19"/>
      <c r="C1923" s="30" t="str">
        <f>+VLOOKUP(B1923,$I$3:$O$7,7)</f>
        <v>C</v>
      </c>
    </row>
    <row r="1924" spans="1:3" ht="14.4" x14ac:dyDescent="0.3">
      <c r="A1924" s="40"/>
      <c r="B1924" s="19"/>
      <c r="C1924" s="30" t="str">
        <f>+VLOOKUP(B1924,$I$3:$O$7,7)</f>
        <v>C</v>
      </c>
    </row>
    <row r="1925" spans="1:3" ht="14.4" x14ac:dyDescent="0.3">
      <c r="A1925" s="40"/>
      <c r="B1925" s="19"/>
      <c r="C1925" s="30" t="str">
        <f>+VLOOKUP(B1925,$I$3:$O$7,7)</f>
        <v>C</v>
      </c>
    </row>
    <row r="1926" spans="1:3" ht="14.4" x14ac:dyDescent="0.3">
      <c r="A1926" s="40"/>
      <c r="B1926" s="19"/>
      <c r="C1926" s="30" t="str">
        <f>+VLOOKUP(B1926,$I$3:$O$7,7)</f>
        <v>C</v>
      </c>
    </row>
    <row r="1927" spans="1:3" ht="14.4" x14ac:dyDescent="0.3">
      <c r="A1927" s="40"/>
      <c r="B1927" s="19"/>
      <c r="C1927" s="30" t="str">
        <f>+VLOOKUP(B1927,$I$3:$O$7,7)</f>
        <v>C</v>
      </c>
    </row>
    <row r="1928" spans="1:3" ht="14.4" x14ac:dyDescent="0.3">
      <c r="A1928" s="40"/>
      <c r="B1928" s="19"/>
      <c r="C1928" s="30" t="str">
        <f>+VLOOKUP(B1928,$I$3:$O$7,7)</f>
        <v>C</v>
      </c>
    </row>
    <row r="1929" spans="1:3" ht="14.4" x14ac:dyDescent="0.3">
      <c r="A1929" s="40"/>
      <c r="B1929" s="19"/>
      <c r="C1929" s="30" t="str">
        <f>+VLOOKUP(B1929,$I$3:$O$7,7)</f>
        <v>C</v>
      </c>
    </row>
    <row r="1930" spans="1:3" ht="14.4" x14ac:dyDescent="0.3">
      <c r="A1930" s="40"/>
      <c r="B1930" s="19"/>
      <c r="C1930" s="30" t="str">
        <f>+VLOOKUP(B1930,$I$3:$O$7,7)</f>
        <v>C</v>
      </c>
    </row>
    <row r="1931" spans="1:3" ht="14.4" x14ac:dyDescent="0.3">
      <c r="A1931" s="40"/>
      <c r="B1931" s="19"/>
      <c r="C1931" s="30" t="str">
        <f>+VLOOKUP(B1931,$I$3:$O$7,7)</f>
        <v>C</v>
      </c>
    </row>
    <row r="1932" spans="1:3" ht="14.4" x14ac:dyDescent="0.3">
      <c r="A1932" s="40"/>
      <c r="B1932" s="19"/>
      <c r="C1932" s="30" t="str">
        <f>+VLOOKUP(B1932,$I$3:$O$7,7)</f>
        <v>C</v>
      </c>
    </row>
    <row r="1933" spans="1:3" ht="14.4" x14ac:dyDescent="0.3">
      <c r="A1933" s="40"/>
      <c r="B1933" s="19"/>
      <c r="C1933" s="30" t="str">
        <f>+VLOOKUP(B1933,$I$3:$O$7,7)</f>
        <v>C</v>
      </c>
    </row>
    <row r="1934" spans="1:3" ht="14.4" x14ac:dyDescent="0.3">
      <c r="A1934" s="40"/>
      <c r="B1934" s="19"/>
      <c r="C1934" s="30" t="str">
        <f>+VLOOKUP(B1934,$I$3:$O$7,7)</f>
        <v>C</v>
      </c>
    </row>
    <row r="1935" spans="1:3" ht="14.4" x14ac:dyDescent="0.3">
      <c r="A1935" s="40"/>
      <c r="B1935" s="19"/>
      <c r="C1935" s="30" t="str">
        <f>+VLOOKUP(B1935,$I$3:$O$7,7)</f>
        <v>C</v>
      </c>
    </row>
    <row r="1936" spans="1:3" ht="14.4" x14ac:dyDescent="0.3">
      <c r="A1936" s="40"/>
      <c r="B1936" s="19"/>
      <c r="C1936" s="30" t="str">
        <f>+VLOOKUP(B1936,$I$3:$O$7,7)</f>
        <v>C</v>
      </c>
    </row>
    <row r="1937" spans="1:3" ht="14.4" x14ac:dyDescent="0.3">
      <c r="A1937" s="40"/>
      <c r="B1937" s="19"/>
      <c r="C1937" s="30" t="str">
        <f>+VLOOKUP(B1937,$I$3:$O$7,7)</f>
        <v>C</v>
      </c>
    </row>
    <row r="1938" spans="1:3" ht="14.4" x14ac:dyDescent="0.3">
      <c r="A1938" s="40"/>
      <c r="B1938" s="19"/>
      <c r="C1938" s="30" t="str">
        <f>+VLOOKUP(B1938,$I$3:$O$7,7)</f>
        <v>C</v>
      </c>
    </row>
    <row r="1939" spans="1:3" ht="14.4" x14ac:dyDescent="0.3">
      <c r="A1939" s="40"/>
      <c r="B1939" s="19"/>
      <c r="C1939" s="30" t="str">
        <f>+VLOOKUP(B1939,$I$3:$O$7,7)</f>
        <v>C</v>
      </c>
    </row>
    <row r="1940" spans="1:3" ht="14.4" x14ac:dyDescent="0.3">
      <c r="A1940" s="40"/>
      <c r="B1940" s="19"/>
      <c r="C1940" s="30" t="str">
        <f>+VLOOKUP(B1940,$I$3:$O$7,7)</f>
        <v>C</v>
      </c>
    </row>
    <row r="1941" spans="1:3" ht="14.4" x14ac:dyDescent="0.3">
      <c r="A1941" s="40"/>
      <c r="B1941" s="19"/>
      <c r="C1941" s="30" t="str">
        <f>+VLOOKUP(B1941,$I$3:$O$7,7)</f>
        <v>C</v>
      </c>
    </row>
    <row r="1942" spans="1:3" ht="14.4" x14ac:dyDescent="0.3">
      <c r="A1942" s="40"/>
      <c r="B1942" s="19"/>
      <c r="C1942" s="30" t="str">
        <f>+VLOOKUP(B1942,$I$3:$O$7,7)</f>
        <v>C</v>
      </c>
    </row>
    <row r="1943" spans="1:3" ht="14.4" x14ac:dyDescent="0.3">
      <c r="A1943" s="40"/>
      <c r="B1943" s="19"/>
      <c r="C1943" s="30" t="str">
        <f>+VLOOKUP(B1943,$I$3:$O$7,7)</f>
        <v>C</v>
      </c>
    </row>
    <row r="1944" spans="1:3" ht="14.4" x14ac:dyDescent="0.3">
      <c r="A1944" s="40"/>
      <c r="B1944" s="19"/>
      <c r="C1944" s="30" t="str">
        <f>+VLOOKUP(B1944,$I$3:$O$7,7)</f>
        <v>C</v>
      </c>
    </row>
    <row r="1945" spans="1:3" ht="14.4" x14ac:dyDescent="0.3">
      <c r="A1945" s="40"/>
      <c r="B1945" s="19"/>
      <c r="C1945" s="30" t="str">
        <f>+VLOOKUP(B1945,$I$3:$O$7,7)</f>
        <v>C</v>
      </c>
    </row>
    <row r="1946" spans="1:3" ht="14.4" x14ac:dyDescent="0.3">
      <c r="A1946" s="40"/>
      <c r="B1946" s="19"/>
      <c r="C1946" s="30" t="str">
        <f>+VLOOKUP(B1946,$I$3:$O$7,7)</f>
        <v>C</v>
      </c>
    </row>
    <row r="1947" spans="1:3" ht="14.4" x14ac:dyDescent="0.3">
      <c r="A1947" s="40"/>
      <c r="B1947" s="19"/>
      <c r="C1947" s="30" t="str">
        <f>+VLOOKUP(B1947,$I$3:$O$7,7)</f>
        <v>C</v>
      </c>
    </row>
    <row r="1948" spans="1:3" ht="14.4" x14ac:dyDescent="0.3">
      <c r="A1948" s="40"/>
      <c r="B1948" s="19"/>
      <c r="C1948" s="30" t="str">
        <f>+VLOOKUP(B1948,$I$3:$O$7,7)</f>
        <v>C</v>
      </c>
    </row>
    <row r="1949" spans="1:3" ht="14.4" x14ac:dyDescent="0.3">
      <c r="A1949" s="40"/>
      <c r="B1949" s="19"/>
      <c r="C1949" s="30" t="str">
        <f>+VLOOKUP(B1949,$I$3:$O$7,7)</f>
        <v>C</v>
      </c>
    </row>
    <row r="1950" spans="1:3" ht="14.4" x14ac:dyDescent="0.3">
      <c r="A1950" s="40"/>
      <c r="B1950" s="19"/>
      <c r="C1950" s="30" t="str">
        <f>+VLOOKUP(B1950,$I$3:$O$7,7)</f>
        <v>C</v>
      </c>
    </row>
    <row r="1951" spans="1:3" ht="14.4" x14ac:dyDescent="0.3">
      <c r="A1951" s="40"/>
      <c r="B1951" s="19"/>
      <c r="C1951" s="30" t="str">
        <f>+VLOOKUP(B1951,$I$3:$O$7,7)</f>
        <v>C</v>
      </c>
    </row>
    <row r="1952" spans="1:3" ht="14.4" x14ac:dyDescent="0.3">
      <c r="A1952" s="40"/>
      <c r="B1952" s="19"/>
      <c r="C1952" s="30" t="str">
        <f>+VLOOKUP(B1952,$I$3:$O$7,7)</f>
        <v>C</v>
      </c>
    </row>
    <row r="1953" spans="1:3" ht="14.4" x14ac:dyDescent="0.3">
      <c r="A1953" s="40"/>
      <c r="B1953" s="19"/>
      <c r="C1953" s="30" t="str">
        <f>+VLOOKUP(B1953,$I$3:$O$7,7)</f>
        <v>C</v>
      </c>
    </row>
    <row r="1954" spans="1:3" ht="14.4" x14ac:dyDescent="0.3">
      <c r="A1954" s="40"/>
      <c r="B1954" s="19"/>
      <c r="C1954" s="30" t="str">
        <f>+VLOOKUP(B1954,$I$3:$O$7,7)</f>
        <v>C</v>
      </c>
    </row>
    <row r="1955" spans="1:3" ht="14.4" x14ac:dyDescent="0.3">
      <c r="A1955" s="40"/>
      <c r="B1955" s="19"/>
      <c r="C1955" s="30" t="str">
        <f>+VLOOKUP(B1955,$I$3:$O$7,7)</f>
        <v>C</v>
      </c>
    </row>
    <row r="1956" spans="1:3" ht="14.4" x14ac:dyDescent="0.3">
      <c r="A1956" s="40"/>
      <c r="B1956" s="19"/>
      <c r="C1956" s="30" t="str">
        <f>+VLOOKUP(B1956,$I$3:$O$7,7)</f>
        <v>C</v>
      </c>
    </row>
    <row r="1957" spans="1:3" ht="14.4" x14ac:dyDescent="0.3">
      <c r="A1957" s="40"/>
      <c r="B1957" s="19"/>
      <c r="C1957" s="30" t="str">
        <f>+VLOOKUP(B1957,$I$3:$O$7,7)</f>
        <v>C</v>
      </c>
    </row>
    <row r="1958" spans="1:3" ht="14.4" x14ac:dyDescent="0.3">
      <c r="A1958" s="40"/>
      <c r="B1958" s="19"/>
      <c r="C1958" s="30" t="str">
        <f>+VLOOKUP(B1958,$I$3:$O$7,7)</f>
        <v>C</v>
      </c>
    </row>
    <row r="1959" spans="1:3" ht="14.4" x14ac:dyDescent="0.3">
      <c r="A1959" s="40"/>
      <c r="B1959" s="19"/>
      <c r="C1959" s="30" t="str">
        <f>+VLOOKUP(B1959,$I$3:$O$7,7)</f>
        <v>C</v>
      </c>
    </row>
    <row r="1960" spans="1:3" ht="14.4" x14ac:dyDescent="0.3">
      <c r="A1960" s="40"/>
      <c r="B1960" s="19"/>
      <c r="C1960" s="30" t="str">
        <f>+VLOOKUP(B1960,$I$3:$O$7,7)</f>
        <v>C</v>
      </c>
    </row>
    <row r="1961" spans="1:3" ht="14.4" x14ac:dyDescent="0.3">
      <c r="A1961" s="40"/>
      <c r="B1961" s="19"/>
      <c r="C1961" s="30" t="str">
        <f>+VLOOKUP(B1961,$I$3:$O$7,7)</f>
        <v>C</v>
      </c>
    </row>
    <row r="1962" spans="1:3" ht="14.4" x14ac:dyDescent="0.3">
      <c r="A1962" s="40"/>
      <c r="B1962" s="19"/>
      <c r="C1962" s="30" t="str">
        <f>+VLOOKUP(B1962,$I$3:$O$7,7)</f>
        <v>C</v>
      </c>
    </row>
    <row r="1963" spans="1:3" ht="14.4" x14ac:dyDescent="0.3">
      <c r="A1963" s="40"/>
      <c r="B1963" s="19"/>
      <c r="C1963" s="30" t="str">
        <f>+VLOOKUP(B1963,$I$3:$O$7,7)</f>
        <v>C</v>
      </c>
    </row>
    <row r="1964" spans="1:3" ht="14.4" x14ac:dyDescent="0.3">
      <c r="A1964" s="40"/>
      <c r="B1964" s="19"/>
      <c r="C1964" s="30" t="str">
        <f>+VLOOKUP(B1964,$I$3:$O$7,7)</f>
        <v>C</v>
      </c>
    </row>
    <row r="1965" spans="1:3" ht="14.4" x14ac:dyDescent="0.3">
      <c r="A1965" s="40"/>
      <c r="B1965" s="19"/>
      <c r="C1965" s="30" t="str">
        <f>+VLOOKUP(B1965,$I$3:$O$7,7)</f>
        <v>C</v>
      </c>
    </row>
    <row r="1966" spans="1:3" ht="14.4" x14ac:dyDescent="0.3">
      <c r="A1966" s="40"/>
      <c r="B1966" s="19"/>
      <c r="C1966" s="30" t="str">
        <f>+VLOOKUP(B1966,$I$3:$O$7,7)</f>
        <v>C</v>
      </c>
    </row>
    <row r="1967" spans="1:3" ht="14.4" x14ac:dyDescent="0.3">
      <c r="A1967" s="40"/>
      <c r="B1967" s="19"/>
      <c r="C1967" s="30" t="str">
        <f>+VLOOKUP(B1967,$I$3:$O$7,7)</f>
        <v>C</v>
      </c>
    </row>
    <row r="1968" spans="1:3" ht="14.4" x14ac:dyDescent="0.3">
      <c r="A1968" s="40"/>
      <c r="B1968" s="19"/>
      <c r="C1968" s="30" t="str">
        <f>+VLOOKUP(B1968,$I$3:$O$7,7)</f>
        <v>C</v>
      </c>
    </row>
    <row r="1969" spans="1:3" ht="14.4" x14ac:dyDescent="0.3">
      <c r="A1969" s="40"/>
      <c r="B1969" s="19"/>
      <c r="C1969" s="30" t="str">
        <f>+VLOOKUP(B1969,$I$3:$O$7,7)</f>
        <v>C</v>
      </c>
    </row>
    <row r="1970" spans="1:3" ht="14.4" x14ac:dyDescent="0.3">
      <c r="A1970" s="40"/>
      <c r="B1970" s="19"/>
      <c r="C1970" s="30" t="str">
        <f>+VLOOKUP(B1970,$I$3:$O$7,7)</f>
        <v>C</v>
      </c>
    </row>
    <row r="1971" spans="1:3" ht="14.4" x14ac:dyDescent="0.3">
      <c r="A1971" s="40"/>
      <c r="B1971" s="19"/>
      <c r="C1971" s="30" t="str">
        <f>+VLOOKUP(B1971,$I$3:$O$7,7)</f>
        <v>C</v>
      </c>
    </row>
    <row r="1972" spans="1:3" ht="14.4" x14ac:dyDescent="0.3">
      <c r="A1972" s="40"/>
      <c r="B1972" s="19"/>
      <c r="C1972" s="30" t="str">
        <f>+VLOOKUP(B1972,$I$3:$O$7,7)</f>
        <v>C</v>
      </c>
    </row>
    <row r="1973" spans="1:3" ht="14.4" x14ac:dyDescent="0.3">
      <c r="A1973" s="40"/>
      <c r="B1973" s="19"/>
      <c r="C1973" s="30" t="str">
        <f>+VLOOKUP(B1973,$I$3:$O$7,7)</f>
        <v>C</v>
      </c>
    </row>
    <row r="1974" spans="1:3" ht="14.4" x14ac:dyDescent="0.3">
      <c r="A1974" s="40"/>
      <c r="B1974" s="19"/>
      <c r="C1974" s="30" t="str">
        <f>+VLOOKUP(B1974,$I$3:$O$7,7)</f>
        <v>C</v>
      </c>
    </row>
    <row r="1975" spans="1:3" ht="14.4" x14ac:dyDescent="0.3">
      <c r="A1975" s="40"/>
      <c r="B1975" s="19"/>
      <c r="C1975" s="30" t="str">
        <f>+VLOOKUP(B1975,$I$3:$O$7,7)</f>
        <v>C</v>
      </c>
    </row>
    <row r="1976" spans="1:3" ht="14.4" x14ac:dyDescent="0.3">
      <c r="A1976" s="40"/>
      <c r="B1976" s="19"/>
      <c r="C1976" s="30" t="str">
        <f>+VLOOKUP(B1976,$I$3:$O$7,7)</f>
        <v>C</v>
      </c>
    </row>
    <row r="1977" spans="1:3" ht="14.4" x14ac:dyDescent="0.3">
      <c r="A1977" s="40"/>
      <c r="B1977" s="19"/>
      <c r="C1977" s="30" t="str">
        <f>+VLOOKUP(B1977,$I$3:$O$7,7)</f>
        <v>C</v>
      </c>
    </row>
    <row r="1978" spans="1:3" ht="14.4" x14ac:dyDescent="0.3">
      <c r="A1978" s="40"/>
      <c r="B1978" s="19"/>
      <c r="C1978" s="30" t="str">
        <f>+VLOOKUP(B1978,$I$3:$O$7,7)</f>
        <v>C</v>
      </c>
    </row>
    <row r="1979" spans="1:3" ht="14.4" x14ac:dyDescent="0.3">
      <c r="A1979" s="40"/>
      <c r="B1979" s="19"/>
      <c r="C1979" s="30" t="str">
        <f>+VLOOKUP(B1979,$I$3:$O$7,7)</f>
        <v>C</v>
      </c>
    </row>
    <row r="1980" spans="1:3" ht="14.4" x14ac:dyDescent="0.3">
      <c r="A1980" s="40"/>
      <c r="B1980" s="19"/>
      <c r="C1980" s="30" t="str">
        <f>+VLOOKUP(B1980,$I$3:$O$7,7)</f>
        <v>C</v>
      </c>
    </row>
    <row r="1981" spans="1:3" ht="14.4" x14ac:dyDescent="0.3">
      <c r="A1981" s="40"/>
      <c r="B1981" s="19"/>
      <c r="C1981" s="30" t="str">
        <f>+VLOOKUP(B1981,$I$3:$O$7,7)</f>
        <v>C</v>
      </c>
    </row>
    <row r="1982" spans="1:3" ht="14.4" x14ac:dyDescent="0.3">
      <c r="A1982" s="40"/>
      <c r="B1982" s="19"/>
      <c r="C1982" s="30" t="str">
        <f>+VLOOKUP(B1982,$I$3:$O$7,7)</f>
        <v>C</v>
      </c>
    </row>
    <row r="1983" spans="1:3" ht="14.4" x14ac:dyDescent="0.3">
      <c r="A1983" s="40"/>
      <c r="B1983" s="19"/>
      <c r="C1983" s="30" t="str">
        <f>+VLOOKUP(B1983,$I$3:$O$7,7)</f>
        <v>C</v>
      </c>
    </row>
    <row r="1984" spans="1:3" ht="14.4" x14ac:dyDescent="0.3">
      <c r="A1984" s="40"/>
      <c r="B1984" s="19"/>
      <c r="C1984" s="30" t="str">
        <f>+VLOOKUP(B1984,$I$3:$O$7,7)</f>
        <v>C</v>
      </c>
    </row>
    <row r="1985" spans="1:3" ht="14.4" x14ac:dyDescent="0.3">
      <c r="A1985" s="40"/>
      <c r="B1985" s="19"/>
      <c r="C1985" s="30" t="str">
        <f>+VLOOKUP(B1985,$I$3:$O$7,7)</f>
        <v>C</v>
      </c>
    </row>
    <row r="1986" spans="1:3" ht="14.4" x14ac:dyDescent="0.3">
      <c r="A1986" s="40"/>
      <c r="B1986" s="19"/>
      <c r="C1986" s="30" t="str">
        <f>+VLOOKUP(B1986,$I$3:$O$7,7)</f>
        <v>C</v>
      </c>
    </row>
    <row r="1987" spans="1:3" ht="14.4" x14ac:dyDescent="0.3">
      <c r="A1987" s="40"/>
      <c r="B1987" s="19"/>
      <c r="C1987" s="30" t="str">
        <f>+VLOOKUP(B1987,$I$3:$O$7,7)</f>
        <v>C</v>
      </c>
    </row>
    <row r="1988" spans="1:3" ht="14.4" x14ac:dyDescent="0.3">
      <c r="A1988" s="40"/>
      <c r="B1988" s="19"/>
      <c r="C1988" s="30" t="str">
        <f>+VLOOKUP(B1988,$I$3:$O$7,7)</f>
        <v>C</v>
      </c>
    </row>
    <row r="1989" spans="1:3" ht="14.4" x14ac:dyDescent="0.3">
      <c r="A1989" s="40"/>
      <c r="B1989" s="19"/>
      <c r="C1989" s="30" t="str">
        <f>+VLOOKUP(B1989,$I$3:$O$7,7)</f>
        <v>C</v>
      </c>
    </row>
    <row r="1990" spans="1:3" ht="14.4" x14ac:dyDescent="0.3">
      <c r="A1990" s="40"/>
      <c r="B1990" s="19"/>
      <c r="C1990" s="30" t="str">
        <f>+VLOOKUP(B1990,$I$3:$O$7,7)</f>
        <v>C</v>
      </c>
    </row>
    <row r="1991" spans="1:3" ht="14.4" x14ac:dyDescent="0.3">
      <c r="A1991" s="40"/>
      <c r="B1991" s="19"/>
      <c r="C1991" s="30" t="str">
        <f>+VLOOKUP(B1991,$I$3:$O$7,7)</f>
        <v>C</v>
      </c>
    </row>
    <row r="1992" spans="1:3" ht="14.4" x14ac:dyDescent="0.3">
      <c r="A1992" s="40"/>
      <c r="B1992" s="19"/>
      <c r="C1992" s="30" t="str">
        <f>+VLOOKUP(B1992,$I$3:$O$7,7)</f>
        <v>C</v>
      </c>
    </row>
    <row r="1993" spans="1:3" ht="14.4" x14ac:dyDescent="0.3">
      <c r="A1993" s="40"/>
      <c r="B1993" s="19"/>
      <c r="C1993" s="30" t="str">
        <f>+VLOOKUP(B1993,$I$3:$O$7,7)</f>
        <v>C</v>
      </c>
    </row>
    <row r="1994" spans="1:3" ht="14.4" x14ac:dyDescent="0.3">
      <c r="A1994" s="40"/>
      <c r="B1994" s="19"/>
      <c r="C1994" s="30" t="str">
        <f>+VLOOKUP(B1994,$I$3:$O$7,7)</f>
        <v>C</v>
      </c>
    </row>
    <row r="1995" spans="1:3" ht="14.4" x14ac:dyDescent="0.3">
      <c r="A1995" s="40"/>
      <c r="B1995" s="19"/>
      <c r="C1995" s="30" t="str">
        <f>+VLOOKUP(B1995,$I$3:$O$7,7)</f>
        <v>C</v>
      </c>
    </row>
    <row r="1996" spans="1:3" ht="14.4" x14ac:dyDescent="0.3">
      <c r="A1996" s="40"/>
      <c r="B1996" s="19"/>
      <c r="C1996" s="30" t="str">
        <f>+VLOOKUP(B1996,$I$3:$O$7,7)</f>
        <v>C</v>
      </c>
    </row>
    <row r="1997" spans="1:3" ht="14.4" x14ac:dyDescent="0.3">
      <c r="A1997" s="40"/>
      <c r="B1997" s="19"/>
      <c r="C1997" s="30" t="str">
        <f>+VLOOKUP(B1997,$I$3:$O$7,7)</f>
        <v>C</v>
      </c>
    </row>
    <row r="1998" spans="1:3" ht="14.4" x14ac:dyDescent="0.3">
      <c r="A1998" s="40"/>
      <c r="B1998" s="19"/>
      <c r="C1998" s="30" t="str">
        <f>+VLOOKUP(B1998,$I$3:$O$7,7)</f>
        <v>C</v>
      </c>
    </row>
    <row r="1999" spans="1:3" ht="14.4" x14ac:dyDescent="0.3">
      <c r="A1999" s="40"/>
      <c r="B1999" s="19"/>
      <c r="C1999" s="30" t="str">
        <f>+VLOOKUP(B1999,$I$3:$O$7,7)</f>
        <v>C</v>
      </c>
    </row>
    <row r="2000" spans="1:3" ht="14.4" x14ac:dyDescent="0.3">
      <c r="A2000" s="40"/>
      <c r="B2000" s="19"/>
      <c r="C2000" s="30" t="str">
        <f>+VLOOKUP(B2000,$I$3:$O$7,7)</f>
        <v>C</v>
      </c>
    </row>
    <row r="2001" spans="1:3" ht="14.4" x14ac:dyDescent="0.3">
      <c r="A2001" s="40"/>
      <c r="B2001" s="19"/>
      <c r="C2001" s="30" t="str">
        <f>+VLOOKUP(B2001,$I$3:$O$7,7)</f>
        <v>C</v>
      </c>
    </row>
    <row r="2002" spans="1:3" ht="14.4" x14ac:dyDescent="0.3">
      <c r="A2002" s="40"/>
      <c r="B2002" s="19"/>
      <c r="C2002" s="30" t="str">
        <f>+VLOOKUP(B2002,$I$3:$O$7,7)</f>
        <v>C</v>
      </c>
    </row>
    <row r="2003" spans="1:3" ht="14.4" x14ac:dyDescent="0.3">
      <c r="A2003" s="40"/>
      <c r="B2003" s="19"/>
      <c r="C2003" s="30" t="str">
        <f>+VLOOKUP(B2003,$I$3:$O$7,7)</f>
        <v>C</v>
      </c>
    </row>
    <row r="2004" spans="1:3" ht="14.4" x14ac:dyDescent="0.3">
      <c r="A2004" s="40"/>
      <c r="B2004" s="19"/>
      <c r="C2004" s="30" t="str">
        <f>+VLOOKUP(B2004,$I$3:$O$7,7)</f>
        <v>C</v>
      </c>
    </row>
    <row r="2005" spans="1:3" ht="14.4" x14ac:dyDescent="0.3">
      <c r="A2005" s="40"/>
      <c r="B2005" s="19"/>
      <c r="C2005" s="30" t="str">
        <f>+VLOOKUP(B2005,$I$3:$O$7,7)</f>
        <v>C</v>
      </c>
    </row>
    <row r="2006" spans="1:3" ht="14.4" x14ac:dyDescent="0.3">
      <c r="A2006" s="40"/>
      <c r="B2006" s="19"/>
      <c r="C2006" s="30" t="str">
        <f>+VLOOKUP(B2006,$I$3:$O$7,7)</f>
        <v>C</v>
      </c>
    </row>
    <row r="2007" spans="1:3" ht="14.4" x14ac:dyDescent="0.3">
      <c r="A2007" s="40"/>
      <c r="B2007" s="19"/>
      <c r="C2007" s="30" t="str">
        <f>+VLOOKUP(B2007,$I$3:$O$7,7)</f>
        <v>C</v>
      </c>
    </row>
    <row r="2008" spans="1:3" ht="14.4" x14ac:dyDescent="0.3">
      <c r="A2008" s="40"/>
      <c r="B2008" s="19"/>
      <c r="C2008" s="30" t="str">
        <f>+VLOOKUP(B2008,$I$3:$O$7,7)</f>
        <v>C</v>
      </c>
    </row>
    <row r="2009" spans="1:3" ht="14.4" x14ac:dyDescent="0.3">
      <c r="A2009" s="40"/>
      <c r="B2009" s="19"/>
      <c r="C2009" s="30" t="str">
        <f>+VLOOKUP(B2009,$I$3:$O$7,7)</f>
        <v>C</v>
      </c>
    </row>
    <row r="2010" spans="1:3" ht="14.4" x14ac:dyDescent="0.3">
      <c r="A2010" s="40"/>
      <c r="B2010" s="19"/>
      <c r="C2010" s="30" t="str">
        <f>+VLOOKUP(B2010,$I$3:$O$7,7)</f>
        <v>C</v>
      </c>
    </row>
    <row r="2011" spans="1:3" ht="14.4" x14ac:dyDescent="0.3">
      <c r="A2011" s="40"/>
      <c r="B2011" s="19"/>
      <c r="C2011" s="30" t="str">
        <f>+VLOOKUP(B2011,$I$3:$O$7,7)</f>
        <v>C</v>
      </c>
    </row>
    <row r="2012" spans="1:3" ht="14.4" x14ac:dyDescent="0.3">
      <c r="A2012" s="40"/>
      <c r="B2012" s="19"/>
      <c r="C2012" s="30" t="str">
        <f>+VLOOKUP(B2012,$I$3:$O$7,7)</f>
        <v>C</v>
      </c>
    </row>
    <row r="2013" spans="1:3" ht="14.4" x14ac:dyDescent="0.3">
      <c r="A2013" s="40"/>
      <c r="B2013" s="19"/>
      <c r="C2013" s="30" t="str">
        <f>+VLOOKUP(B2013,$I$3:$O$7,7)</f>
        <v>C</v>
      </c>
    </row>
    <row r="2014" spans="1:3" ht="14.4" x14ac:dyDescent="0.3">
      <c r="A2014" s="40"/>
      <c r="B2014" s="19"/>
      <c r="C2014" s="30" t="str">
        <f>+VLOOKUP(B2014,$I$3:$O$7,7)</f>
        <v>C</v>
      </c>
    </row>
    <row r="2015" spans="1:3" ht="14.4" x14ac:dyDescent="0.3">
      <c r="A2015" s="40"/>
      <c r="B2015" s="19"/>
      <c r="C2015" s="30" t="str">
        <f>+VLOOKUP(B2015,$I$3:$O$7,7)</f>
        <v>C</v>
      </c>
    </row>
    <row r="2016" spans="1:3" ht="14.4" x14ac:dyDescent="0.3">
      <c r="A2016" s="40"/>
      <c r="B2016" s="19"/>
      <c r="C2016" s="30" t="str">
        <f>+VLOOKUP(B2016,$I$3:$O$7,7)</f>
        <v>C</v>
      </c>
    </row>
    <row r="2017" spans="1:3" ht="14.4" x14ac:dyDescent="0.3">
      <c r="A2017" s="40"/>
      <c r="B2017" s="19"/>
      <c r="C2017" s="30" t="str">
        <f>+VLOOKUP(B2017,$I$3:$O$7,7)</f>
        <v>C</v>
      </c>
    </row>
    <row r="2018" spans="1:3" ht="14.4" x14ac:dyDescent="0.3">
      <c r="A2018" s="40"/>
      <c r="B2018" s="19"/>
      <c r="C2018" s="30" t="str">
        <f>+VLOOKUP(B2018,$I$3:$O$7,7)</f>
        <v>C</v>
      </c>
    </row>
    <row r="2019" spans="1:3" ht="14.4" x14ac:dyDescent="0.3">
      <c r="A2019" s="40"/>
      <c r="B2019" s="19"/>
      <c r="C2019" s="30" t="str">
        <f>+VLOOKUP(B2019,$I$3:$O$7,7)</f>
        <v>C</v>
      </c>
    </row>
    <row r="2020" spans="1:3" ht="14.4" x14ac:dyDescent="0.3">
      <c r="A2020" s="40"/>
      <c r="B2020" s="19"/>
      <c r="C2020" s="30" t="str">
        <f>+VLOOKUP(B2020,$I$3:$O$7,7)</f>
        <v>C</v>
      </c>
    </row>
    <row r="2021" spans="1:3" ht="14.4" x14ac:dyDescent="0.3">
      <c r="A2021" s="40"/>
      <c r="B2021" s="19"/>
      <c r="C2021" s="30" t="str">
        <f>+VLOOKUP(B2021,$I$3:$O$7,7)</f>
        <v>C</v>
      </c>
    </row>
    <row r="2022" spans="1:3" ht="14.4" x14ac:dyDescent="0.3">
      <c r="A2022" s="40"/>
      <c r="B2022" s="19"/>
      <c r="C2022" s="30" t="str">
        <f>+VLOOKUP(B2022,$I$3:$O$7,7)</f>
        <v>C</v>
      </c>
    </row>
    <row r="2023" spans="1:3" ht="14.4" x14ac:dyDescent="0.3">
      <c r="A2023" s="40"/>
      <c r="B2023" s="19"/>
      <c r="C2023" s="30" t="str">
        <f>+VLOOKUP(B2023,$I$3:$O$7,7)</f>
        <v>C</v>
      </c>
    </row>
    <row r="2024" spans="1:3" ht="14.4" x14ac:dyDescent="0.3">
      <c r="A2024" s="40"/>
      <c r="B2024" s="19"/>
      <c r="C2024" s="30" t="str">
        <f>+VLOOKUP(B2024,$I$3:$O$7,7)</f>
        <v>C</v>
      </c>
    </row>
    <row r="2025" spans="1:3" ht="14.4" x14ac:dyDescent="0.3">
      <c r="A2025" s="40"/>
      <c r="B2025" s="19"/>
      <c r="C2025" s="30" t="str">
        <f>+VLOOKUP(B2025,$I$3:$O$7,7)</f>
        <v>C</v>
      </c>
    </row>
    <row r="2026" spans="1:3" ht="14.4" x14ac:dyDescent="0.3">
      <c r="A2026" s="40"/>
      <c r="B2026" s="19"/>
      <c r="C2026" s="30" t="str">
        <f>+VLOOKUP(B2026,$I$3:$O$7,7)</f>
        <v>C</v>
      </c>
    </row>
    <row r="2027" spans="1:3" ht="14.4" x14ac:dyDescent="0.3">
      <c r="A2027" s="40"/>
      <c r="B2027" s="19"/>
      <c r="C2027" s="30" t="str">
        <f>+VLOOKUP(B2027,$I$3:$O$7,7)</f>
        <v>C</v>
      </c>
    </row>
    <row r="2028" spans="1:3" ht="14.4" x14ac:dyDescent="0.3">
      <c r="A2028" s="40"/>
      <c r="B2028" s="19"/>
      <c r="C2028" s="30" t="str">
        <f>+VLOOKUP(B2028,$I$3:$O$7,7)</f>
        <v>C</v>
      </c>
    </row>
    <row r="2029" spans="1:3" ht="14.4" x14ac:dyDescent="0.3">
      <c r="A2029" s="40"/>
      <c r="B2029" s="19"/>
      <c r="C2029" s="30" t="str">
        <f>+VLOOKUP(B2029,$I$3:$O$7,7)</f>
        <v>C</v>
      </c>
    </row>
    <row r="2030" spans="1:3" ht="14.4" x14ac:dyDescent="0.3">
      <c r="A2030" s="40"/>
      <c r="B2030" s="19"/>
      <c r="C2030" s="30" t="str">
        <f>+VLOOKUP(B2030,$I$3:$O$7,7)</f>
        <v>C</v>
      </c>
    </row>
    <row r="2031" spans="1:3" ht="14.4" x14ac:dyDescent="0.3">
      <c r="A2031" s="40"/>
      <c r="B2031" s="19"/>
      <c r="C2031" s="30" t="str">
        <f>+VLOOKUP(B2031,$I$3:$O$7,7)</f>
        <v>C</v>
      </c>
    </row>
    <row r="2032" spans="1:3" ht="14.4" x14ac:dyDescent="0.3">
      <c r="A2032" s="40"/>
      <c r="B2032" s="19"/>
      <c r="C2032" s="30" t="str">
        <f>+VLOOKUP(B2032,$I$3:$O$7,7)</f>
        <v>C</v>
      </c>
    </row>
    <row r="2033" spans="1:3" ht="14.4" x14ac:dyDescent="0.3">
      <c r="A2033" s="40"/>
      <c r="B2033" s="19"/>
      <c r="C2033" s="30" t="str">
        <f>+VLOOKUP(B2033,$I$3:$O$7,7)</f>
        <v>C</v>
      </c>
    </row>
    <row r="2034" spans="1:3" ht="14.4" x14ac:dyDescent="0.3">
      <c r="A2034" s="40"/>
      <c r="B2034" s="19"/>
      <c r="C2034" s="30" t="str">
        <f>+VLOOKUP(B2034,$I$3:$O$7,7)</f>
        <v>C</v>
      </c>
    </row>
    <row r="2035" spans="1:3" ht="14.4" x14ac:dyDescent="0.3">
      <c r="A2035" s="40"/>
      <c r="B2035" s="19"/>
      <c r="C2035" s="30" t="str">
        <f>+VLOOKUP(B2035,$I$3:$O$7,7)</f>
        <v>C</v>
      </c>
    </row>
    <row r="2036" spans="1:3" ht="14.4" x14ac:dyDescent="0.3">
      <c r="A2036" s="40"/>
      <c r="B2036" s="19"/>
      <c r="C2036" s="30" t="str">
        <f>+VLOOKUP(B2036,$I$3:$O$7,7)</f>
        <v>C</v>
      </c>
    </row>
    <row r="2037" spans="1:3" ht="14.4" x14ac:dyDescent="0.3">
      <c r="A2037" s="40"/>
      <c r="B2037" s="19"/>
      <c r="C2037" s="30" t="str">
        <f>+VLOOKUP(B2037,$I$3:$O$7,7)</f>
        <v>C</v>
      </c>
    </row>
    <row r="2038" spans="1:3" ht="14.4" x14ac:dyDescent="0.3">
      <c r="A2038" s="40"/>
      <c r="B2038" s="19"/>
      <c r="C2038" s="30" t="str">
        <f>+VLOOKUP(B2038,$I$3:$O$7,7)</f>
        <v>C</v>
      </c>
    </row>
    <row r="2039" spans="1:3" ht="14.4" x14ac:dyDescent="0.3">
      <c r="A2039" s="40"/>
      <c r="B2039" s="19"/>
      <c r="C2039" s="30" t="str">
        <f>+VLOOKUP(B2039,$I$3:$O$7,7)</f>
        <v>C</v>
      </c>
    </row>
    <row r="2040" spans="1:3" ht="14.4" x14ac:dyDescent="0.3">
      <c r="A2040" s="40"/>
      <c r="B2040" s="19"/>
      <c r="C2040" s="30" t="str">
        <f>+VLOOKUP(B2040,$I$3:$O$7,7)</f>
        <v>C</v>
      </c>
    </row>
    <row r="2041" spans="1:3" ht="14.4" x14ac:dyDescent="0.3">
      <c r="A2041" s="40"/>
      <c r="B2041" s="19"/>
      <c r="C2041" s="30" t="str">
        <f>+VLOOKUP(B2041,$I$3:$O$7,7)</f>
        <v>C</v>
      </c>
    </row>
    <row r="2042" spans="1:3" ht="14.4" x14ac:dyDescent="0.3">
      <c r="A2042" s="40"/>
      <c r="B2042" s="19"/>
      <c r="C2042" s="30" t="str">
        <f>+VLOOKUP(B2042,$I$3:$O$7,7)</f>
        <v>C</v>
      </c>
    </row>
    <row r="2043" spans="1:3" ht="14.4" x14ac:dyDescent="0.3">
      <c r="A2043" s="40"/>
      <c r="B2043" s="19"/>
      <c r="C2043" s="30" t="str">
        <f>+VLOOKUP(B2043,$I$3:$O$7,7)</f>
        <v>C</v>
      </c>
    </row>
    <row r="2044" spans="1:3" ht="14.4" x14ac:dyDescent="0.3">
      <c r="A2044" s="40"/>
      <c r="B2044" s="19"/>
      <c r="C2044" s="30" t="str">
        <f>+VLOOKUP(B2044,$I$3:$O$7,7)</f>
        <v>C</v>
      </c>
    </row>
    <row r="2045" spans="1:3" ht="14.4" x14ac:dyDescent="0.3">
      <c r="A2045" s="40"/>
      <c r="B2045" s="19"/>
      <c r="C2045" s="30" t="str">
        <f>+VLOOKUP(B2045,$I$3:$O$7,7)</f>
        <v>C</v>
      </c>
    </row>
    <row r="2046" spans="1:3" ht="14.4" x14ac:dyDescent="0.3">
      <c r="A2046" s="40"/>
      <c r="B2046" s="19"/>
      <c r="C2046" s="30" t="str">
        <f>+VLOOKUP(B2046,$I$3:$O$7,7)</f>
        <v>C</v>
      </c>
    </row>
    <row r="2047" spans="1:3" ht="14.4" x14ac:dyDescent="0.3">
      <c r="A2047" s="40"/>
      <c r="B2047" s="19"/>
      <c r="C2047" s="30" t="str">
        <f>+VLOOKUP(B2047,$I$3:$O$7,7)</f>
        <v>C</v>
      </c>
    </row>
    <row r="2048" spans="1:3" ht="14.4" x14ac:dyDescent="0.3">
      <c r="A2048" s="40"/>
      <c r="B2048" s="19"/>
      <c r="C2048" s="30" t="str">
        <f>+VLOOKUP(B2048,$I$3:$O$7,7)</f>
        <v>C</v>
      </c>
    </row>
    <row r="2049" spans="1:3" ht="14.4" x14ac:dyDescent="0.3">
      <c r="A2049" s="40"/>
      <c r="B2049" s="19"/>
      <c r="C2049" s="30" t="str">
        <f>+VLOOKUP(B2049,$I$3:$O$7,7)</f>
        <v>C</v>
      </c>
    </row>
    <row r="2050" spans="1:3" ht="14.4" x14ac:dyDescent="0.3">
      <c r="A2050" s="40"/>
      <c r="B2050" s="19"/>
      <c r="C2050" s="30" t="str">
        <f>+VLOOKUP(B2050,$I$3:$O$7,7)</f>
        <v>C</v>
      </c>
    </row>
    <row r="2051" spans="1:3" ht="14.4" x14ac:dyDescent="0.3">
      <c r="A2051" s="40"/>
      <c r="B2051" s="19"/>
      <c r="C2051" s="30" t="str">
        <f>+VLOOKUP(B2051,$I$3:$O$7,7)</f>
        <v>C</v>
      </c>
    </row>
    <row r="2052" spans="1:3" ht="14.4" x14ac:dyDescent="0.3">
      <c r="A2052" s="40"/>
      <c r="B2052" s="19"/>
      <c r="C2052" s="30" t="str">
        <f>+VLOOKUP(B2052,$I$3:$O$7,7)</f>
        <v>C</v>
      </c>
    </row>
    <row r="2053" spans="1:3" ht="14.4" x14ac:dyDescent="0.3">
      <c r="A2053" s="40"/>
      <c r="B2053" s="19"/>
      <c r="C2053" s="30" t="str">
        <f>+VLOOKUP(B2053,$I$3:$O$7,7)</f>
        <v>C</v>
      </c>
    </row>
    <row r="2054" spans="1:3" ht="14.4" x14ac:dyDescent="0.3">
      <c r="A2054" s="40"/>
      <c r="B2054" s="19"/>
      <c r="C2054" s="30" t="str">
        <f>+VLOOKUP(B2054,$I$3:$O$7,7)</f>
        <v>C</v>
      </c>
    </row>
    <row r="2055" spans="1:3" ht="14.4" x14ac:dyDescent="0.3">
      <c r="A2055" s="40"/>
      <c r="B2055" s="19"/>
      <c r="C2055" s="30" t="str">
        <f>+VLOOKUP(B2055,$I$3:$O$7,7)</f>
        <v>C</v>
      </c>
    </row>
    <row r="2056" spans="1:3" ht="14.4" x14ac:dyDescent="0.3">
      <c r="A2056" s="40"/>
      <c r="B2056" s="19"/>
      <c r="C2056" s="30" t="str">
        <f>+VLOOKUP(B2056,$I$3:$O$7,7)</f>
        <v>C</v>
      </c>
    </row>
    <row r="2057" spans="1:3" ht="14.4" x14ac:dyDescent="0.3">
      <c r="A2057" s="40"/>
      <c r="B2057" s="19"/>
      <c r="C2057" s="30" t="str">
        <f>+VLOOKUP(B2057,$I$3:$O$7,7)</f>
        <v>C</v>
      </c>
    </row>
    <row r="2058" spans="1:3" ht="14.4" x14ac:dyDescent="0.3">
      <c r="A2058" s="40"/>
      <c r="B2058" s="19"/>
      <c r="C2058" s="30" t="str">
        <f>+VLOOKUP(B2058,$I$3:$O$7,7)</f>
        <v>C</v>
      </c>
    </row>
    <row r="2059" spans="1:3" ht="14.4" x14ac:dyDescent="0.3">
      <c r="A2059" s="40"/>
      <c r="B2059" s="19"/>
      <c r="C2059" s="30" t="str">
        <f>+VLOOKUP(B2059,$I$3:$O$7,7)</f>
        <v>C</v>
      </c>
    </row>
    <row r="2060" spans="1:3" ht="14.4" x14ac:dyDescent="0.3">
      <c r="A2060" s="40"/>
      <c r="B2060" s="19"/>
      <c r="C2060" s="30" t="str">
        <f>+VLOOKUP(B2060,$I$3:$O$7,7)</f>
        <v>C</v>
      </c>
    </row>
    <row r="2061" spans="1:3" ht="14.4" x14ac:dyDescent="0.3">
      <c r="A2061" s="40"/>
      <c r="B2061" s="19"/>
      <c r="C2061" s="30" t="str">
        <f>+VLOOKUP(B2061,$I$3:$O$7,7)</f>
        <v>C</v>
      </c>
    </row>
    <row r="2062" spans="1:3" ht="14.4" x14ac:dyDescent="0.3">
      <c r="A2062" s="40"/>
      <c r="B2062" s="19"/>
      <c r="C2062" s="30" t="str">
        <f>+VLOOKUP(B2062,$I$3:$O$7,7)</f>
        <v>C</v>
      </c>
    </row>
    <row r="2063" spans="1:3" ht="14.4" x14ac:dyDescent="0.3">
      <c r="A2063" s="40"/>
      <c r="B2063" s="19"/>
      <c r="C2063" s="30" t="str">
        <f>+VLOOKUP(B2063,$I$3:$O$7,7)</f>
        <v>C</v>
      </c>
    </row>
    <row r="2064" spans="1:3" ht="14.4" x14ac:dyDescent="0.3">
      <c r="A2064" s="40"/>
      <c r="B2064" s="19"/>
      <c r="C2064" s="30" t="str">
        <f>+VLOOKUP(B2064,$I$3:$O$7,7)</f>
        <v>C</v>
      </c>
    </row>
    <row r="2065" spans="1:3" ht="14.4" x14ac:dyDescent="0.3">
      <c r="A2065" s="40"/>
      <c r="B2065" s="19"/>
      <c r="C2065" s="30" t="str">
        <f>+VLOOKUP(B2065,$I$3:$O$7,7)</f>
        <v>C</v>
      </c>
    </row>
    <row r="2066" spans="1:3" ht="14.4" x14ac:dyDescent="0.3">
      <c r="A2066" s="40"/>
      <c r="B2066" s="19"/>
      <c r="C2066" s="30" t="str">
        <f>+VLOOKUP(B2066,$I$3:$O$7,7)</f>
        <v>C</v>
      </c>
    </row>
    <row r="2067" spans="1:3" ht="14.4" x14ac:dyDescent="0.3">
      <c r="A2067" s="40"/>
      <c r="B2067" s="19"/>
      <c r="C2067" s="30" t="str">
        <f>+VLOOKUP(B2067,$I$3:$O$7,7)</f>
        <v>C</v>
      </c>
    </row>
    <row r="2068" spans="1:3" ht="14.4" x14ac:dyDescent="0.3">
      <c r="A2068" s="40"/>
      <c r="B2068" s="19"/>
      <c r="C2068" s="30" t="str">
        <f>+VLOOKUP(B2068,$I$3:$O$7,7)</f>
        <v>C</v>
      </c>
    </row>
    <row r="2069" spans="1:3" ht="14.4" x14ac:dyDescent="0.3">
      <c r="A2069" s="40"/>
      <c r="B2069" s="19"/>
      <c r="C2069" s="30" t="str">
        <f>+VLOOKUP(B2069,$I$3:$O$7,7)</f>
        <v>C</v>
      </c>
    </row>
    <row r="2070" spans="1:3" ht="14.4" x14ac:dyDescent="0.3">
      <c r="A2070" s="40"/>
      <c r="B2070" s="19"/>
      <c r="C2070" s="30" t="str">
        <f>+VLOOKUP(B2070,$I$3:$O$7,7)</f>
        <v>C</v>
      </c>
    </row>
    <row r="2071" spans="1:3" ht="14.4" x14ac:dyDescent="0.3">
      <c r="A2071" s="40"/>
      <c r="B2071" s="19"/>
      <c r="C2071" s="30" t="str">
        <f>+VLOOKUP(B2071,$I$3:$O$7,7)</f>
        <v>C</v>
      </c>
    </row>
    <row r="2072" spans="1:3" ht="14.4" x14ac:dyDescent="0.3">
      <c r="A2072" s="40"/>
      <c r="B2072" s="19"/>
      <c r="C2072" s="30" t="str">
        <f>+VLOOKUP(B2072,$I$3:$O$7,7)</f>
        <v>C</v>
      </c>
    </row>
    <row r="2073" spans="1:3" ht="14.4" x14ac:dyDescent="0.3">
      <c r="A2073" s="40"/>
      <c r="B2073" s="19"/>
      <c r="C2073" s="30" t="str">
        <f>+VLOOKUP(B2073,$I$3:$O$7,7)</f>
        <v>C</v>
      </c>
    </row>
    <row r="2074" spans="1:3" ht="14.4" x14ac:dyDescent="0.3">
      <c r="A2074" s="40"/>
      <c r="B2074" s="19"/>
      <c r="C2074" s="30" t="str">
        <f>+VLOOKUP(B2074,$I$3:$O$7,7)</f>
        <v>C</v>
      </c>
    </row>
    <row r="2075" spans="1:3" ht="14.4" x14ac:dyDescent="0.3">
      <c r="A2075" s="40"/>
      <c r="B2075" s="19"/>
      <c r="C2075" s="30" t="str">
        <f>+VLOOKUP(B2075,$I$3:$O$7,7)</f>
        <v>C</v>
      </c>
    </row>
    <row r="2076" spans="1:3" ht="14.4" x14ac:dyDescent="0.3">
      <c r="A2076" s="40"/>
      <c r="B2076" s="19"/>
      <c r="C2076" s="30" t="str">
        <f>+VLOOKUP(B2076,$I$3:$O$7,7)</f>
        <v>C</v>
      </c>
    </row>
    <row r="2077" spans="1:3" ht="14.4" x14ac:dyDescent="0.3">
      <c r="A2077" s="40"/>
      <c r="B2077" s="19"/>
      <c r="C2077" s="30" t="str">
        <f>+VLOOKUP(B2077,$I$3:$O$7,7)</f>
        <v>C</v>
      </c>
    </row>
    <row r="2078" spans="1:3" ht="14.4" x14ac:dyDescent="0.3">
      <c r="A2078" s="40"/>
      <c r="B2078" s="19"/>
      <c r="C2078" s="30" t="str">
        <f>+VLOOKUP(B2078,$I$3:$O$7,7)</f>
        <v>C</v>
      </c>
    </row>
    <row r="2079" spans="1:3" ht="14.4" x14ac:dyDescent="0.3">
      <c r="A2079" s="40"/>
      <c r="B2079" s="19"/>
      <c r="C2079" s="30" t="str">
        <f>+VLOOKUP(B2079,$I$3:$O$7,7)</f>
        <v>C</v>
      </c>
    </row>
    <row r="2080" spans="1:3" ht="14.4" x14ac:dyDescent="0.3">
      <c r="A2080" s="40"/>
      <c r="B2080" s="19"/>
      <c r="C2080" s="30" t="str">
        <f>+VLOOKUP(B2080,$I$3:$O$7,7)</f>
        <v>C</v>
      </c>
    </row>
    <row r="2081" spans="1:3" ht="14.4" x14ac:dyDescent="0.3">
      <c r="A2081" s="40"/>
      <c r="B2081" s="19"/>
      <c r="C2081" s="30" t="str">
        <f>+VLOOKUP(B2081,$I$3:$O$7,7)</f>
        <v>C</v>
      </c>
    </row>
    <row r="2082" spans="1:3" ht="14.4" x14ac:dyDescent="0.3">
      <c r="A2082" s="40"/>
      <c r="B2082" s="19"/>
      <c r="C2082" s="30" t="str">
        <f>+VLOOKUP(B2082,$I$3:$O$7,7)</f>
        <v>C</v>
      </c>
    </row>
    <row r="2083" spans="1:3" ht="14.4" x14ac:dyDescent="0.3">
      <c r="A2083" s="40"/>
      <c r="B2083" s="19"/>
      <c r="C2083" s="30" t="str">
        <f>+VLOOKUP(B2083,$I$3:$O$7,7)</f>
        <v>C</v>
      </c>
    </row>
    <row r="2084" spans="1:3" ht="14.4" x14ac:dyDescent="0.3">
      <c r="A2084" s="40"/>
      <c r="B2084" s="19"/>
      <c r="C2084" s="30" t="str">
        <f>+VLOOKUP(B2084,$I$3:$O$7,7)</f>
        <v>C</v>
      </c>
    </row>
    <row r="2085" spans="1:3" ht="14.4" x14ac:dyDescent="0.3">
      <c r="A2085" s="40"/>
      <c r="B2085" s="19"/>
      <c r="C2085" s="30" t="str">
        <f>+VLOOKUP(B2085,$I$3:$O$7,7)</f>
        <v>C</v>
      </c>
    </row>
    <row r="2086" spans="1:3" ht="14.4" x14ac:dyDescent="0.3">
      <c r="A2086" s="40"/>
      <c r="B2086" s="19"/>
      <c r="C2086" s="30" t="str">
        <f>+VLOOKUP(B2086,$I$3:$O$7,7)</f>
        <v>C</v>
      </c>
    </row>
    <row r="2087" spans="1:3" ht="14.4" x14ac:dyDescent="0.3">
      <c r="A2087" s="40"/>
      <c r="B2087" s="19"/>
      <c r="C2087" s="30" t="str">
        <f>+VLOOKUP(B2087,$I$3:$O$7,7)</f>
        <v>C</v>
      </c>
    </row>
    <row r="2088" spans="1:3" ht="14.4" x14ac:dyDescent="0.3">
      <c r="A2088" s="40"/>
      <c r="B2088" s="19"/>
      <c r="C2088" s="30" t="str">
        <f>+VLOOKUP(B2088,$I$3:$O$7,7)</f>
        <v>C</v>
      </c>
    </row>
    <row r="2089" spans="1:3" ht="14.4" x14ac:dyDescent="0.3">
      <c r="A2089" s="40"/>
      <c r="B2089" s="19"/>
      <c r="C2089" s="30" t="str">
        <f>+VLOOKUP(B2089,$I$3:$O$7,7)</f>
        <v>C</v>
      </c>
    </row>
    <row r="2090" spans="1:3" ht="14.4" x14ac:dyDescent="0.3">
      <c r="A2090" s="40"/>
      <c r="B2090" s="19"/>
      <c r="C2090" s="30" t="str">
        <f>+VLOOKUP(B2090,$I$3:$O$7,7)</f>
        <v>C</v>
      </c>
    </row>
    <row r="2091" spans="1:3" ht="14.4" x14ac:dyDescent="0.3">
      <c r="A2091" s="40"/>
      <c r="B2091" s="19"/>
      <c r="C2091" s="30" t="str">
        <f>+VLOOKUP(B2091,$I$3:$O$7,7)</f>
        <v>C</v>
      </c>
    </row>
    <row r="2092" spans="1:3" ht="14.4" x14ac:dyDescent="0.3">
      <c r="A2092" s="40"/>
      <c r="B2092" s="19"/>
      <c r="C2092" s="30" t="str">
        <f>+VLOOKUP(B2092,$I$3:$O$7,7)</f>
        <v>C</v>
      </c>
    </row>
    <row r="2093" spans="1:3" ht="14.4" x14ac:dyDescent="0.3">
      <c r="A2093" s="40"/>
      <c r="B2093" s="19"/>
      <c r="C2093" s="30" t="str">
        <f>+VLOOKUP(B2093,$I$3:$O$7,7)</f>
        <v>C</v>
      </c>
    </row>
    <row r="2094" spans="1:3" ht="14.4" x14ac:dyDescent="0.3">
      <c r="A2094" s="40"/>
      <c r="B2094" s="19"/>
      <c r="C2094" s="30" t="str">
        <f>+VLOOKUP(B2094,$I$3:$O$7,7)</f>
        <v>C</v>
      </c>
    </row>
    <row r="2095" spans="1:3" ht="14.4" x14ac:dyDescent="0.3">
      <c r="A2095" s="40"/>
      <c r="B2095" s="19"/>
      <c r="C2095" s="30" t="str">
        <f>+VLOOKUP(B2095,$I$3:$O$7,7)</f>
        <v>C</v>
      </c>
    </row>
    <row r="2096" spans="1:3" ht="14.4" x14ac:dyDescent="0.3">
      <c r="A2096" s="40"/>
      <c r="B2096" s="19"/>
      <c r="C2096" s="30" t="str">
        <f>+VLOOKUP(B2096,$I$3:$O$7,7)</f>
        <v>C</v>
      </c>
    </row>
    <row r="2097" spans="1:3" ht="14.4" x14ac:dyDescent="0.3">
      <c r="A2097" s="40"/>
      <c r="B2097" s="19"/>
      <c r="C2097" s="30" t="str">
        <f>+VLOOKUP(B2097,$I$3:$O$7,7)</f>
        <v>C</v>
      </c>
    </row>
    <row r="2098" spans="1:3" ht="14.4" x14ac:dyDescent="0.3">
      <c r="A2098" s="40"/>
      <c r="B2098" s="19"/>
      <c r="C2098" s="30" t="str">
        <f>+VLOOKUP(B2098,$I$3:$O$7,7)</f>
        <v>C</v>
      </c>
    </row>
    <row r="2099" spans="1:3" ht="14.4" x14ac:dyDescent="0.3">
      <c r="A2099" s="40"/>
      <c r="B2099" s="19"/>
      <c r="C2099" s="30" t="str">
        <f>+VLOOKUP(B2099,$I$3:$O$7,7)</f>
        <v>C</v>
      </c>
    </row>
    <row r="2100" spans="1:3" ht="14.4" x14ac:dyDescent="0.3">
      <c r="A2100" s="40"/>
      <c r="B2100" s="19"/>
      <c r="C2100" s="30" t="str">
        <f>+VLOOKUP(B2100,$I$3:$O$7,7)</f>
        <v>C</v>
      </c>
    </row>
    <row r="2101" spans="1:3" ht="14.4" x14ac:dyDescent="0.3">
      <c r="A2101" s="40"/>
      <c r="B2101" s="19"/>
      <c r="C2101" s="30" t="str">
        <f>+VLOOKUP(B2101,$I$3:$O$7,7)</f>
        <v>C</v>
      </c>
    </row>
    <row r="2102" spans="1:3" ht="14.4" x14ac:dyDescent="0.3">
      <c r="A2102" s="40"/>
      <c r="B2102" s="19"/>
      <c r="C2102" s="30" t="str">
        <f>+VLOOKUP(B2102,$I$3:$O$7,7)</f>
        <v>C</v>
      </c>
    </row>
    <row r="2103" spans="1:3" ht="14.4" x14ac:dyDescent="0.3">
      <c r="A2103" s="40"/>
      <c r="B2103" s="19"/>
      <c r="C2103" s="30" t="str">
        <f>+VLOOKUP(B2103,$I$3:$O$7,7)</f>
        <v>C</v>
      </c>
    </row>
    <row r="2104" spans="1:3" ht="14.4" x14ac:dyDescent="0.3">
      <c r="A2104" s="40"/>
      <c r="B2104" s="19"/>
      <c r="C2104" s="30" t="str">
        <f>+VLOOKUP(B2104,$I$3:$O$7,7)</f>
        <v>C</v>
      </c>
    </row>
    <row r="2105" spans="1:3" ht="14.4" x14ac:dyDescent="0.3">
      <c r="A2105" s="40"/>
      <c r="B2105" s="19"/>
      <c r="C2105" s="30" t="str">
        <f>+VLOOKUP(B2105,$I$3:$O$7,7)</f>
        <v>C</v>
      </c>
    </row>
    <row r="2106" spans="1:3" ht="14.4" x14ac:dyDescent="0.3">
      <c r="A2106" s="40"/>
      <c r="B2106" s="19"/>
      <c r="C2106" s="30" t="str">
        <f>+VLOOKUP(B2106,$I$3:$O$7,7)</f>
        <v>C</v>
      </c>
    </row>
    <row r="2107" spans="1:3" ht="14.4" x14ac:dyDescent="0.3">
      <c r="A2107" s="40"/>
      <c r="B2107" s="19"/>
      <c r="C2107" s="30" t="str">
        <f>+VLOOKUP(B2107,$I$3:$O$7,7)</f>
        <v>C</v>
      </c>
    </row>
    <row r="2108" spans="1:3" ht="14.4" x14ac:dyDescent="0.3">
      <c r="A2108" s="40"/>
      <c r="B2108" s="19"/>
      <c r="C2108" s="30" t="str">
        <f>+VLOOKUP(B2108,$I$3:$O$7,7)</f>
        <v>C</v>
      </c>
    </row>
    <row r="2109" spans="1:3" ht="14.4" x14ac:dyDescent="0.3">
      <c r="A2109" s="40"/>
      <c r="B2109" s="19"/>
      <c r="C2109" s="30" t="str">
        <f>+VLOOKUP(B2109,$I$3:$O$7,7)</f>
        <v>C</v>
      </c>
    </row>
    <row r="2110" spans="1:3" ht="14.4" x14ac:dyDescent="0.3">
      <c r="A2110" s="40"/>
      <c r="B2110" s="19"/>
      <c r="C2110" s="30" t="str">
        <f>+VLOOKUP(B2110,$I$3:$O$7,7)</f>
        <v>C</v>
      </c>
    </row>
    <row r="2111" spans="1:3" ht="14.4" x14ac:dyDescent="0.3">
      <c r="A2111" s="40"/>
      <c r="B2111" s="19"/>
      <c r="C2111" s="30" t="str">
        <f>+VLOOKUP(B2111,$I$3:$O$7,7)</f>
        <v>C</v>
      </c>
    </row>
    <row r="2112" spans="1:3" ht="14.4" x14ac:dyDescent="0.3">
      <c r="A2112" s="40"/>
      <c r="B2112" s="19"/>
      <c r="C2112" s="30" t="str">
        <f>+VLOOKUP(B2112,$I$3:$O$7,7)</f>
        <v>C</v>
      </c>
    </row>
    <row r="2113" spans="1:3" ht="14.4" x14ac:dyDescent="0.3">
      <c r="A2113" s="40"/>
      <c r="B2113" s="19"/>
      <c r="C2113" s="30" t="str">
        <f>+VLOOKUP(B2113,$I$3:$O$7,7)</f>
        <v>C</v>
      </c>
    </row>
    <row r="2114" spans="1:3" ht="14.4" x14ac:dyDescent="0.3">
      <c r="A2114" s="40"/>
      <c r="B2114" s="19"/>
      <c r="C2114" s="30" t="str">
        <f>+VLOOKUP(B2114,$I$3:$O$7,7)</f>
        <v>C</v>
      </c>
    </row>
    <row r="2115" spans="1:3" ht="14.4" x14ac:dyDescent="0.3">
      <c r="A2115" s="40"/>
      <c r="B2115" s="19"/>
      <c r="C2115" s="30" t="str">
        <f>+VLOOKUP(B2115,$I$3:$O$7,7)</f>
        <v>C</v>
      </c>
    </row>
    <row r="2116" spans="1:3" ht="14.4" x14ac:dyDescent="0.3">
      <c r="A2116" s="40"/>
      <c r="B2116" s="19"/>
      <c r="C2116" s="30" t="str">
        <f>+VLOOKUP(B2116,$I$3:$O$7,7)</f>
        <v>C</v>
      </c>
    </row>
    <row r="2117" spans="1:3" ht="14.4" x14ac:dyDescent="0.3">
      <c r="A2117" s="40"/>
      <c r="B2117" s="19"/>
      <c r="C2117" s="30" t="str">
        <f>+VLOOKUP(B2117,$I$3:$O$7,7)</f>
        <v>C</v>
      </c>
    </row>
    <row r="2118" spans="1:3" ht="14.4" x14ac:dyDescent="0.3">
      <c r="A2118" s="40"/>
      <c r="B2118" s="19"/>
      <c r="C2118" s="30" t="str">
        <f>+VLOOKUP(B2118,$I$3:$O$7,7)</f>
        <v>C</v>
      </c>
    </row>
    <row r="2119" spans="1:3" ht="14.4" x14ac:dyDescent="0.3">
      <c r="A2119" s="40"/>
      <c r="B2119" s="19"/>
      <c r="C2119" s="30" t="str">
        <f>+VLOOKUP(B2119,$I$3:$O$7,7)</f>
        <v>C</v>
      </c>
    </row>
    <row r="2120" spans="1:3" ht="14.4" x14ac:dyDescent="0.3">
      <c r="A2120" s="40"/>
      <c r="B2120" s="19"/>
      <c r="C2120" s="30" t="str">
        <f>+VLOOKUP(B2120,$I$3:$O$7,7)</f>
        <v>C</v>
      </c>
    </row>
    <row r="2121" spans="1:3" ht="14.4" x14ac:dyDescent="0.3">
      <c r="A2121" s="40"/>
      <c r="B2121" s="19"/>
      <c r="C2121" s="30" t="str">
        <f>+VLOOKUP(B2121,$I$3:$O$7,7)</f>
        <v>C</v>
      </c>
    </row>
    <row r="2122" spans="1:3" ht="14.4" x14ac:dyDescent="0.3">
      <c r="A2122" s="40"/>
      <c r="B2122" s="19"/>
      <c r="C2122" s="30" t="str">
        <f>+VLOOKUP(B2122,$I$3:$O$7,7)</f>
        <v>C</v>
      </c>
    </row>
    <row r="2123" spans="1:3" ht="14.4" x14ac:dyDescent="0.3">
      <c r="A2123" s="40"/>
      <c r="B2123" s="19"/>
      <c r="C2123" s="30" t="str">
        <f>+VLOOKUP(B2123,$I$3:$O$7,7)</f>
        <v>C</v>
      </c>
    </row>
    <row r="2124" spans="1:3" ht="14.4" x14ac:dyDescent="0.3">
      <c r="A2124" s="40"/>
      <c r="B2124" s="19"/>
      <c r="C2124" s="30" t="str">
        <f>+VLOOKUP(B2124,$I$3:$O$7,7)</f>
        <v>C</v>
      </c>
    </row>
    <row r="2125" spans="1:3" ht="14.4" x14ac:dyDescent="0.3">
      <c r="A2125" s="40"/>
      <c r="B2125" s="19"/>
      <c r="C2125" s="30" t="str">
        <f>+VLOOKUP(B2125,$I$3:$O$7,7)</f>
        <v>C</v>
      </c>
    </row>
    <row r="2126" spans="1:3" ht="14.4" x14ac:dyDescent="0.3">
      <c r="A2126" s="40"/>
      <c r="B2126" s="19"/>
      <c r="C2126" s="30" t="str">
        <f>+VLOOKUP(B2126,$I$3:$O$7,7)</f>
        <v>C</v>
      </c>
    </row>
    <row r="2127" spans="1:3" ht="14.4" x14ac:dyDescent="0.3">
      <c r="A2127" s="40"/>
      <c r="B2127" s="19"/>
      <c r="C2127" s="30" t="str">
        <f>+VLOOKUP(B2127,$I$3:$O$7,7)</f>
        <v>C</v>
      </c>
    </row>
    <row r="2128" spans="1:3" ht="14.4" x14ac:dyDescent="0.3">
      <c r="A2128" s="40"/>
      <c r="B2128" s="19"/>
      <c r="C2128" s="30" t="str">
        <f>+VLOOKUP(B2128,$I$3:$O$7,7)</f>
        <v>C</v>
      </c>
    </row>
    <row r="2129" spans="1:3" ht="14.4" x14ac:dyDescent="0.3">
      <c r="A2129" s="40"/>
      <c r="B2129" s="19"/>
      <c r="C2129" s="30" t="str">
        <f>+VLOOKUP(B2129,$I$3:$O$7,7)</f>
        <v>C</v>
      </c>
    </row>
    <row r="2130" spans="1:3" ht="14.4" x14ac:dyDescent="0.3">
      <c r="A2130" s="40"/>
      <c r="B2130" s="19"/>
      <c r="C2130" s="30" t="str">
        <f>+VLOOKUP(B2130,$I$3:$O$7,7)</f>
        <v>C</v>
      </c>
    </row>
    <row r="2131" spans="1:3" ht="14.4" x14ac:dyDescent="0.3">
      <c r="A2131" s="40"/>
      <c r="B2131" s="19"/>
      <c r="C2131" s="30" t="str">
        <f>+VLOOKUP(B2131,$I$3:$O$7,7)</f>
        <v>C</v>
      </c>
    </row>
    <row r="2132" spans="1:3" ht="14.4" x14ac:dyDescent="0.3">
      <c r="A2132" s="40"/>
      <c r="B2132" s="19"/>
      <c r="C2132" s="30" t="str">
        <f>+VLOOKUP(B2132,$I$3:$O$7,7)</f>
        <v>C</v>
      </c>
    </row>
    <row r="2133" spans="1:3" ht="14.4" x14ac:dyDescent="0.3">
      <c r="A2133" s="40"/>
      <c r="B2133" s="19"/>
      <c r="C2133" s="30" t="str">
        <f>+VLOOKUP(B2133,$I$3:$O$7,7)</f>
        <v>C</v>
      </c>
    </row>
    <row r="2134" spans="1:3" ht="14.4" x14ac:dyDescent="0.3">
      <c r="A2134" s="40"/>
      <c r="B2134" s="19"/>
      <c r="C2134" s="30" t="str">
        <f>+VLOOKUP(B2134,$I$3:$O$7,7)</f>
        <v>C</v>
      </c>
    </row>
    <row r="2135" spans="1:3" ht="14.4" x14ac:dyDescent="0.3">
      <c r="A2135" s="40"/>
      <c r="B2135" s="19"/>
      <c r="C2135" s="30" t="str">
        <f>+VLOOKUP(B2135,$I$3:$O$7,7)</f>
        <v>C</v>
      </c>
    </row>
    <row r="2136" spans="1:3" ht="14.4" x14ac:dyDescent="0.3">
      <c r="A2136" s="40"/>
      <c r="B2136" s="19"/>
      <c r="C2136" s="30" t="str">
        <f>+VLOOKUP(B2136,$I$3:$O$7,7)</f>
        <v>C</v>
      </c>
    </row>
    <row r="2137" spans="1:3" ht="14.4" x14ac:dyDescent="0.3">
      <c r="A2137" s="40"/>
      <c r="B2137" s="19"/>
      <c r="C2137" s="30" t="str">
        <f>+VLOOKUP(B2137,$I$3:$O$7,7)</f>
        <v>C</v>
      </c>
    </row>
    <row r="2138" spans="1:3" ht="14.4" x14ac:dyDescent="0.3">
      <c r="A2138" s="40"/>
      <c r="B2138" s="19"/>
      <c r="C2138" s="30" t="str">
        <f>+VLOOKUP(B2138,$I$3:$O$7,7)</f>
        <v>C</v>
      </c>
    </row>
    <row r="2139" spans="1:3" ht="14.4" x14ac:dyDescent="0.3">
      <c r="A2139" s="40"/>
      <c r="B2139" s="19"/>
      <c r="C2139" s="30" t="str">
        <f>+VLOOKUP(B2139,$I$3:$O$7,7)</f>
        <v>C</v>
      </c>
    </row>
    <row r="2140" spans="1:3" ht="14.4" x14ac:dyDescent="0.3">
      <c r="A2140" s="40"/>
      <c r="B2140" s="19"/>
      <c r="C2140" s="30" t="str">
        <f>+VLOOKUP(B2140,$I$3:$O$7,7)</f>
        <v>C</v>
      </c>
    </row>
    <row r="2141" spans="1:3" ht="14.4" x14ac:dyDescent="0.3">
      <c r="A2141" s="40"/>
      <c r="B2141" s="19"/>
      <c r="C2141" s="30" t="str">
        <f>+VLOOKUP(B2141,$I$3:$O$7,7)</f>
        <v>C</v>
      </c>
    </row>
    <row r="2142" spans="1:3" ht="14.4" x14ac:dyDescent="0.3">
      <c r="A2142" s="40"/>
      <c r="B2142" s="19"/>
      <c r="C2142" s="30" t="str">
        <f>+VLOOKUP(B2142,$I$3:$O$7,7)</f>
        <v>C</v>
      </c>
    </row>
    <row r="2143" spans="1:3" ht="14.4" x14ac:dyDescent="0.3">
      <c r="A2143" s="40"/>
      <c r="B2143" s="19"/>
      <c r="C2143" s="30" t="str">
        <f>+VLOOKUP(B2143,$I$3:$O$7,7)</f>
        <v>C</v>
      </c>
    </row>
    <row r="2144" spans="1:3" ht="14.4" x14ac:dyDescent="0.3">
      <c r="A2144" s="40"/>
      <c r="B2144" s="19"/>
      <c r="C2144" s="30" t="str">
        <f>+VLOOKUP(B2144,$I$3:$O$7,7)</f>
        <v>C</v>
      </c>
    </row>
    <row r="2145" spans="1:3" ht="14.4" x14ac:dyDescent="0.3">
      <c r="A2145" s="40"/>
      <c r="B2145" s="19"/>
      <c r="C2145" s="30" t="str">
        <f>+VLOOKUP(B2145,$I$3:$O$7,7)</f>
        <v>C</v>
      </c>
    </row>
    <row r="2146" spans="1:3" ht="14.4" x14ac:dyDescent="0.3">
      <c r="A2146" s="40"/>
      <c r="B2146" s="19"/>
      <c r="C2146" s="30" t="str">
        <f>+VLOOKUP(B2146,$I$3:$O$7,7)</f>
        <v>C</v>
      </c>
    </row>
    <row r="2147" spans="1:3" ht="14.4" x14ac:dyDescent="0.3">
      <c r="A2147" s="40"/>
      <c r="B2147" s="19"/>
      <c r="C2147" s="30" t="str">
        <f>+VLOOKUP(B2147,$I$3:$O$7,7)</f>
        <v>C</v>
      </c>
    </row>
    <row r="2148" spans="1:3" ht="14.4" x14ac:dyDescent="0.3">
      <c r="A2148" s="40"/>
      <c r="B2148" s="19"/>
      <c r="C2148" s="30" t="str">
        <f>+VLOOKUP(B2148,$I$3:$O$7,7)</f>
        <v>C</v>
      </c>
    </row>
    <row r="2149" spans="1:3" ht="14.4" x14ac:dyDescent="0.3">
      <c r="A2149" s="40"/>
      <c r="B2149" s="19"/>
      <c r="C2149" s="30" t="str">
        <f>+VLOOKUP(B2149,$I$3:$O$7,7)</f>
        <v>C</v>
      </c>
    </row>
    <row r="2150" spans="1:3" ht="14.4" x14ac:dyDescent="0.3">
      <c r="A2150" s="40"/>
      <c r="B2150" s="19"/>
      <c r="C2150" s="30" t="str">
        <f>+VLOOKUP(B2150,$I$3:$O$7,7)</f>
        <v>C</v>
      </c>
    </row>
    <row r="2151" spans="1:3" ht="14.4" x14ac:dyDescent="0.3">
      <c r="A2151" s="40"/>
      <c r="B2151" s="19"/>
      <c r="C2151" s="30" t="str">
        <f>+VLOOKUP(B2151,$I$3:$O$7,7)</f>
        <v>C</v>
      </c>
    </row>
    <row r="2152" spans="1:3" ht="14.4" x14ac:dyDescent="0.3">
      <c r="A2152" s="40"/>
      <c r="B2152" s="19"/>
      <c r="C2152" s="30" t="str">
        <f>+VLOOKUP(B2152,$I$3:$O$7,7)</f>
        <v>C</v>
      </c>
    </row>
    <row r="2153" spans="1:3" ht="14.4" x14ac:dyDescent="0.3">
      <c r="A2153" s="40"/>
      <c r="B2153" s="19"/>
      <c r="C2153" s="30" t="str">
        <f>+VLOOKUP(B2153,$I$3:$O$7,7)</f>
        <v>C</v>
      </c>
    </row>
    <row r="2154" spans="1:3" ht="14.4" x14ac:dyDescent="0.3">
      <c r="A2154" s="40"/>
      <c r="B2154" s="19"/>
      <c r="C2154" s="30" t="str">
        <f>+VLOOKUP(B2154,$I$3:$O$7,7)</f>
        <v>C</v>
      </c>
    </row>
    <row r="2155" spans="1:3" ht="14.4" x14ac:dyDescent="0.3">
      <c r="A2155" s="40"/>
      <c r="B2155" s="19"/>
      <c r="C2155" s="30" t="str">
        <f>+VLOOKUP(B2155,$I$3:$O$7,7)</f>
        <v>C</v>
      </c>
    </row>
    <row r="2156" spans="1:3" ht="14.4" x14ac:dyDescent="0.3">
      <c r="A2156" s="40"/>
      <c r="B2156" s="19"/>
      <c r="C2156" s="30" t="str">
        <f>+VLOOKUP(B2156,$I$3:$O$7,7)</f>
        <v>C</v>
      </c>
    </row>
    <row r="2157" spans="1:3" ht="14.4" x14ac:dyDescent="0.3">
      <c r="A2157" s="40"/>
      <c r="B2157" s="19"/>
      <c r="C2157" s="30" t="str">
        <f>+VLOOKUP(B2157,$I$3:$O$7,7)</f>
        <v>C</v>
      </c>
    </row>
    <row r="2158" spans="1:3" ht="14.4" x14ac:dyDescent="0.3">
      <c r="A2158" s="40"/>
      <c r="B2158" s="19"/>
      <c r="C2158" s="30" t="str">
        <f>+VLOOKUP(B2158,$I$3:$O$7,7)</f>
        <v>C</v>
      </c>
    </row>
    <row r="2159" spans="1:3" ht="14.4" x14ac:dyDescent="0.3">
      <c r="A2159" s="40"/>
      <c r="B2159" s="19"/>
      <c r="C2159" s="30" t="str">
        <f>+VLOOKUP(B2159,$I$3:$O$7,7)</f>
        <v>C</v>
      </c>
    </row>
    <row r="2160" spans="1:3" ht="14.4" x14ac:dyDescent="0.3">
      <c r="A2160" s="40"/>
      <c r="B2160" s="19"/>
      <c r="C2160" s="30" t="str">
        <f>+VLOOKUP(B2160,$I$3:$O$7,7)</f>
        <v>C</v>
      </c>
    </row>
    <row r="2161" spans="1:3" ht="14.4" x14ac:dyDescent="0.3">
      <c r="A2161" s="40"/>
      <c r="B2161" s="19"/>
      <c r="C2161" s="30" t="str">
        <f>+VLOOKUP(B2161,$I$3:$O$7,7)</f>
        <v>C</v>
      </c>
    </row>
    <row r="2162" spans="1:3" ht="14.4" x14ac:dyDescent="0.3">
      <c r="A2162" s="40"/>
      <c r="B2162" s="19"/>
      <c r="C2162" s="30" t="str">
        <f>+VLOOKUP(B2162,$I$3:$O$7,7)</f>
        <v>C</v>
      </c>
    </row>
    <row r="2163" spans="1:3" ht="14.4" x14ac:dyDescent="0.3">
      <c r="A2163" s="40"/>
      <c r="B2163" s="19"/>
      <c r="C2163" s="30" t="str">
        <f>+VLOOKUP(B2163,$I$3:$O$7,7)</f>
        <v>C</v>
      </c>
    </row>
    <row r="2164" spans="1:3" ht="14.4" x14ac:dyDescent="0.3">
      <c r="A2164" s="40"/>
      <c r="B2164" s="19"/>
      <c r="C2164" s="30" t="str">
        <f>+VLOOKUP(B2164,$I$3:$O$7,7)</f>
        <v>C</v>
      </c>
    </row>
    <row r="2165" spans="1:3" ht="14.4" x14ac:dyDescent="0.3">
      <c r="A2165" s="40"/>
      <c r="B2165" s="19"/>
      <c r="C2165" s="30" t="str">
        <f>+VLOOKUP(B2165,$I$3:$O$7,7)</f>
        <v>C</v>
      </c>
    </row>
    <row r="2166" spans="1:3" ht="14.4" x14ac:dyDescent="0.3">
      <c r="A2166" s="40"/>
      <c r="B2166" s="19"/>
      <c r="C2166" s="30" t="str">
        <f>+VLOOKUP(B2166,$I$3:$O$7,7)</f>
        <v>C</v>
      </c>
    </row>
    <row r="2167" spans="1:3" ht="14.4" x14ac:dyDescent="0.3">
      <c r="A2167" s="40"/>
      <c r="B2167" s="19"/>
      <c r="C2167" s="30" t="str">
        <f>+VLOOKUP(B2167,$I$3:$O$7,7)</f>
        <v>C</v>
      </c>
    </row>
    <row r="2168" spans="1:3" ht="14.4" x14ac:dyDescent="0.3">
      <c r="A2168" s="40"/>
      <c r="B2168" s="19"/>
      <c r="C2168" s="30" t="str">
        <f>+VLOOKUP(B2168,$I$3:$O$7,7)</f>
        <v>C</v>
      </c>
    </row>
    <row r="2169" spans="1:3" ht="14.4" x14ac:dyDescent="0.3">
      <c r="A2169" s="40"/>
      <c r="B2169" s="19"/>
      <c r="C2169" s="30" t="str">
        <f>+VLOOKUP(B2169,$I$3:$O$7,7)</f>
        <v>C</v>
      </c>
    </row>
    <row r="2170" spans="1:3" ht="14.4" x14ac:dyDescent="0.3">
      <c r="A2170" s="40"/>
      <c r="B2170" s="19"/>
      <c r="C2170" s="30" t="str">
        <f>+VLOOKUP(B2170,$I$3:$O$7,7)</f>
        <v>C</v>
      </c>
    </row>
    <row r="2171" spans="1:3" ht="14.4" x14ac:dyDescent="0.3">
      <c r="A2171" s="40"/>
      <c r="B2171" s="19"/>
      <c r="C2171" s="30" t="str">
        <f>+VLOOKUP(B2171,$I$3:$O$7,7)</f>
        <v>C</v>
      </c>
    </row>
    <row r="2172" spans="1:3" ht="14.4" x14ac:dyDescent="0.3">
      <c r="A2172" s="40"/>
      <c r="B2172" s="19"/>
      <c r="C2172" s="30" t="str">
        <f>+VLOOKUP(B2172,$I$3:$O$7,7)</f>
        <v>C</v>
      </c>
    </row>
    <row r="2173" spans="1:3" ht="14.4" x14ac:dyDescent="0.3">
      <c r="A2173" s="40"/>
      <c r="B2173" s="19"/>
      <c r="C2173" s="30" t="str">
        <f>+VLOOKUP(B2173,$I$3:$O$7,7)</f>
        <v>C</v>
      </c>
    </row>
    <row r="2174" spans="1:3" ht="14.4" x14ac:dyDescent="0.3">
      <c r="A2174" s="40"/>
      <c r="B2174" s="19"/>
      <c r="C2174" s="30" t="str">
        <f>+VLOOKUP(B2174,$I$3:$O$7,7)</f>
        <v>C</v>
      </c>
    </row>
    <row r="2175" spans="1:3" ht="14.4" x14ac:dyDescent="0.3">
      <c r="A2175" s="40"/>
      <c r="B2175" s="19"/>
      <c r="C2175" s="30" t="str">
        <f>+VLOOKUP(B2175,$I$3:$O$7,7)</f>
        <v>C</v>
      </c>
    </row>
    <row r="2176" spans="1:3" ht="14.4" x14ac:dyDescent="0.3">
      <c r="A2176" s="40"/>
      <c r="B2176" s="19"/>
      <c r="C2176" s="30" t="str">
        <f>+VLOOKUP(B2176,$I$3:$O$7,7)</f>
        <v>C</v>
      </c>
    </row>
    <row r="2177" spans="1:3" ht="14.4" x14ac:dyDescent="0.3">
      <c r="A2177" s="40"/>
      <c r="B2177" s="19"/>
      <c r="C2177" s="30" t="str">
        <f>+VLOOKUP(B2177,$I$3:$O$7,7)</f>
        <v>C</v>
      </c>
    </row>
    <row r="2178" spans="1:3" ht="14.4" x14ac:dyDescent="0.3">
      <c r="A2178" s="40"/>
      <c r="B2178" s="19"/>
      <c r="C2178" s="30" t="str">
        <f>+VLOOKUP(B2178,$I$3:$O$7,7)</f>
        <v>C</v>
      </c>
    </row>
    <row r="2179" spans="1:3" ht="14.4" x14ac:dyDescent="0.3">
      <c r="A2179" s="40"/>
      <c r="B2179" s="19"/>
      <c r="C2179" s="30" t="str">
        <f>+VLOOKUP(B2179,$I$3:$O$7,7)</f>
        <v>C</v>
      </c>
    </row>
    <row r="2180" spans="1:3" ht="14.4" x14ac:dyDescent="0.3">
      <c r="A2180" s="40"/>
      <c r="B2180" s="19"/>
      <c r="C2180" s="30" t="str">
        <f>+VLOOKUP(B2180,$I$3:$O$7,7)</f>
        <v>C</v>
      </c>
    </row>
    <row r="2181" spans="1:3" ht="14.4" x14ac:dyDescent="0.3">
      <c r="A2181" s="40"/>
      <c r="B2181" s="19"/>
      <c r="C2181" s="30" t="str">
        <f>+VLOOKUP(B2181,$I$3:$O$7,7)</f>
        <v>C</v>
      </c>
    </row>
    <row r="2182" spans="1:3" ht="14.4" x14ac:dyDescent="0.3">
      <c r="A2182" s="40"/>
      <c r="B2182" s="19"/>
      <c r="C2182" s="30" t="str">
        <f>+VLOOKUP(B2182,$I$3:$O$7,7)</f>
        <v>C</v>
      </c>
    </row>
    <row r="2183" spans="1:3" ht="14.4" x14ac:dyDescent="0.3">
      <c r="A2183" s="40"/>
      <c r="B2183" s="19"/>
      <c r="C2183" s="30" t="str">
        <f>+VLOOKUP(B2183,$I$3:$O$7,7)</f>
        <v>C</v>
      </c>
    </row>
    <row r="2184" spans="1:3" ht="14.4" x14ac:dyDescent="0.3">
      <c r="A2184" s="40"/>
      <c r="B2184" s="19"/>
      <c r="C2184" s="30" t="str">
        <f>+VLOOKUP(B2184,$I$3:$O$7,7)</f>
        <v>C</v>
      </c>
    </row>
    <row r="2185" spans="1:3" ht="14.4" x14ac:dyDescent="0.3">
      <c r="A2185" s="40"/>
      <c r="B2185" s="19"/>
      <c r="C2185" s="30" t="str">
        <f>+VLOOKUP(B2185,$I$3:$O$7,7)</f>
        <v>C</v>
      </c>
    </row>
    <row r="2186" spans="1:3" ht="14.4" x14ac:dyDescent="0.3">
      <c r="A2186" s="40"/>
      <c r="B2186" s="19"/>
      <c r="C2186" s="30" t="str">
        <f>+VLOOKUP(B2186,$I$3:$O$7,7)</f>
        <v>C</v>
      </c>
    </row>
    <row r="2187" spans="1:3" ht="14.4" x14ac:dyDescent="0.3">
      <c r="A2187" s="40"/>
      <c r="B2187" s="19"/>
      <c r="C2187" s="30" t="str">
        <f>+VLOOKUP(B2187,$I$3:$O$7,7)</f>
        <v>C</v>
      </c>
    </row>
    <row r="2188" spans="1:3" ht="14.4" x14ac:dyDescent="0.3">
      <c r="A2188" s="40"/>
      <c r="B2188" s="19"/>
      <c r="C2188" s="30" t="str">
        <f>+VLOOKUP(B2188,$I$3:$O$7,7)</f>
        <v>C</v>
      </c>
    </row>
    <row r="2189" spans="1:3" ht="14.4" x14ac:dyDescent="0.3">
      <c r="A2189" s="40"/>
      <c r="B2189" s="19"/>
      <c r="C2189" s="30" t="str">
        <f>+VLOOKUP(B2189,$I$3:$O$7,7)</f>
        <v>C</v>
      </c>
    </row>
    <row r="2190" spans="1:3" ht="14.4" x14ac:dyDescent="0.3">
      <c r="A2190" s="40"/>
      <c r="B2190" s="19"/>
      <c r="C2190" s="30" t="str">
        <f>+VLOOKUP(B2190,$I$3:$O$7,7)</f>
        <v>C</v>
      </c>
    </row>
    <row r="2191" spans="1:3" ht="14.4" x14ac:dyDescent="0.3">
      <c r="A2191" s="40"/>
      <c r="B2191" s="19"/>
      <c r="C2191" s="30" t="str">
        <f>+VLOOKUP(B2191,$I$3:$O$7,7)</f>
        <v>C</v>
      </c>
    </row>
    <row r="2192" spans="1:3" ht="14.4" x14ac:dyDescent="0.3">
      <c r="A2192" s="40"/>
      <c r="B2192" s="19"/>
      <c r="C2192" s="30" t="str">
        <f>+VLOOKUP(B2192,$I$3:$O$7,7)</f>
        <v>C</v>
      </c>
    </row>
    <row r="2193" spans="1:3" ht="14.4" x14ac:dyDescent="0.3">
      <c r="A2193" s="40"/>
      <c r="B2193" s="19"/>
      <c r="C2193" s="30" t="str">
        <f>+VLOOKUP(B2193,$I$3:$O$7,7)</f>
        <v>C</v>
      </c>
    </row>
    <row r="2194" spans="1:3" ht="14.4" x14ac:dyDescent="0.3">
      <c r="A2194" s="40"/>
      <c r="B2194" s="19"/>
      <c r="C2194" s="30" t="str">
        <f>+VLOOKUP(B2194,$I$3:$O$7,7)</f>
        <v>C</v>
      </c>
    </row>
    <row r="2195" spans="1:3" ht="14.4" x14ac:dyDescent="0.3">
      <c r="A2195" s="40"/>
      <c r="B2195" s="19"/>
      <c r="C2195" s="30" t="str">
        <f>+VLOOKUP(B2195,$I$3:$O$7,7)</f>
        <v>C</v>
      </c>
    </row>
    <row r="2196" spans="1:3" ht="14.4" x14ac:dyDescent="0.3">
      <c r="A2196" s="40"/>
      <c r="B2196" s="19"/>
      <c r="C2196" s="30" t="str">
        <f>+VLOOKUP(B2196,$I$3:$O$7,7)</f>
        <v>C</v>
      </c>
    </row>
    <row r="2197" spans="1:3" ht="14.4" x14ac:dyDescent="0.3">
      <c r="A2197" s="40"/>
      <c r="B2197" s="19"/>
      <c r="C2197" s="30" t="str">
        <f>+VLOOKUP(B2197,$I$3:$O$7,7)</f>
        <v>C</v>
      </c>
    </row>
    <row r="2198" spans="1:3" ht="14.4" x14ac:dyDescent="0.3">
      <c r="A2198" s="40"/>
      <c r="B2198" s="19"/>
      <c r="C2198" s="30" t="str">
        <f>+VLOOKUP(B2198,$I$3:$O$7,7)</f>
        <v>C</v>
      </c>
    </row>
    <row r="2199" spans="1:3" ht="14.4" x14ac:dyDescent="0.3">
      <c r="A2199" s="40"/>
      <c r="B2199" s="19"/>
      <c r="C2199" s="30" t="str">
        <f>+VLOOKUP(B2199,$I$3:$O$7,7)</f>
        <v>C</v>
      </c>
    </row>
    <row r="2200" spans="1:3" ht="14.4" x14ac:dyDescent="0.3">
      <c r="A2200" s="40"/>
      <c r="B2200" s="19"/>
      <c r="C2200" s="30" t="str">
        <f>+VLOOKUP(B2200,$I$3:$O$7,7)</f>
        <v>C</v>
      </c>
    </row>
    <row r="2201" spans="1:3" ht="14.4" x14ac:dyDescent="0.3">
      <c r="A2201" s="40"/>
      <c r="B2201" s="19"/>
      <c r="C2201" s="30" t="str">
        <f>+VLOOKUP(B2201,$I$3:$O$7,7)</f>
        <v>C</v>
      </c>
    </row>
    <row r="2202" spans="1:3" ht="14.4" x14ac:dyDescent="0.3">
      <c r="A2202" s="40"/>
      <c r="B2202" s="19"/>
      <c r="C2202" s="30" t="str">
        <f>+VLOOKUP(B2202,$I$3:$O$7,7)</f>
        <v>C</v>
      </c>
    </row>
    <row r="2203" spans="1:3" ht="14.4" x14ac:dyDescent="0.3">
      <c r="A2203" s="40"/>
      <c r="B2203" s="19"/>
      <c r="C2203" s="30" t="str">
        <f>+VLOOKUP(B2203,$I$3:$O$7,7)</f>
        <v>C</v>
      </c>
    </row>
    <row r="2204" spans="1:3" ht="14.4" x14ac:dyDescent="0.3">
      <c r="A2204" s="40"/>
      <c r="B2204" s="19"/>
      <c r="C2204" s="30" t="str">
        <f>+VLOOKUP(B2204,$I$3:$O$7,7)</f>
        <v>C</v>
      </c>
    </row>
    <row r="2205" spans="1:3" ht="14.4" x14ac:dyDescent="0.3">
      <c r="A2205" s="40"/>
      <c r="B2205" s="19"/>
      <c r="C2205" s="30" t="str">
        <f>+VLOOKUP(B2205,$I$3:$O$7,7)</f>
        <v>C</v>
      </c>
    </row>
    <row r="2206" spans="1:3" ht="14.4" x14ac:dyDescent="0.3">
      <c r="A2206" s="40"/>
      <c r="B2206" s="19"/>
      <c r="C2206" s="30" t="str">
        <f>+VLOOKUP(B2206,$I$3:$O$7,7)</f>
        <v>C</v>
      </c>
    </row>
    <row r="2207" spans="1:3" ht="14.4" x14ac:dyDescent="0.3">
      <c r="A2207" s="40"/>
      <c r="B2207" s="19"/>
      <c r="C2207" s="30" t="str">
        <f>+VLOOKUP(B2207,$I$3:$O$7,7)</f>
        <v>C</v>
      </c>
    </row>
    <row r="2208" spans="1:3" ht="14.4" x14ac:dyDescent="0.3">
      <c r="A2208" s="40"/>
      <c r="B2208" s="19"/>
      <c r="C2208" s="30" t="str">
        <f>+VLOOKUP(B2208,$I$3:$O$7,7)</f>
        <v>C</v>
      </c>
    </row>
    <row r="2209" spans="1:3" ht="14.4" x14ac:dyDescent="0.3">
      <c r="A2209" s="40"/>
      <c r="B2209" s="19"/>
      <c r="C2209" s="30" t="str">
        <f>+VLOOKUP(B2209,$I$3:$O$7,7)</f>
        <v>C</v>
      </c>
    </row>
    <row r="2210" spans="1:3" ht="14.4" x14ac:dyDescent="0.3">
      <c r="A2210" s="40"/>
      <c r="B2210" s="19"/>
      <c r="C2210" s="30" t="str">
        <f>+VLOOKUP(B2210,$I$3:$O$7,7)</f>
        <v>C</v>
      </c>
    </row>
    <row r="2211" spans="1:3" ht="14.4" x14ac:dyDescent="0.3">
      <c r="A2211" s="40"/>
      <c r="B2211" s="19"/>
      <c r="C2211" s="30" t="str">
        <f>+VLOOKUP(B2211,$I$3:$O$7,7)</f>
        <v>C</v>
      </c>
    </row>
    <row r="2212" spans="1:3" ht="14.4" x14ac:dyDescent="0.3">
      <c r="A2212" s="40"/>
      <c r="B2212" s="19"/>
      <c r="C2212" s="30" t="str">
        <f>+VLOOKUP(B2212,$I$3:$O$7,7)</f>
        <v>C</v>
      </c>
    </row>
    <row r="2213" spans="1:3" ht="14.4" x14ac:dyDescent="0.3">
      <c r="A2213" s="40"/>
      <c r="B2213" s="19"/>
      <c r="C2213" s="30" t="str">
        <f>+VLOOKUP(B2213,$I$3:$O$7,7)</f>
        <v>C</v>
      </c>
    </row>
    <row r="2214" spans="1:3" ht="14.4" x14ac:dyDescent="0.3">
      <c r="A2214" s="40"/>
      <c r="B2214" s="19"/>
      <c r="C2214" s="30" t="str">
        <f>+VLOOKUP(B2214,$I$3:$O$7,7)</f>
        <v>C</v>
      </c>
    </row>
    <row r="2215" spans="1:3" ht="14.4" x14ac:dyDescent="0.3">
      <c r="A2215" s="40"/>
      <c r="B2215" s="19"/>
      <c r="C2215" s="30" t="str">
        <f>+VLOOKUP(B2215,$I$3:$O$7,7)</f>
        <v>C</v>
      </c>
    </row>
    <row r="2216" spans="1:3" ht="14.4" x14ac:dyDescent="0.3">
      <c r="A2216" s="40"/>
      <c r="B2216" s="19"/>
      <c r="C2216" s="30" t="str">
        <f>+VLOOKUP(B2216,$I$3:$O$7,7)</f>
        <v>C</v>
      </c>
    </row>
    <row r="2217" spans="1:3" ht="14.4" x14ac:dyDescent="0.3">
      <c r="A2217" s="40"/>
      <c r="B2217" s="19"/>
      <c r="C2217" s="30" t="str">
        <f>+VLOOKUP(B2217,$I$3:$O$7,7)</f>
        <v>C</v>
      </c>
    </row>
    <row r="2218" spans="1:3" ht="14.4" x14ac:dyDescent="0.3">
      <c r="A2218" s="40"/>
      <c r="B2218" s="19"/>
      <c r="C2218" s="30" t="str">
        <f>+VLOOKUP(B2218,$I$3:$O$7,7)</f>
        <v>C</v>
      </c>
    </row>
    <row r="2219" spans="1:3" ht="14.4" x14ac:dyDescent="0.3">
      <c r="A2219" s="40"/>
      <c r="B2219" s="19"/>
      <c r="C2219" s="30" t="str">
        <f>+VLOOKUP(B2219,$I$3:$O$7,7)</f>
        <v>C</v>
      </c>
    </row>
    <row r="2220" spans="1:3" ht="14.4" x14ac:dyDescent="0.3">
      <c r="A2220" s="40"/>
      <c r="B2220" s="19"/>
      <c r="C2220" s="30" t="str">
        <f>+VLOOKUP(B2220,$I$3:$O$7,7)</f>
        <v>C</v>
      </c>
    </row>
    <row r="2221" spans="1:3" ht="14.4" x14ac:dyDescent="0.3">
      <c r="A2221" s="40"/>
      <c r="B2221" s="19"/>
      <c r="C2221" s="30" t="str">
        <f>+VLOOKUP(B2221,$I$3:$O$7,7)</f>
        <v>C</v>
      </c>
    </row>
    <row r="2222" spans="1:3" ht="14.4" x14ac:dyDescent="0.3">
      <c r="A2222" s="40"/>
      <c r="B2222" s="19"/>
      <c r="C2222" s="30" t="str">
        <f>+VLOOKUP(B2222,$I$3:$O$7,7)</f>
        <v>C</v>
      </c>
    </row>
    <row r="2223" spans="1:3" ht="14.4" x14ac:dyDescent="0.3">
      <c r="A2223" s="40"/>
      <c r="B2223" s="19"/>
      <c r="C2223" s="30" t="str">
        <f>+VLOOKUP(B2223,$I$3:$O$7,7)</f>
        <v>C</v>
      </c>
    </row>
    <row r="2224" spans="1:3" ht="14.4" x14ac:dyDescent="0.3">
      <c r="A2224" s="40"/>
      <c r="B2224" s="19"/>
      <c r="C2224" s="30" t="str">
        <f>+VLOOKUP(B2224,$I$3:$O$7,7)</f>
        <v>C</v>
      </c>
    </row>
    <row r="2225" spans="1:3" ht="14.4" x14ac:dyDescent="0.3">
      <c r="A2225" s="40"/>
      <c r="B2225" s="19"/>
      <c r="C2225" s="30" t="str">
        <f>+VLOOKUP(B2225,$I$3:$O$7,7)</f>
        <v>C</v>
      </c>
    </row>
    <row r="2226" spans="1:3" ht="14.4" x14ac:dyDescent="0.3">
      <c r="A2226" s="40"/>
      <c r="B2226" s="19"/>
      <c r="C2226" s="30" t="str">
        <f>+VLOOKUP(B2226,$I$3:$O$7,7)</f>
        <v>C</v>
      </c>
    </row>
    <row r="2227" spans="1:3" ht="14.4" x14ac:dyDescent="0.3">
      <c r="A2227" s="40"/>
      <c r="B2227" s="19"/>
      <c r="C2227" s="30" t="str">
        <f>+VLOOKUP(B2227,$I$3:$O$7,7)</f>
        <v>C</v>
      </c>
    </row>
    <row r="2228" spans="1:3" ht="14.4" x14ac:dyDescent="0.3">
      <c r="A2228" s="40"/>
      <c r="B2228" s="19"/>
      <c r="C2228" s="30" t="str">
        <f>+VLOOKUP(B2228,$I$3:$O$7,7)</f>
        <v>C</v>
      </c>
    </row>
    <row r="2229" spans="1:3" ht="14.4" x14ac:dyDescent="0.3">
      <c r="A2229" s="40"/>
      <c r="B2229" s="19"/>
      <c r="C2229" s="30" t="str">
        <f>+VLOOKUP(B2229,$I$3:$O$7,7)</f>
        <v>C</v>
      </c>
    </row>
    <row r="2230" spans="1:3" ht="14.4" x14ac:dyDescent="0.3">
      <c r="A2230" s="40"/>
      <c r="B2230" s="19"/>
      <c r="C2230" s="30" t="str">
        <f>+VLOOKUP(B2230,$I$3:$O$7,7)</f>
        <v>C</v>
      </c>
    </row>
    <row r="2231" spans="1:3" ht="14.4" x14ac:dyDescent="0.3">
      <c r="A2231" s="40"/>
      <c r="B2231" s="19"/>
      <c r="C2231" s="30" t="str">
        <f>+VLOOKUP(B2231,$I$3:$O$7,7)</f>
        <v>C</v>
      </c>
    </row>
    <row r="2232" spans="1:3" ht="14.4" x14ac:dyDescent="0.3">
      <c r="A2232" s="40"/>
      <c r="B2232" s="19"/>
      <c r="C2232" s="30" t="str">
        <f>+VLOOKUP(B2232,$I$3:$O$7,7)</f>
        <v>C</v>
      </c>
    </row>
    <row r="2233" spans="1:3" ht="14.4" x14ac:dyDescent="0.3">
      <c r="A2233" s="40"/>
      <c r="B2233" s="19"/>
      <c r="C2233" s="30" t="str">
        <f>+VLOOKUP(B2233,$I$3:$O$7,7)</f>
        <v>C</v>
      </c>
    </row>
    <row r="2234" spans="1:3" ht="14.4" x14ac:dyDescent="0.3">
      <c r="A2234" s="40"/>
      <c r="B2234" s="19"/>
      <c r="C2234" s="30" t="str">
        <f>+VLOOKUP(B2234,$I$3:$O$7,7)</f>
        <v>C</v>
      </c>
    </row>
    <row r="2235" spans="1:3" ht="14.4" x14ac:dyDescent="0.3">
      <c r="A2235" s="40"/>
      <c r="B2235" s="19"/>
      <c r="C2235" s="30" t="str">
        <f>+VLOOKUP(B2235,$I$3:$O$7,7)</f>
        <v>C</v>
      </c>
    </row>
    <row r="2236" spans="1:3" ht="14.4" x14ac:dyDescent="0.3">
      <c r="A2236" s="40"/>
      <c r="B2236" s="19"/>
      <c r="C2236" s="30" t="str">
        <f>+VLOOKUP(B2236,$I$3:$O$7,7)</f>
        <v>C</v>
      </c>
    </row>
    <row r="2237" spans="1:3" ht="14.4" x14ac:dyDescent="0.3">
      <c r="A2237" s="40"/>
      <c r="B2237" s="19"/>
      <c r="C2237" s="30" t="str">
        <f>+VLOOKUP(B2237,$I$3:$O$7,7)</f>
        <v>C</v>
      </c>
    </row>
    <row r="2238" spans="1:3" ht="14.4" x14ac:dyDescent="0.3">
      <c r="A2238" s="40"/>
      <c r="B2238" s="19"/>
      <c r="C2238" s="30" t="str">
        <f>+VLOOKUP(B2238,$I$3:$O$7,7)</f>
        <v>C</v>
      </c>
    </row>
    <row r="2239" spans="1:3" ht="14.4" x14ac:dyDescent="0.3">
      <c r="A2239" s="40"/>
      <c r="B2239" s="19"/>
      <c r="C2239" s="30" t="str">
        <f>+VLOOKUP(B2239,$I$3:$O$7,7)</f>
        <v>C</v>
      </c>
    </row>
    <row r="2240" spans="1:3" ht="14.4" x14ac:dyDescent="0.3">
      <c r="A2240" s="40"/>
      <c r="B2240" s="19"/>
      <c r="C2240" s="30" t="str">
        <f>+VLOOKUP(B2240,$I$3:$O$7,7)</f>
        <v>C</v>
      </c>
    </row>
    <row r="2241" spans="1:3" ht="14.4" x14ac:dyDescent="0.3">
      <c r="A2241" s="40"/>
      <c r="B2241" s="19"/>
      <c r="C2241" s="30" t="str">
        <f>+VLOOKUP(B2241,$I$3:$O$7,7)</f>
        <v>C</v>
      </c>
    </row>
    <row r="2242" spans="1:3" ht="14.4" x14ac:dyDescent="0.3">
      <c r="A2242" s="40"/>
      <c r="B2242" s="19"/>
      <c r="C2242" s="30" t="str">
        <f>+VLOOKUP(B2242,$I$3:$O$7,7)</f>
        <v>C</v>
      </c>
    </row>
    <row r="2243" spans="1:3" ht="14.4" x14ac:dyDescent="0.3">
      <c r="A2243" s="40"/>
      <c r="B2243" s="19"/>
      <c r="C2243" s="30" t="str">
        <f>+VLOOKUP(B2243,$I$3:$O$7,7)</f>
        <v>C</v>
      </c>
    </row>
    <row r="2244" spans="1:3" ht="14.4" x14ac:dyDescent="0.3">
      <c r="A2244" s="40"/>
      <c r="B2244" s="19"/>
      <c r="C2244" s="30" t="str">
        <f>+VLOOKUP(B2244,$I$3:$O$7,7)</f>
        <v>C</v>
      </c>
    </row>
    <row r="2245" spans="1:3" ht="14.4" x14ac:dyDescent="0.3">
      <c r="A2245" s="40"/>
      <c r="B2245" s="19"/>
      <c r="C2245" s="30" t="str">
        <f>+VLOOKUP(B2245,$I$3:$O$7,7)</f>
        <v>C</v>
      </c>
    </row>
    <row r="2246" spans="1:3" ht="14.4" x14ac:dyDescent="0.3">
      <c r="A2246" s="40"/>
      <c r="B2246" s="19"/>
      <c r="C2246" s="30" t="str">
        <f>+VLOOKUP(B2246,$I$3:$O$7,7)</f>
        <v>C</v>
      </c>
    </row>
    <row r="2247" spans="1:3" ht="14.4" x14ac:dyDescent="0.3">
      <c r="A2247" s="40"/>
      <c r="B2247" s="19"/>
      <c r="C2247" s="30" t="str">
        <f>+VLOOKUP(B2247,$I$3:$O$7,7)</f>
        <v>C</v>
      </c>
    </row>
    <row r="2248" spans="1:3" ht="14.4" x14ac:dyDescent="0.3">
      <c r="A2248" s="40"/>
      <c r="B2248" s="19"/>
      <c r="C2248" s="30" t="str">
        <f>+VLOOKUP(B2248,$I$3:$O$7,7)</f>
        <v>C</v>
      </c>
    </row>
    <row r="2249" spans="1:3" ht="14.4" x14ac:dyDescent="0.3">
      <c r="A2249" s="40"/>
      <c r="B2249" s="19"/>
      <c r="C2249" s="30" t="str">
        <f>+VLOOKUP(B2249,$I$3:$O$7,7)</f>
        <v>C</v>
      </c>
    </row>
    <row r="2250" spans="1:3" ht="14.4" x14ac:dyDescent="0.3">
      <c r="A2250" s="40"/>
      <c r="B2250" s="19"/>
      <c r="C2250" s="30" t="str">
        <f>+VLOOKUP(B2250,$I$3:$O$7,7)</f>
        <v>C</v>
      </c>
    </row>
    <row r="2251" spans="1:3" ht="14.4" x14ac:dyDescent="0.3">
      <c r="A2251" s="40"/>
      <c r="B2251" s="19"/>
      <c r="C2251" s="30" t="str">
        <f>+VLOOKUP(B2251,$I$3:$O$7,7)</f>
        <v>C</v>
      </c>
    </row>
    <row r="2252" spans="1:3" ht="14.4" x14ac:dyDescent="0.3">
      <c r="A2252" s="40"/>
      <c r="B2252" s="19"/>
      <c r="C2252" s="30" t="str">
        <f>+VLOOKUP(B2252,$I$3:$O$7,7)</f>
        <v>C</v>
      </c>
    </row>
    <row r="2253" spans="1:3" ht="14.4" x14ac:dyDescent="0.3">
      <c r="A2253" s="40"/>
      <c r="B2253" s="19"/>
      <c r="C2253" s="30" t="str">
        <f>+VLOOKUP(B2253,$I$3:$O$7,7)</f>
        <v>C</v>
      </c>
    </row>
    <row r="2254" spans="1:3" ht="14.4" x14ac:dyDescent="0.3">
      <c r="A2254" s="40"/>
      <c r="B2254" s="19"/>
      <c r="C2254" s="30" t="str">
        <f>+VLOOKUP(B2254,$I$3:$O$7,7)</f>
        <v>C</v>
      </c>
    </row>
    <row r="2255" spans="1:3" ht="14.4" x14ac:dyDescent="0.3">
      <c r="A2255" s="40"/>
      <c r="B2255" s="19"/>
      <c r="C2255" s="30" t="str">
        <f>+VLOOKUP(B2255,$I$3:$O$7,7)</f>
        <v>C</v>
      </c>
    </row>
    <row r="2256" spans="1:3" ht="14.4" x14ac:dyDescent="0.3">
      <c r="A2256" s="40"/>
      <c r="B2256" s="19"/>
      <c r="C2256" s="30" t="str">
        <f>+VLOOKUP(B2256,$I$3:$O$7,7)</f>
        <v>C</v>
      </c>
    </row>
    <row r="2257" spans="1:3" ht="14.4" x14ac:dyDescent="0.3">
      <c r="A2257" s="40"/>
      <c r="B2257" s="19"/>
      <c r="C2257" s="30" t="str">
        <f>+VLOOKUP(B2257,$I$3:$O$7,7)</f>
        <v>C</v>
      </c>
    </row>
    <row r="2258" spans="1:3" ht="14.4" x14ac:dyDescent="0.3">
      <c r="A2258" s="40"/>
      <c r="B2258" s="19"/>
      <c r="C2258" s="30" t="str">
        <f>+VLOOKUP(B2258,$I$3:$O$7,7)</f>
        <v>C</v>
      </c>
    </row>
    <row r="2259" spans="1:3" ht="14.4" x14ac:dyDescent="0.3">
      <c r="A2259" s="40"/>
      <c r="B2259" s="19"/>
      <c r="C2259" s="30" t="str">
        <f>+VLOOKUP(B2259,$I$3:$O$7,7)</f>
        <v>C</v>
      </c>
    </row>
    <row r="2260" spans="1:3" ht="14.4" x14ac:dyDescent="0.3">
      <c r="A2260" s="40"/>
      <c r="B2260" s="19"/>
      <c r="C2260" s="30" t="str">
        <f>+VLOOKUP(B2260,$I$3:$O$7,7)</f>
        <v>C</v>
      </c>
    </row>
    <row r="2261" spans="1:3" ht="14.4" x14ac:dyDescent="0.3">
      <c r="A2261" s="40"/>
      <c r="B2261" s="19"/>
      <c r="C2261" s="30" t="str">
        <f>+VLOOKUP(B2261,$I$3:$O$7,7)</f>
        <v>C</v>
      </c>
    </row>
    <row r="2262" spans="1:3" ht="14.4" x14ac:dyDescent="0.3">
      <c r="A2262" s="40"/>
      <c r="B2262" s="19"/>
      <c r="C2262" s="30" t="str">
        <f>+VLOOKUP(B2262,$I$3:$O$7,7)</f>
        <v>C</v>
      </c>
    </row>
    <row r="2263" spans="1:3" ht="14.4" x14ac:dyDescent="0.3">
      <c r="A2263" s="40"/>
      <c r="B2263" s="19"/>
      <c r="C2263" s="30" t="str">
        <f>+VLOOKUP(B2263,$I$3:$O$7,7)</f>
        <v>C</v>
      </c>
    </row>
    <row r="2264" spans="1:3" ht="14.4" x14ac:dyDescent="0.3">
      <c r="A2264" s="40"/>
      <c r="B2264" s="19"/>
      <c r="C2264" s="30" t="str">
        <f>+VLOOKUP(B2264,$I$3:$O$7,7)</f>
        <v>C</v>
      </c>
    </row>
    <row r="2265" spans="1:3" ht="14.4" x14ac:dyDescent="0.3">
      <c r="A2265" s="40"/>
      <c r="B2265" s="19"/>
      <c r="C2265" s="30" t="str">
        <f>+VLOOKUP(B2265,$I$3:$O$7,7)</f>
        <v>C</v>
      </c>
    </row>
    <row r="2266" spans="1:3" ht="14.4" x14ac:dyDescent="0.3">
      <c r="A2266" s="40"/>
      <c r="B2266" s="19"/>
      <c r="C2266" s="30" t="str">
        <f>+VLOOKUP(B2266,$I$3:$O$7,7)</f>
        <v>C</v>
      </c>
    </row>
    <row r="2267" spans="1:3" ht="14.4" x14ac:dyDescent="0.3">
      <c r="A2267" s="40"/>
      <c r="B2267" s="19"/>
      <c r="C2267" s="30" t="str">
        <f>+VLOOKUP(B2267,$I$3:$O$7,7)</f>
        <v>C</v>
      </c>
    </row>
    <row r="2268" spans="1:3" ht="14.4" x14ac:dyDescent="0.3">
      <c r="A2268" s="40"/>
      <c r="B2268" s="19"/>
      <c r="C2268" s="30" t="str">
        <f>+VLOOKUP(B2268,$I$3:$O$7,7)</f>
        <v>C</v>
      </c>
    </row>
    <row r="2269" spans="1:3" ht="14.4" x14ac:dyDescent="0.3">
      <c r="A2269" s="40"/>
      <c r="B2269" s="19"/>
      <c r="C2269" s="30" t="str">
        <f>+VLOOKUP(B2269,$I$3:$O$7,7)</f>
        <v>C</v>
      </c>
    </row>
    <row r="2270" spans="1:3" ht="14.4" x14ac:dyDescent="0.3">
      <c r="A2270" s="40"/>
      <c r="B2270" s="19"/>
      <c r="C2270" s="30" t="str">
        <f>+VLOOKUP(B2270,$I$3:$O$7,7)</f>
        <v>C</v>
      </c>
    </row>
    <row r="2271" spans="1:3" ht="14.4" x14ac:dyDescent="0.3">
      <c r="A2271" s="40"/>
      <c r="B2271" s="19"/>
      <c r="C2271" s="30" t="str">
        <f>+VLOOKUP(B2271,$I$3:$O$7,7)</f>
        <v>C</v>
      </c>
    </row>
    <row r="2272" spans="1:3" ht="14.4" x14ac:dyDescent="0.3">
      <c r="A2272" s="40"/>
      <c r="B2272" s="19"/>
      <c r="C2272" s="30" t="str">
        <f>+VLOOKUP(B2272,$I$3:$O$7,7)</f>
        <v>C</v>
      </c>
    </row>
    <row r="2273" spans="1:3" ht="14.4" x14ac:dyDescent="0.3">
      <c r="A2273" s="40"/>
      <c r="B2273" s="19"/>
      <c r="C2273" s="30" t="str">
        <f>+VLOOKUP(B2273,$I$3:$O$7,7)</f>
        <v>C</v>
      </c>
    </row>
    <row r="2274" spans="1:3" ht="14.4" x14ac:dyDescent="0.3">
      <c r="A2274" s="40"/>
      <c r="B2274" s="19"/>
      <c r="C2274" s="30" t="str">
        <f>+VLOOKUP(B2274,$I$3:$O$7,7)</f>
        <v>C</v>
      </c>
    </row>
    <row r="2275" spans="1:3" ht="14.4" x14ac:dyDescent="0.3">
      <c r="A2275" s="40"/>
      <c r="B2275" s="19"/>
      <c r="C2275" s="30" t="str">
        <f>+VLOOKUP(B2275,$I$3:$O$7,7)</f>
        <v>C</v>
      </c>
    </row>
    <row r="2276" spans="1:3" ht="14.4" x14ac:dyDescent="0.3">
      <c r="A2276" s="40"/>
      <c r="B2276" s="19"/>
      <c r="C2276" s="30" t="str">
        <f>+VLOOKUP(B2276,$I$3:$O$7,7)</f>
        <v>C</v>
      </c>
    </row>
    <row r="2277" spans="1:3" ht="14.4" x14ac:dyDescent="0.3">
      <c r="A2277" s="40"/>
      <c r="B2277" s="19"/>
      <c r="C2277" s="30" t="str">
        <f>+VLOOKUP(B2277,$I$3:$O$7,7)</f>
        <v>C</v>
      </c>
    </row>
    <row r="2278" spans="1:3" ht="14.4" x14ac:dyDescent="0.3">
      <c r="A2278" s="40"/>
      <c r="B2278" s="19"/>
      <c r="C2278" s="30" t="str">
        <f>+VLOOKUP(B2278,$I$3:$O$7,7)</f>
        <v>C</v>
      </c>
    </row>
    <row r="2279" spans="1:3" ht="14.4" x14ac:dyDescent="0.3">
      <c r="A2279" s="40"/>
      <c r="B2279" s="19"/>
      <c r="C2279" s="30" t="str">
        <f>+VLOOKUP(B2279,$I$3:$O$7,7)</f>
        <v>C</v>
      </c>
    </row>
    <row r="2280" spans="1:3" ht="14.4" x14ac:dyDescent="0.3">
      <c r="A2280" s="40"/>
      <c r="B2280" s="19"/>
      <c r="C2280" s="30" t="str">
        <f>+VLOOKUP(B2280,$I$3:$O$7,7)</f>
        <v>C</v>
      </c>
    </row>
    <row r="2281" spans="1:3" ht="14.4" x14ac:dyDescent="0.3">
      <c r="A2281" s="40"/>
      <c r="B2281" s="19"/>
      <c r="C2281" s="30" t="str">
        <f>+VLOOKUP(B2281,$I$3:$O$7,7)</f>
        <v>C</v>
      </c>
    </row>
    <row r="2282" spans="1:3" ht="14.4" x14ac:dyDescent="0.3">
      <c r="A2282" s="40"/>
      <c r="B2282" s="19"/>
      <c r="C2282" s="30" t="str">
        <f>+VLOOKUP(B2282,$I$3:$O$7,7)</f>
        <v>C</v>
      </c>
    </row>
    <row r="2283" spans="1:3" ht="14.4" x14ac:dyDescent="0.3">
      <c r="A2283" s="40"/>
      <c r="B2283" s="19"/>
      <c r="C2283" s="30" t="str">
        <f>+VLOOKUP(B2283,$I$3:$O$7,7)</f>
        <v>C</v>
      </c>
    </row>
    <row r="2284" spans="1:3" ht="14.4" x14ac:dyDescent="0.3">
      <c r="A2284" s="40"/>
      <c r="B2284" s="19"/>
      <c r="C2284" s="30" t="str">
        <f>+VLOOKUP(B2284,$I$3:$O$7,7)</f>
        <v>C</v>
      </c>
    </row>
    <row r="2285" spans="1:3" ht="14.4" x14ac:dyDescent="0.3">
      <c r="A2285" s="40"/>
      <c r="B2285" s="19"/>
      <c r="C2285" s="30" t="str">
        <f>+VLOOKUP(B2285,$I$3:$O$7,7)</f>
        <v>C</v>
      </c>
    </row>
    <row r="2286" spans="1:3" ht="14.4" x14ac:dyDescent="0.3">
      <c r="A2286" s="40"/>
      <c r="B2286" s="19"/>
      <c r="C2286" s="30" t="str">
        <f>+VLOOKUP(B2286,$I$3:$O$7,7)</f>
        <v>C</v>
      </c>
    </row>
    <row r="2287" spans="1:3" ht="14.4" x14ac:dyDescent="0.3">
      <c r="A2287" s="40"/>
      <c r="B2287" s="19"/>
      <c r="C2287" s="30" t="str">
        <f>+VLOOKUP(B2287,$I$3:$O$7,7)</f>
        <v>C</v>
      </c>
    </row>
    <row r="2288" spans="1:3" ht="14.4" x14ac:dyDescent="0.3">
      <c r="A2288" s="40"/>
      <c r="B2288" s="19"/>
      <c r="C2288" s="30" t="str">
        <f>+VLOOKUP(B2288,$I$3:$O$7,7)</f>
        <v>C</v>
      </c>
    </row>
    <row r="2289" spans="1:3" ht="14.4" x14ac:dyDescent="0.3">
      <c r="A2289" s="40"/>
      <c r="B2289" s="19"/>
      <c r="C2289" s="30" t="str">
        <f>+VLOOKUP(B2289,$I$3:$O$7,7)</f>
        <v>C</v>
      </c>
    </row>
    <row r="2290" spans="1:3" ht="14.4" x14ac:dyDescent="0.3">
      <c r="A2290" s="40"/>
      <c r="B2290" s="19"/>
      <c r="C2290" s="30" t="str">
        <f>+VLOOKUP(B2290,$I$3:$O$7,7)</f>
        <v>C</v>
      </c>
    </row>
    <row r="2291" spans="1:3" ht="14.4" x14ac:dyDescent="0.3">
      <c r="A2291" s="40"/>
      <c r="B2291" s="19"/>
      <c r="C2291" s="30" t="str">
        <f>+VLOOKUP(B2291,$I$3:$O$7,7)</f>
        <v>C</v>
      </c>
    </row>
    <row r="2292" spans="1:3" ht="14.4" x14ac:dyDescent="0.3">
      <c r="A2292" s="40"/>
      <c r="B2292" s="19"/>
      <c r="C2292" s="30" t="str">
        <f>+VLOOKUP(B2292,$I$3:$O$7,7)</f>
        <v>C</v>
      </c>
    </row>
    <row r="2293" spans="1:3" ht="14.4" x14ac:dyDescent="0.3">
      <c r="A2293" s="40"/>
      <c r="B2293" s="19"/>
      <c r="C2293" s="30" t="str">
        <f>+VLOOKUP(B2293,$I$3:$O$7,7)</f>
        <v>C</v>
      </c>
    </row>
    <row r="2294" spans="1:3" ht="14.4" x14ac:dyDescent="0.3">
      <c r="A2294" s="40"/>
      <c r="B2294" s="19"/>
      <c r="C2294" s="30" t="str">
        <f>+VLOOKUP(B2294,$I$3:$O$7,7)</f>
        <v>C</v>
      </c>
    </row>
    <row r="2295" spans="1:3" ht="14.4" x14ac:dyDescent="0.3">
      <c r="A2295" s="40"/>
      <c r="B2295" s="19"/>
      <c r="C2295" s="30" t="str">
        <f>+VLOOKUP(B2295,$I$3:$O$7,7)</f>
        <v>C</v>
      </c>
    </row>
    <row r="2296" spans="1:3" ht="14.4" x14ac:dyDescent="0.3">
      <c r="A2296" s="40"/>
      <c r="B2296" s="19"/>
      <c r="C2296" s="30" t="str">
        <f>+VLOOKUP(B2296,$I$3:$O$7,7)</f>
        <v>C</v>
      </c>
    </row>
    <row r="2297" spans="1:3" ht="14.4" x14ac:dyDescent="0.3">
      <c r="A2297" s="40"/>
      <c r="B2297" s="19"/>
      <c r="C2297" s="30" t="str">
        <f>+VLOOKUP(B2297,$I$3:$O$7,7)</f>
        <v>C</v>
      </c>
    </row>
    <row r="2298" spans="1:3" ht="14.4" x14ac:dyDescent="0.3">
      <c r="A2298" s="40"/>
      <c r="B2298" s="19"/>
      <c r="C2298" s="30" t="str">
        <f>+VLOOKUP(B2298,$I$3:$O$7,7)</f>
        <v>C</v>
      </c>
    </row>
    <row r="2299" spans="1:3" ht="14.4" x14ac:dyDescent="0.3">
      <c r="A2299" s="40"/>
      <c r="B2299" s="19"/>
      <c r="C2299" s="30" t="str">
        <f>+VLOOKUP(B2299,$I$3:$O$7,7)</f>
        <v>C</v>
      </c>
    </row>
    <row r="2300" spans="1:3" ht="14.4" x14ac:dyDescent="0.3">
      <c r="A2300" s="40"/>
      <c r="B2300" s="19"/>
      <c r="C2300" s="30" t="str">
        <f>+VLOOKUP(B2300,$I$3:$O$7,7)</f>
        <v>C</v>
      </c>
    </row>
    <row r="2301" spans="1:3" ht="14.4" x14ac:dyDescent="0.3">
      <c r="A2301" s="40"/>
      <c r="B2301" s="19"/>
      <c r="C2301" s="30" t="str">
        <f>+VLOOKUP(B2301,$I$3:$O$7,7)</f>
        <v>C</v>
      </c>
    </row>
    <row r="2302" spans="1:3" ht="14.4" x14ac:dyDescent="0.3">
      <c r="A2302" s="40"/>
      <c r="B2302" s="19"/>
      <c r="C2302" s="30" t="str">
        <f>+VLOOKUP(B2302,$I$3:$O$7,7)</f>
        <v>C</v>
      </c>
    </row>
    <row r="2303" spans="1:3" ht="14.4" x14ac:dyDescent="0.3">
      <c r="A2303" s="40"/>
      <c r="B2303" s="19"/>
      <c r="C2303" s="30" t="str">
        <f>+VLOOKUP(B2303,$I$3:$O$7,7)</f>
        <v>C</v>
      </c>
    </row>
    <row r="2304" spans="1:3" ht="14.4" x14ac:dyDescent="0.3">
      <c r="A2304" s="40"/>
      <c r="B2304" s="19"/>
      <c r="C2304" s="30" t="str">
        <f>+VLOOKUP(B2304,$I$3:$O$7,7)</f>
        <v>C</v>
      </c>
    </row>
    <row r="2305" spans="1:3" ht="14.4" x14ac:dyDescent="0.3">
      <c r="A2305" s="40"/>
      <c r="B2305" s="19"/>
      <c r="C2305" s="30" t="str">
        <f>+VLOOKUP(B2305,$I$3:$O$7,7)</f>
        <v>C</v>
      </c>
    </row>
    <row r="2306" spans="1:3" ht="14.4" x14ac:dyDescent="0.3">
      <c r="A2306" s="40"/>
      <c r="B2306" s="19"/>
      <c r="C2306" s="30" t="str">
        <f>+VLOOKUP(B2306,$I$3:$O$7,7)</f>
        <v>C</v>
      </c>
    </row>
    <row r="2307" spans="1:3" ht="14.4" x14ac:dyDescent="0.3">
      <c r="A2307" s="40"/>
      <c r="B2307" s="19"/>
      <c r="C2307" s="30" t="str">
        <f>+VLOOKUP(B2307,$I$3:$O$7,7)</f>
        <v>C</v>
      </c>
    </row>
    <row r="2308" spans="1:3" ht="14.4" x14ac:dyDescent="0.3">
      <c r="A2308" s="40"/>
      <c r="B2308" s="19"/>
      <c r="C2308" s="30" t="str">
        <f>+VLOOKUP(B2308,$I$3:$O$7,7)</f>
        <v>C</v>
      </c>
    </row>
    <row r="2309" spans="1:3" ht="14.4" x14ac:dyDescent="0.3">
      <c r="A2309" s="40"/>
      <c r="B2309" s="19"/>
      <c r="C2309" s="30" t="str">
        <f>+VLOOKUP(B2309,$I$3:$O$7,7)</f>
        <v>C</v>
      </c>
    </row>
    <row r="2310" spans="1:3" ht="14.4" x14ac:dyDescent="0.3">
      <c r="A2310" s="40"/>
      <c r="B2310" s="19"/>
      <c r="C2310" s="30" t="str">
        <f>+VLOOKUP(B2310,$I$3:$O$7,7)</f>
        <v>C</v>
      </c>
    </row>
    <row r="2311" spans="1:3" ht="14.4" x14ac:dyDescent="0.3">
      <c r="A2311" s="40"/>
      <c r="B2311" s="19"/>
      <c r="C2311" s="30" t="str">
        <f>+VLOOKUP(B2311,$I$3:$O$7,7)</f>
        <v>C</v>
      </c>
    </row>
    <row r="2312" spans="1:3" ht="14.4" x14ac:dyDescent="0.3">
      <c r="A2312" s="40"/>
      <c r="B2312" s="19"/>
      <c r="C2312" s="30" t="str">
        <f>+VLOOKUP(B2312,$I$3:$O$7,7)</f>
        <v>C</v>
      </c>
    </row>
    <row r="2313" spans="1:3" ht="14.4" x14ac:dyDescent="0.3">
      <c r="A2313" s="40"/>
      <c r="B2313" s="19"/>
      <c r="C2313" s="30" t="str">
        <f>+VLOOKUP(B2313,$I$3:$O$7,7)</f>
        <v>C</v>
      </c>
    </row>
    <row r="2314" spans="1:3" ht="14.4" x14ac:dyDescent="0.3">
      <c r="A2314" s="40"/>
      <c r="B2314" s="19"/>
      <c r="C2314" s="30" t="str">
        <f>+VLOOKUP(B2314,$I$3:$O$7,7)</f>
        <v>C</v>
      </c>
    </row>
    <row r="2315" spans="1:3" ht="14.4" x14ac:dyDescent="0.3">
      <c r="A2315" s="40"/>
      <c r="B2315" s="19"/>
      <c r="C2315" s="30" t="str">
        <f>+VLOOKUP(B2315,$I$3:$O$7,7)</f>
        <v>C</v>
      </c>
    </row>
    <row r="2316" spans="1:3" ht="14.4" x14ac:dyDescent="0.3">
      <c r="A2316" s="40"/>
      <c r="B2316" s="19"/>
      <c r="C2316" s="30" t="str">
        <f>+VLOOKUP(B2316,$I$3:$O$7,7)</f>
        <v>C</v>
      </c>
    </row>
    <row r="2317" spans="1:3" ht="14.4" x14ac:dyDescent="0.3">
      <c r="A2317" s="40"/>
      <c r="B2317" s="19"/>
      <c r="C2317" s="30" t="str">
        <f>+VLOOKUP(B2317,$I$3:$O$7,7)</f>
        <v>C</v>
      </c>
    </row>
    <row r="2318" spans="1:3" ht="14.4" x14ac:dyDescent="0.3">
      <c r="A2318" s="40"/>
      <c r="B2318" s="19"/>
      <c r="C2318" s="30" t="str">
        <f>+VLOOKUP(B2318,$I$3:$O$7,7)</f>
        <v>C</v>
      </c>
    </row>
    <row r="2319" spans="1:3" ht="14.4" x14ac:dyDescent="0.3">
      <c r="A2319" s="40"/>
      <c r="B2319" s="19"/>
      <c r="C2319" s="30" t="str">
        <f>+VLOOKUP(B2319,$I$3:$O$7,7)</f>
        <v>C</v>
      </c>
    </row>
    <row r="2320" spans="1:3" ht="14.4" x14ac:dyDescent="0.3">
      <c r="A2320" s="40"/>
      <c r="B2320" s="19"/>
      <c r="C2320" s="30" t="str">
        <f>+VLOOKUP(B2320,$I$3:$O$7,7)</f>
        <v>C</v>
      </c>
    </row>
    <row r="2321" spans="1:3" ht="14.4" x14ac:dyDescent="0.3">
      <c r="A2321" s="40"/>
      <c r="B2321" s="19"/>
      <c r="C2321" s="30" t="str">
        <f>+VLOOKUP(B2321,$I$3:$O$7,7)</f>
        <v>C</v>
      </c>
    </row>
    <row r="2322" spans="1:3" ht="14.4" x14ac:dyDescent="0.3">
      <c r="A2322" s="40"/>
      <c r="B2322" s="19"/>
      <c r="C2322" s="30" t="str">
        <f>+VLOOKUP(B2322,$I$3:$O$7,7)</f>
        <v>C</v>
      </c>
    </row>
    <row r="2323" spans="1:3" ht="14.4" x14ac:dyDescent="0.3">
      <c r="A2323" s="40"/>
      <c r="B2323" s="19"/>
      <c r="C2323" s="30" t="str">
        <f>+VLOOKUP(B2323,$I$3:$O$7,7)</f>
        <v>C</v>
      </c>
    </row>
    <row r="2324" spans="1:3" ht="14.4" x14ac:dyDescent="0.3">
      <c r="A2324" s="40"/>
      <c r="B2324" s="19"/>
      <c r="C2324" s="30" t="str">
        <f>+VLOOKUP(B2324,$I$3:$O$7,7)</f>
        <v>C</v>
      </c>
    </row>
    <row r="2325" spans="1:3" ht="14.4" x14ac:dyDescent="0.3">
      <c r="A2325" s="40"/>
      <c r="B2325" s="19"/>
      <c r="C2325" s="30" t="str">
        <f>+VLOOKUP(B2325,$I$3:$O$7,7)</f>
        <v>C</v>
      </c>
    </row>
    <row r="2326" spans="1:3" ht="14.4" x14ac:dyDescent="0.3">
      <c r="A2326" s="40"/>
      <c r="B2326" s="19"/>
      <c r="C2326" s="30" t="str">
        <f>+VLOOKUP(B2326,$I$3:$O$7,7)</f>
        <v>C</v>
      </c>
    </row>
    <row r="2327" spans="1:3" ht="14.4" x14ac:dyDescent="0.3">
      <c r="A2327" s="40"/>
      <c r="B2327" s="19"/>
      <c r="C2327" s="30" t="str">
        <f>+VLOOKUP(B2327,$I$3:$O$7,7)</f>
        <v>C</v>
      </c>
    </row>
    <row r="2328" spans="1:3" ht="14.4" x14ac:dyDescent="0.3">
      <c r="A2328" s="40"/>
      <c r="B2328" s="19"/>
      <c r="C2328" s="30" t="str">
        <f>+VLOOKUP(B2328,$I$3:$O$7,7)</f>
        <v>C</v>
      </c>
    </row>
    <row r="2329" spans="1:3" ht="14.4" x14ac:dyDescent="0.3">
      <c r="A2329" s="40"/>
      <c r="B2329" s="19"/>
      <c r="C2329" s="30" t="str">
        <f>+VLOOKUP(B2329,$I$3:$O$7,7)</f>
        <v>C</v>
      </c>
    </row>
    <row r="2330" spans="1:3" ht="14.4" x14ac:dyDescent="0.3">
      <c r="A2330" s="40"/>
      <c r="B2330" s="19"/>
      <c r="C2330" s="30" t="str">
        <f>+VLOOKUP(B2330,$I$3:$O$7,7)</f>
        <v>C</v>
      </c>
    </row>
    <row r="2331" spans="1:3" ht="14.4" x14ac:dyDescent="0.3">
      <c r="A2331" s="40"/>
      <c r="B2331" s="19"/>
      <c r="C2331" s="30" t="str">
        <f>+VLOOKUP(B2331,$I$3:$O$7,7)</f>
        <v>C</v>
      </c>
    </row>
    <row r="2332" spans="1:3" ht="14.4" x14ac:dyDescent="0.3">
      <c r="A2332" s="40"/>
      <c r="B2332" s="19"/>
      <c r="C2332" s="30" t="str">
        <f>+VLOOKUP(B2332,$I$3:$O$7,7)</f>
        <v>C</v>
      </c>
    </row>
    <row r="2333" spans="1:3" ht="14.4" x14ac:dyDescent="0.3">
      <c r="A2333" s="40"/>
      <c r="B2333" s="19"/>
      <c r="C2333" s="30" t="str">
        <f>+VLOOKUP(B2333,$I$3:$O$7,7)</f>
        <v>C</v>
      </c>
    </row>
    <row r="2334" spans="1:3" ht="14.4" x14ac:dyDescent="0.3">
      <c r="A2334" s="40"/>
      <c r="B2334" s="19"/>
      <c r="C2334" s="30" t="str">
        <f>+VLOOKUP(B2334,$I$3:$O$7,7)</f>
        <v>C</v>
      </c>
    </row>
    <row r="2335" spans="1:3" ht="14.4" x14ac:dyDescent="0.3">
      <c r="A2335" s="40"/>
      <c r="B2335" s="19"/>
      <c r="C2335" s="30" t="str">
        <f>+VLOOKUP(B2335,$I$3:$O$7,7)</f>
        <v>C</v>
      </c>
    </row>
    <row r="2336" spans="1:3" ht="14.4" x14ac:dyDescent="0.3">
      <c r="A2336" s="40"/>
      <c r="B2336" s="19"/>
      <c r="C2336" s="30" t="str">
        <f>+VLOOKUP(B2336,$I$3:$O$7,7)</f>
        <v>C</v>
      </c>
    </row>
    <row r="2337" spans="1:3" ht="14.4" x14ac:dyDescent="0.3">
      <c r="A2337" s="40"/>
      <c r="B2337" s="19"/>
      <c r="C2337" s="30" t="str">
        <f>+VLOOKUP(B2337,$I$3:$O$7,7)</f>
        <v>C</v>
      </c>
    </row>
    <row r="2338" spans="1:3" ht="14.4" x14ac:dyDescent="0.3">
      <c r="A2338" s="40"/>
      <c r="B2338" s="19"/>
      <c r="C2338" s="30" t="str">
        <f>+VLOOKUP(B2338,$I$3:$O$7,7)</f>
        <v>C</v>
      </c>
    </row>
    <row r="2339" spans="1:3" ht="14.4" x14ac:dyDescent="0.3">
      <c r="A2339" s="40"/>
      <c r="B2339" s="19"/>
      <c r="C2339" s="30" t="str">
        <f>+VLOOKUP(B2339,$I$3:$O$7,7)</f>
        <v>C</v>
      </c>
    </row>
    <row r="2340" spans="1:3" ht="14.4" x14ac:dyDescent="0.3">
      <c r="A2340" s="40"/>
      <c r="B2340" s="19"/>
      <c r="C2340" s="30" t="str">
        <f>+VLOOKUP(B2340,$I$3:$O$7,7)</f>
        <v>C</v>
      </c>
    </row>
    <row r="2341" spans="1:3" ht="14.4" x14ac:dyDescent="0.3">
      <c r="A2341" s="40"/>
      <c r="B2341" s="19"/>
      <c r="C2341" s="30" t="str">
        <f>+VLOOKUP(B2341,$I$3:$O$7,7)</f>
        <v>C</v>
      </c>
    </row>
    <row r="2342" spans="1:3" ht="14.4" x14ac:dyDescent="0.3">
      <c r="A2342" s="40"/>
      <c r="B2342" s="19"/>
      <c r="C2342" s="30" t="str">
        <f>+VLOOKUP(B2342,$I$3:$O$7,7)</f>
        <v>C</v>
      </c>
    </row>
    <row r="2343" spans="1:3" ht="14.4" x14ac:dyDescent="0.3">
      <c r="A2343" s="40"/>
      <c r="B2343" s="19"/>
      <c r="C2343" s="30" t="str">
        <f>+VLOOKUP(B2343,$I$3:$O$7,7)</f>
        <v>C</v>
      </c>
    </row>
    <row r="2344" spans="1:3" ht="14.4" x14ac:dyDescent="0.3">
      <c r="A2344" s="40"/>
      <c r="B2344" s="19"/>
      <c r="C2344" s="30" t="str">
        <f>+VLOOKUP(B2344,$I$3:$O$7,7)</f>
        <v>C</v>
      </c>
    </row>
    <row r="2345" spans="1:3" ht="14.4" x14ac:dyDescent="0.3">
      <c r="A2345" s="40"/>
      <c r="B2345" s="19"/>
      <c r="C2345" s="30" t="str">
        <f>+VLOOKUP(B2345,$I$3:$O$7,7)</f>
        <v>C</v>
      </c>
    </row>
    <row r="2346" spans="1:3" ht="14.4" x14ac:dyDescent="0.3">
      <c r="A2346" s="40"/>
      <c r="B2346" s="19"/>
      <c r="C2346" s="30" t="str">
        <f>+VLOOKUP(B2346,$I$3:$O$7,7)</f>
        <v>C</v>
      </c>
    </row>
    <row r="2347" spans="1:3" ht="14.4" x14ac:dyDescent="0.3">
      <c r="A2347" s="40"/>
      <c r="B2347" s="19"/>
      <c r="C2347" s="30" t="str">
        <f>+VLOOKUP(B2347,$I$3:$O$7,7)</f>
        <v>C</v>
      </c>
    </row>
    <row r="2348" spans="1:3" ht="14.4" x14ac:dyDescent="0.3">
      <c r="A2348" s="40"/>
      <c r="B2348" s="19"/>
      <c r="C2348" s="30" t="str">
        <f>+VLOOKUP(B2348,$I$3:$O$7,7)</f>
        <v>C</v>
      </c>
    </row>
    <row r="2349" spans="1:3" ht="14.4" x14ac:dyDescent="0.3">
      <c r="A2349" s="40"/>
      <c r="B2349" s="19"/>
      <c r="C2349" s="30" t="str">
        <f>+VLOOKUP(B2349,$I$3:$O$7,7)</f>
        <v>C</v>
      </c>
    </row>
    <row r="2350" spans="1:3" ht="14.4" x14ac:dyDescent="0.3">
      <c r="A2350" s="40"/>
      <c r="B2350" s="19"/>
      <c r="C2350" s="30" t="str">
        <f>+VLOOKUP(B2350,$I$3:$O$7,7)</f>
        <v>C</v>
      </c>
    </row>
    <row r="2351" spans="1:3" ht="14.4" x14ac:dyDescent="0.3">
      <c r="A2351" s="40"/>
      <c r="B2351" s="19"/>
      <c r="C2351" s="30" t="str">
        <f>+VLOOKUP(B2351,$I$3:$O$7,7)</f>
        <v>C</v>
      </c>
    </row>
    <row r="2352" spans="1:3" ht="14.4" x14ac:dyDescent="0.3">
      <c r="A2352" s="40"/>
      <c r="B2352" s="19"/>
      <c r="C2352" s="30" t="str">
        <f>+VLOOKUP(B2352,$I$3:$O$7,7)</f>
        <v>C</v>
      </c>
    </row>
    <row r="2353" spans="1:3" ht="14.4" x14ac:dyDescent="0.3">
      <c r="A2353" s="40"/>
      <c r="B2353" s="19"/>
      <c r="C2353" s="30" t="str">
        <f>+VLOOKUP(B2353,$I$3:$O$7,7)</f>
        <v>C</v>
      </c>
    </row>
    <row r="2354" spans="1:3" ht="14.4" x14ac:dyDescent="0.3">
      <c r="A2354" s="40"/>
      <c r="B2354" s="19"/>
      <c r="C2354" s="30" t="str">
        <f>+VLOOKUP(B2354,$I$3:$O$7,7)</f>
        <v>C</v>
      </c>
    </row>
    <row r="2355" spans="1:3" ht="14.4" x14ac:dyDescent="0.3">
      <c r="A2355" s="40"/>
      <c r="B2355" s="19"/>
      <c r="C2355" s="30" t="str">
        <f>+VLOOKUP(B2355,$I$3:$O$7,7)</f>
        <v>C</v>
      </c>
    </row>
    <row r="2356" spans="1:3" ht="14.4" x14ac:dyDescent="0.3">
      <c r="A2356" s="40"/>
      <c r="B2356" s="19"/>
      <c r="C2356" s="30" t="str">
        <f>+VLOOKUP(B2356,$I$3:$O$7,7)</f>
        <v>C</v>
      </c>
    </row>
    <row r="2357" spans="1:3" ht="14.4" x14ac:dyDescent="0.3">
      <c r="A2357" s="40"/>
      <c r="B2357" s="19"/>
      <c r="C2357" s="30" t="str">
        <f>+VLOOKUP(B2357,$I$3:$O$7,7)</f>
        <v>C</v>
      </c>
    </row>
    <row r="2358" spans="1:3" ht="14.4" x14ac:dyDescent="0.3">
      <c r="A2358" s="40"/>
      <c r="B2358" s="19"/>
      <c r="C2358" s="30" t="str">
        <f>+VLOOKUP(B2358,$I$3:$O$7,7)</f>
        <v>C</v>
      </c>
    </row>
    <row r="2359" spans="1:3" ht="14.4" x14ac:dyDescent="0.3">
      <c r="A2359" s="40"/>
      <c r="B2359" s="19"/>
      <c r="C2359" s="30" t="str">
        <f>+VLOOKUP(B2359,$I$3:$O$7,7)</f>
        <v>C</v>
      </c>
    </row>
    <row r="2360" spans="1:3" ht="14.4" x14ac:dyDescent="0.3">
      <c r="A2360" s="40"/>
      <c r="B2360" s="19"/>
      <c r="C2360" s="30" t="str">
        <f>+VLOOKUP(B2360,$I$3:$O$7,7)</f>
        <v>C</v>
      </c>
    </row>
    <row r="2361" spans="1:3" ht="14.4" x14ac:dyDescent="0.3">
      <c r="A2361" s="40"/>
      <c r="B2361" s="19"/>
      <c r="C2361" s="30" t="str">
        <f>+VLOOKUP(B2361,$I$3:$O$7,7)</f>
        <v>C</v>
      </c>
    </row>
    <row r="2362" spans="1:3" ht="14.4" x14ac:dyDescent="0.3">
      <c r="A2362" s="40"/>
      <c r="B2362" s="19"/>
      <c r="C2362" s="30" t="str">
        <f>+VLOOKUP(B2362,$I$3:$O$7,7)</f>
        <v>C</v>
      </c>
    </row>
    <row r="2363" spans="1:3" ht="14.4" x14ac:dyDescent="0.3">
      <c r="A2363" s="40"/>
      <c r="B2363" s="19"/>
      <c r="C2363" s="30" t="str">
        <f>+VLOOKUP(B2363,$I$3:$O$7,7)</f>
        <v>C</v>
      </c>
    </row>
    <row r="2364" spans="1:3" ht="14.4" x14ac:dyDescent="0.3">
      <c r="A2364" s="40"/>
      <c r="B2364" s="19"/>
      <c r="C2364" s="30" t="str">
        <f>+VLOOKUP(B2364,$I$3:$O$7,7)</f>
        <v>C</v>
      </c>
    </row>
    <row r="2365" spans="1:3" ht="14.4" x14ac:dyDescent="0.3">
      <c r="A2365" s="40"/>
      <c r="B2365" s="19"/>
      <c r="C2365" s="30" t="str">
        <f>+VLOOKUP(B2365,$I$3:$O$7,7)</f>
        <v>C</v>
      </c>
    </row>
    <row r="2366" spans="1:3" ht="14.4" x14ac:dyDescent="0.3">
      <c r="A2366" s="40"/>
      <c r="B2366" s="19"/>
      <c r="C2366" s="30" t="str">
        <f>+VLOOKUP(B2366,$I$3:$O$7,7)</f>
        <v>C</v>
      </c>
    </row>
    <row r="2367" spans="1:3" ht="14.4" x14ac:dyDescent="0.3">
      <c r="A2367" s="40"/>
      <c r="B2367" s="19"/>
      <c r="C2367" s="30" t="str">
        <f>+VLOOKUP(B2367,$I$3:$O$7,7)</f>
        <v>C</v>
      </c>
    </row>
    <row r="2368" spans="1:3" ht="14.4" x14ac:dyDescent="0.3">
      <c r="A2368" s="40"/>
      <c r="B2368" s="19"/>
      <c r="C2368" s="30" t="str">
        <f>+VLOOKUP(B2368,$I$3:$O$7,7)</f>
        <v>C</v>
      </c>
    </row>
    <row r="2369" spans="1:3" ht="14.4" x14ac:dyDescent="0.3">
      <c r="A2369" s="40"/>
      <c r="B2369" s="19"/>
      <c r="C2369" s="30" t="str">
        <f>+VLOOKUP(B2369,$I$3:$O$7,7)</f>
        <v>C</v>
      </c>
    </row>
    <row r="2370" spans="1:3" ht="14.4" x14ac:dyDescent="0.3">
      <c r="A2370" s="40"/>
      <c r="B2370" s="19"/>
      <c r="C2370" s="30" t="str">
        <f>+VLOOKUP(B2370,$I$3:$O$7,7)</f>
        <v>C</v>
      </c>
    </row>
    <row r="2371" spans="1:3" ht="14.4" x14ac:dyDescent="0.3">
      <c r="A2371" s="40"/>
      <c r="B2371" s="19"/>
      <c r="C2371" s="30" t="str">
        <f>+VLOOKUP(B2371,$I$3:$O$7,7)</f>
        <v>C</v>
      </c>
    </row>
    <row r="2372" spans="1:3" ht="14.4" x14ac:dyDescent="0.3">
      <c r="A2372" s="40"/>
      <c r="B2372" s="19"/>
      <c r="C2372" s="30" t="str">
        <f>+VLOOKUP(B2372,$I$3:$O$7,7)</f>
        <v>C</v>
      </c>
    </row>
    <row r="2373" spans="1:3" ht="14.4" x14ac:dyDescent="0.3">
      <c r="A2373" s="40"/>
      <c r="B2373" s="19"/>
      <c r="C2373" s="30" t="str">
        <f>+VLOOKUP(B2373,$I$3:$O$7,7)</f>
        <v>C</v>
      </c>
    </row>
    <row r="2374" spans="1:3" ht="14.4" x14ac:dyDescent="0.3">
      <c r="A2374" s="40"/>
      <c r="B2374" s="19"/>
      <c r="C2374" s="30" t="str">
        <f>+VLOOKUP(B2374,$I$3:$O$7,7)</f>
        <v>C</v>
      </c>
    </row>
    <row r="2375" spans="1:3" ht="14.4" x14ac:dyDescent="0.3">
      <c r="A2375" s="40"/>
      <c r="B2375" s="19"/>
      <c r="C2375" s="30" t="str">
        <f>+VLOOKUP(B2375,$I$3:$O$7,7)</f>
        <v>C</v>
      </c>
    </row>
    <row r="2376" spans="1:3" ht="14.4" x14ac:dyDescent="0.3">
      <c r="A2376" s="40"/>
      <c r="B2376" s="19"/>
      <c r="C2376" s="30" t="str">
        <f>+VLOOKUP(B2376,$I$3:$O$7,7)</f>
        <v>C</v>
      </c>
    </row>
    <row r="2377" spans="1:3" ht="14.4" x14ac:dyDescent="0.3">
      <c r="A2377" s="40"/>
      <c r="B2377" s="19"/>
      <c r="C2377" s="30" t="str">
        <f>+VLOOKUP(B2377,$I$3:$O$7,7)</f>
        <v>C</v>
      </c>
    </row>
    <row r="2378" spans="1:3" ht="14.4" x14ac:dyDescent="0.3">
      <c r="A2378" s="40"/>
      <c r="B2378" s="19"/>
      <c r="C2378" s="30" t="str">
        <f>+VLOOKUP(B2378,$I$3:$O$7,7)</f>
        <v>C</v>
      </c>
    </row>
    <row r="2379" spans="1:3" ht="14.4" x14ac:dyDescent="0.3">
      <c r="A2379" s="40"/>
      <c r="B2379" s="19"/>
      <c r="C2379" s="30" t="str">
        <f>+VLOOKUP(B2379,$I$3:$O$7,7)</f>
        <v>C</v>
      </c>
    </row>
    <row r="2380" spans="1:3" ht="14.4" x14ac:dyDescent="0.3">
      <c r="A2380" s="40"/>
      <c r="B2380" s="19"/>
      <c r="C2380" s="30" t="str">
        <f>+VLOOKUP(B2380,$I$3:$O$7,7)</f>
        <v>C</v>
      </c>
    </row>
    <row r="2381" spans="1:3" ht="14.4" x14ac:dyDescent="0.3">
      <c r="A2381" s="40"/>
      <c r="B2381" s="19"/>
      <c r="C2381" s="30" t="str">
        <f>+VLOOKUP(B2381,$I$3:$O$7,7)</f>
        <v>C</v>
      </c>
    </row>
    <row r="2382" spans="1:3" ht="14.4" x14ac:dyDescent="0.3">
      <c r="A2382" s="40"/>
      <c r="B2382" s="19"/>
      <c r="C2382" s="30" t="str">
        <f>+VLOOKUP(B2382,$I$3:$O$7,7)</f>
        <v>C</v>
      </c>
    </row>
    <row r="2383" spans="1:3" ht="14.4" x14ac:dyDescent="0.3">
      <c r="A2383" s="40"/>
      <c r="B2383" s="19"/>
      <c r="C2383" s="30" t="str">
        <f>+VLOOKUP(B2383,$I$3:$O$7,7)</f>
        <v>C</v>
      </c>
    </row>
    <row r="2384" spans="1:3" ht="14.4" x14ac:dyDescent="0.3">
      <c r="A2384" s="40"/>
      <c r="B2384" s="19"/>
      <c r="C2384" s="30" t="str">
        <f>+VLOOKUP(B2384,$I$3:$O$7,7)</f>
        <v>C</v>
      </c>
    </row>
    <row r="2385" spans="1:3" ht="14.4" x14ac:dyDescent="0.3">
      <c r="A2385" s="40"/>
      <c r="B2385" s="19"/>
      <c r="C2385" s="30" t="str">
        <f>+VLOOKUP(B2385,$I$3:$O$7,7)</f>
        <v>C</v>
      </c>
    </row>
    <row r="2386" spans="1:3" ht="14.4" x14ac:dyDescent="0.3">
      <c r="A2386" s="40"/>
      <c r="B2386" s="19"/>
      <c r="C2386" s="30" t="str">
        <f>+VLOOKUP(B2386,$I$3:$O$7,7)</f>
        <v>C</v>
      </c>
    </row>
    <row r="2387" spans="1:3" ht="14.4" x14ac:dyDescent="0.3">
      <c r="A2387" s="40"/>
      <c r="B2387" s="19"/>
      <c r="C2387" s="30" t="str">
        <f>+VLOOKUP(B2387,$I$3:$O$7,7)</f>
        <v>C</v>
      </c>
    </row>
    <row r="2388" spans="1:3" ht="14.4" x14ac:dyDescent="0.3">
      <c r="A2388" s="40"/>
      <c r="B2388" s="19"/>
      <c r="C2388" s="30" t="str">
        <f>+VLOOKUP(B2388,$I$3:$O$7,7)</f>
        <v>C</v>
      </c>
    </row>
    <row r="2389" spans="1:3" ht="14.4" x14ac:dyDescent="0.3">
      <c r="A2389" s="40"/>
      <c r="B2389" s="19"/>
      <c r="C2389" s="30" t="str">
        <f>+VLOOKUP(B2389,$I$3:$O$7,7)</f>
        <v>C</v>
      </c>
    </row>
    <row r="2390" spans="1:3" ht="14.4" x14ac:dyDescent="0.3">
      <c r="A2390" s="40"/>
      <c r="B2390" s="19"/>
      <c r="C2390" s="30" t="str">
        <f>+VLOOKUP(B2390,$I$3:$O$7,7)</f>
        <v>C</v>
      </c>
    </row>
    <row r="2391" spans="1:3" ht="14.4" x14ac:dyDescent="0.3">
      <c r="A2391" s="40"/>
      <c r="B2391" s="19"/>
      <c r="C2391" s="30" t="str">
        <f>+VLOOKUP(B2391,$I$3:$O$7,7)</f>
        <v>C</v>
      </c>
    </row>
    <row r="2392" spans="1:3" ht="14.4" x14ac:dyDescent="0.3">
      <c r="A2392" s="40"/>
      <c r="B2392" s="19"/>
      <c r="C2392" s="30" t="str">
        <f>+VLOOKUP(B2392,$I$3:$O$7,7)</f>
        <v>C</v>
      </c>
    </row>
    <row r="2393" spans="1:3" ht="14.4" x14ac:dyDescent="0.3">
      <c r="A2393" s="40"/>
      <c r="B2393" s="19"/>
      <c r="C2393" s="30" t="str">
        <f>+VLOOKUP(B2393,$I$3:$O$7,7)</f>
        <v>C</v>
      </c>
    </row>
    <row r="2394" spans="1:3" ht="14.4" x14ac:dyDescent="0.3">
      <c r="A2394" s="40"/>
      <c r="B2394" s="19"/>
      <c r="C2394" s="30" t="str">
        <f>+VLOOKUP(B2394,$I$3:$O$7,7)</f>
        <v>C</v>
      </c>
    </row>
    <row r="2395" spans="1:3" ht="14.4" x14ac:dyDescent="0.3">
      <c r="A2395" s="40"/>
      <c r="B2395" s="19"/>
      <c r="C2395" s="30" t="str">
        <f>+VLOOKUP(B2395,$I$3:$O$7,7)</f>
        <v>C</v>
      </c>
    </row>
    <row r="2396" spans="1:3" ht="14.4" x14ac:dyDescent="0.3">
      <c r="A2396" s="40"/>
      <c r="B2396" s="19"/>
      <c r="C2396" s="30" t="str">
        <f>+VLOOKUP(B2396,$I$3:$O$7,7)</f>
        <v>C</v>
      </c>
    </row>
    <row r="2397" spans="1:3" ht="14.4" x14ac:dyDescent="0.3">
      <c r="A2397" s="40"/>
      <c r="B2397" s="19"/>
      <c r="C2397" s="30" t="str">
        <f>+VLOOKUP(B2397,$I$3:$O$7,7)</f>
        <v>C</v>
      </c>
    </row>
    <row r="2398" spans="1:3" ht="14.4" x14ac:dyDescent="0.3">
      <c r="A2398" s="40"/>
      <c r="B2398" s="19"/>
      <c r="C2398" s="30" t="str">
        <f>+VLOOKUP(B2398,$I$3:$O$7,7)</f>
        <v>C</v>
      </c>
    </row>
    <row r="2399" spans="1:3" ht="14.4" x14ac:dyDescent="0.3">
      <c r="A2399" s="40"/>
      <c r="B2399" s="19"/>
      <c r="C2399" s="30" t="str">
        <f>+VLOOKUP(B2399,$I$3:$O$7,7)</f>
        <v>C</v>
      </c>
    </row>
    <row r="2400" spans="1:3" ht="14.4" x14ac:dyDescent="0.3">
      <c r="A2400" s="40"/>
      <c r="B2400" s="19"/>
      <c r="C2400" s="30" t="str">
        <f>+VLOOKUP(B2400,$I$3:$O$7,7)</f>
        <v>C</v>
      </c>
    </row>
    <row r="2401" spans="1:3" ht="14.4" x14ac:dyDescent="0.3">
      <c r="A2401" s="40"/>
      <c r="B2401" s="19"/>
      <c r="C2401" s="30" t="str">
        <f>+VLOOKUP(B2401,$I$3:$O$7,7)</f>
        <v>C</v>
      </c>
    </row>
    <row r="2402" spans="1:3" ht="14.4" x14ac:dyDescent="0.3">
      <c r="A2402" s="40"/>
      <c r="B2402" s="19"/>
      <c r="C2402" s="30" t="str">
        <f>+VLOOKUP(B2402,$I$3:$O$7,7)</f>
        <v>C</v>
      </c>
    </row>
    <row r="2403" spans="1:3" ht="14.4" x14ac:dyDescent="0.3">
      <c r="A2403" s="40"/>
      <c r="B2403" s="19"/>
      <c r="C2403" s="30" t="str">
        <f>+VLOOKUP(B2403,$I$3:$O$7,7)</f>
        <v>C</v>
      </c>
    </row>
    <row r="2404" spans="1:3" ht="14.4" x14ac:dyDescent="0.3">
      <c r="A2404" s="40"/>
      <c r="B2404" s="19"/>
      <c r="C2404" s="30" t="str">
        <f>+VLOOKUP(B2404,$I$3:$O$7,7)</f>
        <v>C</v>
      </c>
    </row>
    <row r="2405" spans="1:3" ht="14.4" x14ac:dyDescent="0.3">
      <c r="A2405" s="40"/>
      <c r="B2405" s="19"/>
      <c r="C2405" s="30" t="str">
        <f>+VLOOKUP(B2405,$I$3:$O$7,7)</f>
        <v>C</v>
      </c>
    </row>
    <row r="2406" spans="1:3" ht="14.4" x14ac:dyDescent="0.3">
      <c r="A2406" s="40"/>
      <c r="B2406" s="19"/>
      <c r="C2406" s="30" t="str">
        <f>+VLOOKUP(B2406,$I$3:$O$7,7)</f>
        <v>C</v>
      </c>
    </row>
    <row r="2407" spans="1:3" ht="14.4" x14ac:dyDescent="0.3">
      <c r="A2407" s="40"/>
      <c r="B2407" s="19"/>
      <c r="C2407" s="30" t="str">
        <f>+VLOOKUP(B2407,$I$3:$O$7,7)</f>
        <v>C</v>
      </c>
    </row>
    <row r="2408" spans="1:3" ht="14.4" x14ac:dyDescent="0.3">
      <c r="A2408" s="40"/>
      <c r="B2408" s="19"/>
      <c r="C2408" s="30" t="str">
        <f>+VLOOKUP(B2408,$I$3:$O$7,7)</f>
        <v>C</v>
      </c>
    </row>
    <row r="2409" spans="1:3" ht="14.4" x14ac:dyDescent="0.3">
      <c r="A2409" s="40"/>
      <c r="B2409" s="19"/>
      <c r="C2409" s="30" t="str">
        <f>+VLOOKUP(B2409,$I$3:$O$7,7)</f>
        <v>C</v>
      </c>
    </row>
    <row r="2410" spans="1:3" ht="14.4" x14ac:dyDescent="0.3">
      <c r="A2410" s="40"/>
      <c r="B2410" s="19"/>
      <c r="C2410" s="30" t="str">
        <f>+VLOOKUP(B2410,$I$3:$O$7,7)</f>
        <v>C</v>
      </c>
    </row>
    <row r="2411" spans="1:3" ht="14.4" x14ac:dyDescent="0.3">
      <c r="A2411" s="40"/>
      <c r="B2411" s="19"/>
      <c r="C2411" s="30" t="str">
        <f>+VLOOKUP(B2411,$I$3:$O$7,7)</f>
        <v>C</v>
      </c>
    </row>
    <row r="2412" spans="1:3" ht="14.4" x14ac:dyDescent="0.3">
      <c r="A2412" s="40"/>
      <c r="B2412" s="19"/>
      <c r="C2412" s="30" t="str">
        <f>+VLOOKUP(B2412,$I$3:$O$7,7)</f>
        <v>C</v>
      </c>
    </row>
    <row r="2413" spans="1:3" ht="14.4" x14ac:dyDescent="0.3">
      <c r="A2413" s="40"/>
      <c r="B2413" s="19"/>
      <c r="C2413" s="30" t="str">
        <f>+VLOOKUP(B2413,$I$3:$O$7,7)</f>
        <v>C</v>
      </c>
    </row>
    <row r="2414" spans="1:3" ht="14.4" x14ac:dyDescent="0.3">
      <c r="A2414" s="40"/>
      <c r="B2414" s="19"/>
      <c r="C2414" s="30" t="str">
        <f>+VLOOKUP(B2414,$I$3:$O$7,7)</f>
        <v>C</v>
      </c>
    </row>
    <row r="2415" spans="1:3" ht="14.4" x14ac:dyDescent="0.3">
      <c r="A2415" s="40"/>
      <c r="B2415" s="19"/>
      <c r="C2415" s="30" t="str">
        <f>+VLOOKUP(B2415,$I$3:$O$7,7)</f>
        <v>C</v>
      </c>
    </row>
    <row r="2416" spans="1:3" ht="14.4" x14ac:dyDescent="0.3">
      <c r="A2416" s="40"/>
      <c r="B2416" s="19"/>
      <c r="C2416" s="30" t="str">
        <f>+VLOOKUP(B2416,$I$3:$O$7,7)</f>
        <v>C</v>
      </c>
    </row>
    <row r="2417" spans="1:3" ht="14.4" x14ac:dyDescent="0.3">
      <c r="A2417" s="40"/>
      <c r="B2417" s="19"/>
      <c r="C2417" s="30" t="str">
        <f>+VLOOKUP(B2417,$I$3:$O$7,7)</f>
        <v>C</v>
      </c>
    </row>
    <row r="2418" spans="1:3" ht="14.4" x14ac:dyDescent="0.3">
      <c r="A2418" s="40"/>
      <c r="B2418" s="19"/>
      <c r="C2418" s="30" t="str">
        <f>+VLOOKUP(B2418,$I$3:$O$7,7)</f>
        <v>C</v>
      </c>
    </row>
    <row r="2419" spans="1:3" ht="14.4" x14ac:dyDescent="0.3">
      <c r="A2419" s="40"/>
      <c r="B2419" s="19"/>
      <c r="C2419" s="30" t="str">
        <f>+VLOOKUP(B2419,$I$3:$O$7,7)</f>
        <v>C</v>
      </c>
    </row>
    <row r="2420" spans="1:3" ht="14.4" x14ac:dyDescent="0.3">
      <c r="A2420" s="40"/>
      <c r="B2420" s="19"/>
      <c r="C2420" s="30" t="str">
        <f>+VLOOKUP(B2420,$I$3:$O$7,7)</f>
        <v>C</v>
      </c>
    </row>
    <row r="2421" spans="1:3" ht="14.4" x14ac:dyDescent="0.3">
      <c r="A2421" s="40"/>
      <c r="B2421" s="19"/>
      <c r="C2421" s="30" t="str">
        <f>+VLOOKUP(B2421,$I$3:$O$7,7)</f>
        <v>C</v>
      </c>
    </row>
    <row r="2422" spans="1:3" ht="14.4" x14ac:dyDescent="0.3">
      <c r="A2422" s="40"/>
      <c r="B2422" s="19"/>
      <c r="C2422" s="30" t="str">
        <f>+VLOOKUP(B2422,$I$3:$O$7,7)</f>
        <v>C</v>
      </c>
    </row>
    <row r="2423" spans="1:3" ht="14.4" x14ac:dyDescent="0.3">
      <c r="A2423" s="40"/>
      <c r="B2423" s="19"/>
      <c r="C2423" s="30" t="str">
        <f>+VLOOKUP(B2423,$I$3:$O$7,7)</f>
        <v>C</v>
      </c>
    </row>
    <row r="2424" spans="1:3" ht="14.4" x14ac:dyDescent="0.3">
      <c r="A2424" s="40"/>
      <c r="B2424" s="19"/>
      <c r="C2424" s="30" t="str">
        <f>+VLOOKUP(B2424,$I$3:$O$7,7)</f>
        <v>C</v>
      </c>
    </row>
    <row r="2425" spans="1:3" ht="14.4" x14ac:dyDescent="0.3">
      <c r="A2425" s="40"/>
      <c r="B2425" s="19"/>
      <c r="C2425" s="30" t="str">
        <f>+VLOOKUP(B2425,$I$3:$O$7,7)</f>
        <v>C</v>
      </c>
    </row>
    <row r="2426" spans="1:3" ht="14.4" x14ac:dyDescent="0.3">
      <c r="A2426" s="40"/>
      <c r="B2426" s="19"/>
      <c r="C2426" s="30" t="str">
        <f>+VLOOKUP(B2426,$I$3:$O$7,7)</f>
        <v>C</v>
      </c>
    </row>
    <row r="2427" spans="1:3" ht="14.4" x14ac:dyDescent="0.3">
      <c r="A2427" s="40"/>
      <c r="B2427" s="19"/>
      <c r="C2427" s="30" t="str">
        <f>+VLOOKUP(B2427,$I$3:$O$7,7)</f>
        <v>C</v>
      </c>
    </row>
    <row r="2428" spans="1:3" ht="14.4" x14ac:dyDescent="0.3">
      <c r="A2428" s="40"/>
      <c r="B2428" s="19"/>
      <c r="C2428" s="30" t="str">
        <f>+VLOOKUP(B2428,$I$3:$O$7,7)</f>
        <v>C</v>
      </c>
    </row>
    <row r="2429" spans="1:3" ht="14.4" x14ac:dyDescent="0.3">
      <c r="A2429" s="40"/>
      <c r="B2429" s="19"/>
      <c r="C2429" s="30" t="str">
        <f>+VLOOKUP(B2429,$I$3:$O$7,7)</f>
        <v>C</v>
      </c>
    </row>
    <row r="2430" spans="1:3" ht="14.4" x14ac:dyDescent="0.3">
      <c r="A2430" s="40"/>
      <c r="B2430" s="19"/>
      <c r="C2430" s="30" t="str">
        <f>+VLOOKUP(B2430,$I$3:$O$7,7)</f>
        <v>C</v>
      </c>
    </row>
    <row r="2431" spans="1:3" ht="14.4" x14ac:dyDescent="0.3">
      <c r="A2431" s="40"/>
      <c r="B2431" s="19"/>
      <c r="C2431" s="30" t="str">
        <f>+VLOOKUP(B2431,$I$3:$O$7,7)</f>
        <v>C</v>
      </c>
    </row>
    <row r="2432" spans="1:3" ht="14.4" x14ac:dyDescent="0.3">
      <c r="A2432" s="40"/>
      <c r="B2432" s="19"/>
      <c r="C2432" s="30" t="str">
        <f>+VLOOKUP(B2432,$I$3:$O$7,7)</f>
        <v>C</v>
      </c>
    </row>
    <row r="2433" spans="1:3" ht="14.4" x14ac:dyDescent="0.3">
      <c r="A2433" s="40"/>
      <c r="B2433" s="19"/>
      <c r="C2433" s="30" t="str">
        <f>+VLOOKUP(B2433,$I$3:$O$7,7)</f>
        <v>C</v>
      </c>
    </row>
    <row r="2434" spans="1:3" ht="14.4" x14ac:dyDescent="0.3">
      <c r="A2434" s="40"/>
      <c r="B2434" s="19"/>
      <c r="C2434" s="30" t="str">
        <f>+VLOOKUP(B2434,$I$3:$O$7,7)</f>
        <v>C</v>
      </c>
    </row>
    <row r="2435" spans="1:3" ht="14.4" x14ac:dyDescent="0.3">
      <c r="A2435" s="40"/>
      <c r="B2435" s="19"/>
      <c r="C2435" s="30" t="str">
        <f>+VLOOKUP(B2435,$I$3:$O$7,7)</f>
        <v>C</v>
      </c>
    </row>
    <row r="2436" spans="1:3" ht="14.4" x14ac:dyDescent="0.3">
      <c r="A2436" s="40"/>
      <c r="B2436" s="19"/>
      <c r="C2436" s="30" t="str">
        <f>+VLOOKUP(B2436,$I$3:$O$7,7)</f>
        <v>C</v>
      </c>
    </row>
    <row r="2437" spans="1:3" ht="14.4" x14ac:dyDescent="0.3">
      <c r="A2437" s="40"/>
      <c r="B2437" s="19"/>
      <c r="C2437" s="30" t="str">
        <f>+VLOOKUP(B2437,$I$3:$O$7,7)</f>
        <v>C</v>
      </c>
    </row>
    <row r="2438" spans="1:3" ht="14.4" x14ac:dyDescent="0.3">
      <c r="A2438" s="40"/>
      <c r="B2438" s="19"/>
      <c r="C2438" s="30" t="str">
        <f>+VLOOKUP(B2438,$I$3:$O$7,7)</f>
        <v>C</v>
      </c>
    </row>
    <row r="2439" spans="1:3" ht="14.4" x14ac:dyDescent="0.3">
      <c r="A2439" s="40"/>
      <c r="B2439" s="19"/>
      <c r="C2439" s="30" t="str">
        <f>+VLOOKUP(B2439,$I$3:$O$7,7)</f>
        <v>C</v>
      </c>
    </row>
    <row r="2440" spans="1:3" ht="14.4" x14ac:dyDescent="0.3">
      <c r="A2440" s="40"/>
      <c r="B2440" s="19"/>
      <c r="C2440" s="30" t="str">
        <f>+VLOOKUP(B2440,$I$3:$O$7,7)</f>
        <v>C</v>
      </c>
    </row>
    <row r="2441" spans="1:3" ht="14.4" x14ac:dyDescent="0.3">
      <c r="A2441" s="40"/>
      <c r="B2441" s="19"/>
      <c r="C2441" s="30" t="str">
        <f>+VLOOKUP(B2441,$I$3:$O$7,7)</f>
        <v>C</v>
      </c>
    </row>
    <row r="2442" spans="1:3" ht="14.4" x14ac:dyDescent="0.3">
      <c r="A2442" s="40"/>
      <c r="B2442" s="19"/>
      <c r="C2442" s="30" t="str">
        <f>+VLOOKUP(B2442,$I$3:$O$7,7)</f>
        <v>C</v>
      </c>
    </row>
    <row r="2443" spans="1:3" ht="14.4" x14ac:dyDescent="0.3">
      <c r="A2443" s="40"/>
      <c r="B2443" s="19"/>
      <c r="C2443" s="30" t="str">
        <f>+VLOOKUP(B2443,$I$3:$O$7,7)</f>
        <v>C</v>
      </c>
    </row>
    <row r="2444" spans="1:3" ht="14.4" x14ac:dyDescent="0.3">
      <c r="A2444" s="40"/>
      <c r="B2444" s="19"/>
      <c r="C2444" s="30" t="str">
        <f>+VLOOKUP(B2444,$I$3:$O$7,7)</f>
        <v>C</v>
      </c>
    </row>
    <row r="2445" spans="1:3" ht="14.4" x14ac:dyDescent="0.3">
      <c r="A2445" s="40"/>
      <c r="B2445" s="19"/>
      <c r="C2445" s="30" t="str">
        <f>+VLOOKUP(B2445,$I$3:$O$7,7)</f>
        <v>C</v>
      </c>
    </row>
    <row r="2446" spans="1:3" ht="14.4" x14ac:dyDescent="0.3">
      <c r="A2446" s="40"/>
      <c r="B2446" s="19"/>
      <c r="C2446" s="30" t="str">
        <f>+VLOOKUP(B2446,$I$3:$O$7,7)</f>
        <v>C</v>
      </c>
    </row>
    <row r="2447" spans="1:3" ht="14.4" x14ac:dyDescent="0.3">
      <c r="A2447" s="40"/>
      <c r="B2447" s="19"/>
      <c r="C2447" s="30" t="str">
        <f>+VLOOKUP(B2447,$I$3:$O$7,7)</f>
        <v>C</v>
      </c>
    </row>
    <row r="2448" spans="1:3" ht="14.4" x14ac:dyDescent="0.3">
      <c r="A2448" s="40"/>
      <c r="B2448" s="19"/>
      <c r="C2448" s="30" t="str">
        <f>+VLOOKUP(B2448,$I$3:$O$7,7)</f>
        <v>C</v>
      </c>
    </row>
    <row r="2449" spans="1:3" ht="14.4" x14ac:dyDescent="0.3">
      <c r="A2449" s="40"/>
      <c r="B2449" s="19"/>
      <c r="C2449" s="30" t="str">
        <f>+VLOOKUP(B2449,$I$3:$O$7,7)</f>
        <v>C</v>
      </c>
    </row>
    <row r="2450" spans="1:3" ht="14.4" x14ac:dyDescent="0.3">
      <c r="A2450" s="40"/>
      <c r="B2450" s="19"/>
      <c r="C2450" s="30" t="str">
        <f>+VLOOKUP(B2450,$I$3:$O$7,7)</f>
        <v>C</v>
      </c>
    </row>
    <row r="2451" spans="1:3" ht="14.4" x14ac:dyDescent="0.3">
      <c r="A2451" s="40"/>
      <c r="B2451" s="19"/>
      <c r="C2451" s="30" t="str">
        <f>+VLOOKUP(B2451,$I$3:$O$7,7)</f>
        <v>C</v>
      </c>
    </row>
    <row r="2452" spans="1:3" ht="14.4" x14ac:dyDescent="0.3">
      <c r="A2452" s="40"/>
      <c r="B2452" s="19"/>
      <c r="C2452" s="30" t="str">
        <f>+VLOOKUP(B2452,$I$3:$O$7,7)</f>
        <v>C</v>
      </c>
    </row>
    <row r="2453" spans="1:3" ht="14.4" x14ac:dyDescent="0.3">
      <c r="A2453" s="40"/>
      <c r="B2453" s="19"/>
      <c r="C2453" s="30" t="str">
        <f>+VLOOKUP(B2453,$I$3:$O$7,7)</f>
        <v>C</v>
      </c>
    </row>
    <row r="2454" spans="1:3" ht="14.4" x14ac:dyDescent="0.3">
      <c r="A2454" s="40"/>
      <c r="B2454" s="19"/>
      <c r="C2454" s="30" t="str">
        <f>+VLOOKUP(B2454,$I$3:$O$7,7)</f>
        <v>C</v>
      </c>
    </row>
    <row r="2455" spans="1:3" ht="14.4" x14ac:dyDescent="0.3">
      <c r="A2455" s="40"/>
      <c r="B2455" s="19"/>
      <c r="C2455" s="30" t="str">
        <f>+VLOOKUP(B2455,$I$3:$O$7,7)</f>
        <v>C</v>
      </c>
    </row>
    <row r="2456" spans="1:3" ht="14.4" x14ac:dyDescent="0.3">
      <c r="A2456" s="40"/>
      <c r="B2456" s="19"/>
      <c r="C2456" s="30" t="str">
        <f>+VLOOKUP(B2456,$I$3:$O$7,7)</f>
        <v>C</v>
      </c>
    </row>
    <row r="2457" spans="1:3" ht="14.4" x14ac:dyDescent="0.3">
      <c r="A2457" s="40"/>
      <c r="B2457" s="19"/>
      <c r="C2457" s="30" t="str">
        <f>+VLOOKUP(B2457,$I$3:$O$7,7)</f>
        <v>C</v>
      </c>
    </row>
    <row r="2458" spans="1:3" ht="14.4" x14ac:dyDescent="0.3">
      <c r="A2458" s="40"/>
      <c r="B2458" s="19"/>
      <c r="C2458" s="30" t="str">
        <f>+VLOOKUP(B2458,$I$3:$O$7,7)</f>
        <v>C</v>
      </c>
    </row>
    <row r="2459" spans="1:3" ht="14.4" x14ac:dyDescent="0.3">
      <c r="A2459" s="40"/>
      <c r="B2459" s="19"/>
      <c r="C2459" s="30" t="str">
        <f>+VLOOKUP(B2459,$I$3:$O$7,7)</f>
        <v>C</v>
      </c>
    </row>
    <row r="2460" spans="1:3" ht="14.4" x14ac:dyDescent="0.3">
      <c r="A2460" s="40"/>
      <c r="B2460" s="19"/>
      <c r="C2460" s="30" t="str">
        <f>+VLOOKUP(B2460,$I$3:$O$7,7)</f>
        <v>C</v>
      </c>
    </row>
    <row r="2461" spans="1:3" ht="14.4" x14ac:dyDescent="0.3">
      <c r="A2461" s="40"/>
      <c r="B2461" s="19"/>
      <c r="C2461" s="30" t="str">
        <f>+VLOOKUP(B2461,$I$3:$O$7,7)</f>
        <v>C</v>
      </c>
    </row>
    <row r="2462" spans="1:3" ht="14.4" x14ac:dyDescent="0.3">
      <c r="A2462" s="40"/>
      <c r="B2462" s="19"/>
      <c r="C2462" s="30" t="str">
        <f>+VLOOKUP(B2462,$I$3:$O$7,7)</f>
        <v>C</v>
      </c>
    </row>
    <row r="2463" spans="1:3" ht="14.4" x14ac:dyDescent="0.3">
      <c r="A2463" s="40"/>
      <c r="B2463" s="19"/>
      <c r="C2463" s="30" t="str">
        <f>+VLOOKUP(B2463,$I$3:$O$7,7)</f>
        <v>C</v>
      </c>
    </row>
    <row r="2464" spans="1:3" ht="14.4" x14ac:dyDescent="0.3">
      <c r="A2464" s="40"/>
      <c r="B2464" s="19"/>
      <c r="C2464" s="30" t="str">
        <f>+VLOOKUP(B2464,$I$3:$O$7,7)</f>
        <v>C</v>
      </c>
    </row>
    <row r="2465" spans="1:3" ht="14.4" x14ac:dyDescent="0.3">
      <c r="A2465" s="40"/>
      <c r="B2465" s="19"/>
      <c r="C2465" s="30" t="str">
        <f>+VLOOKUP(B2465,$I$3:$O$7,7)</f>
        <v>C</v>
      </c>
    </row>
    <row r="2466" spans="1:3" ht="14.4" x14ac:dyDescent="0.3">
      <c r="A2466" s="40"/>
      <c r="B2466" s="19"/>
      <c r="C2466" s="30" t="str">
        <f>+VLOOKUP(B2466,$I$3:$O$7,7)</f>
        <v>C</v>
      </c>
    </row>
    <row r="2467" spans="1:3" ht="14.4" x14ac:dyDescent="0.3">
      <c r="A2467" s="40"/>
      <c r="B2467" s="19"/>
      <c r="C2467" s="30" t="str">
        <f>+VLOOKUP(B2467,$I$3:$O$7,7)</f>
        <v>C</v>
      </c>
    </row>
    <row r="2468" spans="1:3" ht="14.4" x14ac:dyDescent="0.3">
      <c r="A2468" s="40"/>
      <c r="B2468" s="19"/>
      <c r="C2468" s="30" t="str">
        <f>+VLOOKUP(B2468,$I$3:$O$7,7)</f>
        <v>C</v>
      </c>
    </row>
    <row r="2469" spans="1:3" ht="14.4" x14ac:dyDescent="0.3">
      <c r="A2469" s="40"/>
      <c r="B2469" s="19"/>
      <c r="C2469" s="30" t="str">
        <f>+VLOOKUP(B2469,$I$3:$O$7,7)</f>
        <v>C</v>
      </c>
    </row>
    <row r="2470" spans="1:3" ht="14.4" x14ac:dyDescent="0.3">
      <c r="A2470" s="40"/>
      <c r="B2470" s="19"/>
      <c r="C2470" s="30" t="str">
        <f>+VLOOKUP(B2470,$I$3:$O$7,7)</f>
        <v>C</v>
      </c>
    </row>
    <row r="2471" spans="1:3" ht="14.4" x14ac:dyDescent="0.3">
      <c r="A2471" s="40"/>
      <c r="B2471" s="19"/>
      <c r="C2471" s="30" t="str">
        <f>+VLOOKUP(B2471,$I$3:$O$7,7)</f>
        <v>C</v>
      </c>
    </row>
    <row r="2472" spans="1:3" ht="14.4" x14ac:dyDescent="0.3">
      <c r="A2472" s="40"/>
      <c r="B2472" s="19"/>
      <c r="C2472" s="30" t="str">
        <f>+VLOOKUP(B2472,$I$3:$O$7,7)</f>
        <v>C</v>
      </c>
    </row>
    <row r="2473" spans="1:3" ht="14.4" x14ac:dyDescent="0.3">
      <c r="A2473" s="40"/>
      <c r="B2473" s="19"/>
      <c r="C2473" s="30" t="str">
        <f>+VLOOKUP(B2473,$I$3:$O$7,7)</f>
        <v>C</v>
      </c>
    </row>
    <row r="2474" spans="1:3" ht="14.4" x14ac:dyDescent="0.3">
      <c r="A2474" s="40"/>
      <c r="B2474" s="19"/>
      <c r="C2474" s="30" t="str">
        <f>+VLOOKUP(B2474,$I$3:$O$7,7)</f>
        <v>C</v>
      </c>
    </row>
    <row r="2475" spans="1:3" ht="14.4" x14ac:dyDescent="0.3">
      <c r="A2475" s="40"/>
      <c r="B2475" s="19"/>
      <c r="C2475" s="30" t="str">
        <f>+VLOOKUP(B2475,$I$3:$O$7,7)</f>
        <v>C</v>
      </c>
    </row>
    <row r="2476" spans="1:3" ht="14.4" x14ac:dyDescent="0.3">
      <c r="A2476" s="40"/>
      <c r="B2476" s="19"/>
      <c r="C2476" s="30" t="str">
        <f>+VLOOKUP(B2476,$I$3:$O$7,7)</f>
        <v>C</v>
      </c>
    </row>
    <row r="2477" spans="1:3" ht="14.4" x14ac:dyDescent="0.3">
      <c r="A2477" s="40"/>
      <c r="B2477" s="19"/>
      <c r="C2477" s="30" t="str">
        <f>+VLOOKUP(B2477,$I$3:$O$7,7)</f>
        <v>C</v>
      </c>
    </row>
    <row r="2478" spans="1:3" ht="14.4" x14ac:dyDescent="0.3">
      <c r="A2478" s="40"/>
      <c r="B2478" s="19"/>
      <c r="C2478" s="30" t="str">
        <f>+VLOOKUP(B2478,$I$3:$O$7,7)</f>
        <v>C</v>
      </c>
    </row>
    <row r="2479" spans="1:3" ht="14.4" x14ac:dyDescent="0.3">
      <c r="A2479" s="40"/>
      <c r="B2479" s="19"/>
      <c r="C2479" s="30" t="str">
        <f>+VLOOKUP(B2479,$I$3:$O$7,7)</f>
        <v>C</v>
      </c>
    </row>
    <row r="2480" spans="1:3" ht="14.4" x14ac:dyDescent="0.3">
      <c r="A2480" s="40"/>
      <c r="B2480" s="19"/>
      <c r="C2480" s="30" t="str">
        <f>+VLOOKUP(B2480,$I$3:$O$7,7)</f>
        <v>C</v>
      </c>
    </row>
    <row r="2481" spans="1:3" ht="14.4" x14ac:dyDescent="0.3">
      <c r="A2481" s="40"/>
      <c r="B2481" s="19"/>
      <c r="C2481" s="30" t="str">
        <f>+VLOOKUP(B2481,$I$3:$O$7,7)</f>
        <v>C</v>
      </c>
    </row>
    <row r="2482" spans="1:3" ht="14.4" x14ac:dyDescent="0.3">
      <c r="A2482" s="40"/>
      <c r="B2482" s="19"/>
      <c r="C2482" s="30" t="str">
        <f>+VLOOKUP(B2482,$I$3:$O$7,7)</f>
        <v>C</v>
      </c>
    </row>
    <row r="2483" spans="1:3" ht="14.4" x14ac:dyDescent="0.3">
      <c r="A2483" s="40"/>
      <c r="B2483" s="19"/>
      <c r="C2483" s="30" t="str">
        <f>+VLOOKUP(B2483,$I$3:$O$7,7)</f>
        <v>C</v>
      </c>
    </row>
    <row r="2484" spans="1:3" ht="14.4" x14ac:dyDescent="0.3">
      <c r="A2484" s="40"/>
      <c r="B2484" s="19"/>
      <c r="C2484" s="30" t="str">
        <f>+VLOOKUP(B2484,$I$3:$O$7,7)</f>
        <v>C</v>
      </c>
    </row>
    <row r="2485" spans="1:3" ht="14.4" x14ac:dyDescent="0.3">
      <c r="A2485" s="40"/>
      <c r="B2485" s="19"/>
      <c r="C2485" s="30" t="str">
        <f>+VLOOKUP(B2485,$I$3:$O$7,7)</f>
        <v>C</v>
      </c>
    </row>
    <row r="2486" spans="1:3" ht="14.4" x14ac:dyDescent="0.3">
      <c r="A2486" s="40"/>
      <c r="B2486" s="19"/>
      <c r="C2486" s="30" t="str">
        <f>+VLOOKUP(B2486,$I$3:$O$7,7)</f>
        <v>C</v>
      </c>
    </row>
    <row r="2487" spans="1:3" ht="14.4" x14ac:dyDescent="0.3">
      <c r="A2487" s="40"/>
      <c r="B2487" s="19"/>
      <c r="C2487" s="30" t="str">
        <f>+VLOOKUP(B2487,$I$3:$O$7,7)</f>
        <v>C</v>
      </c>
    </row>
    <row r="2488" spans="1:3" ht="14.4" x14ac:dyDescent="0.3">
      <c r="A2488" s="40"/>
      <c r="B2488" s="19"/>
      <c r="C2488" s="30" t="str">
        <f>+VLOOKUP(B2488,$I$3:$O$7,7)</f>
        <v>C</v>
      </c>
    </row>
    <row r="2489" spans="1:3" ht="14.4" x14ac:dyDescent="0.3">
      <c r="A2489" s="40"/>
      <c r="B2489" s="19"/>
      <c r="C2489" s="30" t="str">
        <f>+VLOOKUP(B2489,$I$3:$O$7,7)</f>
        <v>C</v>
      </c>
    </row>
    <row r="2490" spans="1:3" ht="14.4" x14ac:dyDescent="0.3">
      <c r="A2490" s="40"/>
      <c r="B2490" s="19"/>
      <c r="C2490" s="30" t="str">
        <f>+VLOOKUP(B2490,$I$3:$O$7,7)</f>
        <v>C</v>
      </c>
    </row>
    <row r="2491" spans="1:3" ht="14.4" x14ac:dyDescent="0.3">
      <c r="A2491" s="40"/>
      <c r="B2491" s="19"/>
      <c r="C2491" s="30" t="str">
        <f>+VLOOKUP(B2491,$I$3:$O$7,7)</f>
        <v>C</v>
      </c>
    </row>
    <row r="2492" spans="1:3" ht="14.4" x14ac:dyDescent="0.3">
      <c r="A2492" s="40"/>
      <c r="B2492" s="19"/>
      <c r="C2492" s="30" t="str">
        <f>+VLOOKUP(B2492,$I$3:$O$7,7)</f>
        <v>C</v>
      </c>
    </row>
    <row r="2493" spans="1:3" ht="14.4" x14ac:dyDescent="0.3">
      <c r="A2493" s="40"/>
      <c r="B2493" s="19"/>
      <c r="C2493" s="30" t="str">
        <f>+VLOOKUP(B2493,$I$3:$O$7,7)</f>
        <v>C</v>
      </c>
    </row>
    <row r="2494" spans="1:3" ht="14.4" x14ac:dyDescent="0.3">
      <c r="A2494" s="40"/>
      <c r="B2494" s="19"/>
      <c r="C2494" s="30" t="str">
        <f>+VLOOKUP(B2494,$I$3:$O$7,7)</f>
        <v>C</v>
      </c>
    </row>
    <row r="2495" spans="1:3" ht="14.4" x14ac:dyDescent="0.3">
      <c r="A2495" s="40"/>
      <c r="B2495" s="19"/>
      <c r="C2495" s="30" t="str">
        <f>+VLOOKUP(B2495,$I$3:$O$7,7)</f>
        <v>C</v>
      </c>
    </row>
    <row r="2496" spans="1:3" ht="14.4" x14ac:dyDescent="0.3">
      <c r="A2496" s="40"/>
      <c r="B2496" s="19"/>
      <c r="C2496" s="30" t="str">
        <f>+VLOOKUP(B2496,$I$3:$O$7,7)</f>
        <v>C</v>
      </c>
    </row>
    <row r="2497" spans="1:3" ht="14.4" x14ac:dyDescent="0.3">
      <c r="A2497" s="40"/>
      <c r="B2497" s="19"/>
      <c r="C2497" s="30" t="str">
        <f>+VLOOKUP(B2497,$I$3:$O$7,7)</f>
        <v>C</v>
      </c>
    </row>
    <row r="2498" spans="1:3" ht="14.4" x14ac:dyDescent="0.3">
      <c r="A2498" s="40"/>
      <c r="B2498" s="19"/>
      <c r="C2498" s="30" t="str">
        <f>+VLOOKUP(B2498,$I$3:$O$7,7)</f>
        <v>C</v>
      </c>
    </row>
    <row r="2499" spans="1:3" ht="14.4" x14ac:dyDescent="0.3">
      <c r="A2499" s="40"/>
      <c r="B2499" s="19"/>
      <c r="C2499" s="30" t="str">
        <f>+VLOOKUP(B2499,$I$3:$O$7,7)</f>
        <v>C</v>
      </c>
    </row>
    <row r="2500" spans="1:3" ht="14.4" x14ac:dyDescent="0.3">
      <c r="A2500" s="40"/>
      <c r="B2500" s="19"/>
      <c r="C2500" s="30" t="str">
        <f>+VLOOKUP(B2500,$I$3:$O$7,7)</f>
        <v>C</v>
      </c>
    </row>
    <row r="2501" spans="1:3" ht="14.4" x14ac:dyDescent="0.3">
      <c r="A2501" s="40"/>
      <c r="B2501" s="19"/>
      <c r="C2501" s="30" t="str">
        <f>+VLOOKUP(B2501,$I$3:$O$7,7)</f>
        <v>C</v>
      </c>
    </row>
    <row r="2502" spans="1:3" ht="14.4" x14ac:dyDescent="0.3">
      <c r="A2502" s="40"/>
      <c r="B2502" s="19"/>
      <c r="C2502" s="30" t="str">
        <f>+VLOOKUP(B2502,$I$3:$O$7,7)</f>
        <v>C</v>
      </c>
    </row>
    <row r="2503" spans="1:3" ht="14.4" x14ac:dyDescent="0.3">
      <c r="A2503" s="40"/>
      <c r="B2503" s="19"/>
      <c r="C2503" s="30" t="str">
        <f>+VLOOKUP(B2503,$I$3:$O$7,7)</f>
        <v>C</v>
      </c>
    </row>
    <row r="2504" spans="1:3" ht="14.4" x14ac:dyDescent="0.3">
      <c r="A2504" s="40"/>
      <c r="B2504" s="19"/>
      <c r="C2504" s="30" t="str">
        <f>+VLOOKUP(B2504,$I$3:$O$7,7)</f>
        <v>C</v>
      </c>
    </row>
    <row r="2505" spans="1:3" ht="14.4" x14ac:dyDescent="0.3">
      <c r="A2505" s="40"/>
      <c r="B2505" s="19"/>
      <c r="C2505" s="30" t="str">
        <f>+VLOOKUP(B2505,$I$3:$O$7,7)</f>
        <v>C</v>
      </c>
    </row>
    <row r="2506" spans="1:3" ht="14.4" x14ac:dyDescent="0.3">
      <c r="A2506" s="40"/>
      <c r="B2506" s="19"/>
      <c r="C2506" s="30" t="str">
        <f>+VLOOKUP(B2506,$I$3:$O$7,7)</f>
        <v>C</v>
      </c>
    </row>
    <row r="2507" spans="1:3" ht="14.4" x14ac:dyDescent="0.3">
      <c r="A2507" s="40"/>
      <c r="B2507" s="19"/>
      <c r="C2507" s="30" t="str">
        <f>+VLOOKUP(B2507,$I$3:$O$7,7)</f>
        <v>C</v>
      </c>
    </row>
    <row r="2508" spans="1:3" ht="14.4" x14ac:dyDescent="0.3">
      <c r="A2508" s="40"/>
      <c r="B2508" s="19"/>
      <c r="C2508" s="30" t="str">
        <f>+VLOOKUP(B2508,$I$3:$O$7,7)</f>
        <v>C</v>
      </c>
    </row>
    <row r="2509" spans="1:3" ht="14.4" x14ac:dyDescent="0.3">
      <c r="A2509" s="40"/>
      <c r="B2509" s="19"/>
      <c r="C2509" s="30" t="str">
        <f>+VLOOKUP(B2509,$I$3:$O$7,7)</f>
        <v>C</v>
      </c>
    </row>
    <row r="2510" spans="1:3" ht="14.4" x14ac:dyDescent="0.3">
      <c r="A2510" s="40"/>
      <c r="B2510" s="19"/>
      <c r="C2510" s="30" t="str">
        <f>+VLOOKUP(B2510,$I$3:$O$7,7)</f>
        <v>C</v>
      </c>
    </row>
    <row r="2511" spans="1:3" ht="14.4" x14ac:dyDescent="0.3">
      <c r="A2511" s="40"/>
      <c r="B2511" s="19"/>
      <c r="C2511" s="30" t="str">
        <f>+VLOOKUP(B2511,$I$3:$O$7,7)</f>
        <v>C</v>
      </c>
    </row>
    <row r="2512" spans="1:3" ht="14.4" x14ac:dyDescent="0.3">
      <c r="A2512" s="40"/>
      <c r="B2512" s="19"/>
      <c r="C2512" s="30" t="str">
        <f>+VLOOKUP(B2512,$I$3:$O$7,7)</f>
        <v>C</v>
      </c>
    </row>
    <row r="2513" spans="1:3" ht="14.4" x14ac:dyDescent="0.3">
      <c r="A2513" s="40"/>
      <c r="B2513" s="19"/>
      <c r="C2513" s="30" t="str">
        <f>+VLOOKUP(B2513,$I$3:$O$7,7)</f>
        <v>C</v>
      </c>
    </row>
    <row r="2514" spans="1:3" ht="14.4" x14ac:dyDescent="0.3">
      <c r="A2514" s="40"/>
      <c r="B2514" s="19"/>
      <c r="C2514" s="30" t="str">
        <f>+VLOOKUP(B2514,$I$3:$O$7,7)</f>
        <v>C</v>
      </c>
    </row>
    <row r="2515" spans="1:3" ht="14.4" x14ac:dyDescent="0.3">
      <c r="A2515" s="40"/>
      <c r="B2515" s="19"/>
      <c r="C2515" s="30" t="str">
        <f>+VLOOKUP(B2515,$I$3:$O$7,7)</f>
        <v>C</v>
      </c>
    </row>
    <row r="2516" spans="1:3" ht="14.4" x14ac:dyDescent="0.3">
      <c r="A2516" s="40"/>
      <c r="B2516" s="19"/>
      <c r="C2516" s="30" t="str">
        <f>+VLOOKUP(B2516,$I$3:$O$7,7)</f>
        <v>C</v>
      </c>
    </row>
    <row r="2517" spans="1:3" ht="14.4" x14ac:dyDescent="0.3">
      <c r="A2517" s="40"/>
      <c r="B2517" s="19"/>
      <c r="C2517" s="30" t="str">
        <f>+VLOOKUP(B2517,$I$3:$O$7,7)</f>
        <v>C</v>
      </c>
    </row>
    <row r="2518" spans="1:3" ht="14.4" x14ac:dyDescent="0.3">
      <c r="A2518" s="40"/>
      <c r="B2518" s="19"/>
      <c r="C2518" s="30" t="str">
        <f>+VLOOKUP(B2518,$I$3:$O$7,7)</f>
        <v>C</v>
      </c>
    </row>
    <row r="2519" spans="1:3" ht="14.4" x14ac:dyDescent="0.3">
      <c r="A2519" s="40"/>
      <c r="B2519" s="19"/>
      <c r="C2519" s="30" t="str">
        <f>+VLOOKUP(B2519,$I$3:$O$7,7)</f>
        <v>C</v>
      </c>
    </row>
    <row r="2520" spans="1:3" ht="14.4" x14ac:dyDescent="0.3">
      <c r="A2520" s="40"/>
      <c r="B2520" s="19"/>
      <c r="C2520" s="30" t="str">
        <f>+VLOOKUP(B2520,$I$3:$O$7,7)</f>
        <v>C</v>
      </c>
    </row>
    <row r="2521" spans="1:3" ht="14.4" x14ac:dyDescent="0.3">
      <c r="A2521" s="40"/>
      <c r="B2521" s="19"/>
      <c r="C2521" s="30" t="str">
        <f>+VLOOKUP(B2521,$I$3:$O$7,7)</f>
        <v>C</v>
      </c>
    </row>
    <row r="2522" spans="1:3" ht="14.4" x14ac:dyDescent="0.3">
      <c r="A2522" s="40"/>
      <c r="B2522" s="19"/>
      <c r="C2522" s="30" t="str">
        <f>+VLOOKUP(B2522,$I$3:$O$7,7)</f>
        <v>C</v>
      </c>
    </row>
    <row r="2523" spans="1:3" ht="14.4" x14ac:dyDescent="0.3">
      <c r="A2523" s="40"/>
      <c r="B2523" s="19"/>
      <c r="C2523" s="30" t="str">
        <f>+VLOOKUP(B2523,$I$3:$O$7,7)</f>
        <v>C</v>
      </c>
    </row>
    <row r="2524" spans="1:3" ht="14.4" x14ac:dyDescent="0.3">
      <c r="A2524" s="40"/>
      <c r="B2524" s="19"/>
      <c r="C2524" s="30" t="str">
        <f>+VLOOKUP(B2524,$I$3:$O$7,7)</f>
        <v>C</v>
      </c>
    </row>
    <row r="2525" spans="1:3" ht="14.4" x14ac:dyDescent="0.3">
      <c r="A2525" s="40"/>
      <c r="B2525" s="19"/>
      <c r="C2525" s="30" t="str">
        <f>+VLOOKUP(B2525,$I$3:$O$7,7)</f>
        <v>C</v>
      </c>
    </row>
    <row r="2526" spans="1:3" ht="14.4" x14ac:dyDescent="0.3">
      <c r="A2526" s="40"/>
      <c r="B2526" s="19"/>
      <c r="C2526" s="30" t="str">
        <f>+VLOOKUP(B2526,$I$3:$O$7,7)</f>
        <v>C</v>
      </c>
    </row>
    <row r="2527" spans="1:3" ht="14.4" x14ac:dyDescent="0.3">
      <c r="A2527" s="40"/>
      <c r="B2527" s="19"/>
      <c r="C2527" s="30" t="str">
        <f>+VLOOKUP(B2527,$I$3:$O$7,7)</f>
        <v>C</v>
      </c>
    </row>
    <row r="2528" spans="1:3" ht="14.4" x14ac:dyDescent="0.3">
      <c r="A2528" s="40"/>
      <c r="B2528" s="19"/>
      <c r="C2528" s="30" t="str">
        <f>+VLOOKUP(B2528,$I$3:$O$7,7)</f>
        <v>C</v>
      </c>
    </row>
    <row r="2529" spans="1:3" ht="14.4" x14ac:dyDescent="0.3">
      <c r="A2529" s="40"/>
      <c r="B2529" s="19"/>
      <c r="C2529" s="30" t="str">
        <f>+VLOOKUP(B2529,$I$3:$O$7,7)</f>
        <v>C</v>
      </c>
    </row>
    <row r="2530" spans="1:3" ht="14.4" x14ac:dyDescent="0.3">
      <c r="A2530" s="40"/>
      <c r="B2530" s="19"/>
      <c r="C2530" s="30" t="str">
        <f>+VLOOKUP(B2530,$I$3:$O$7,7)</f>
        <v>C</v>
      </c>
    </row>
    <row r="2531" spans="1:3" ht="14.4" x14ac:dyDescent="0.3">
      <c r="A2531" s="40"/>
      <c r="B2531" s="19"/>
      <c r="C2531" s="30" t="str">
        <f>+VLOOKUP(B2531,$I$3:$O$7,7)</f>
        <v>C</v>
      </c>
    </row>
    <row r="2532" spans="1:3" ht="14.4" x14ac:dyDescent="0.3">
      <c r="A2532" s="40"/>
      <c r="B2532" s="19"/>
      <c r="C2532" s="30" t="str">
        <f>+VLOOKUP(B2532,$I$3:$O$7,7)</f>
        <v>C</v>
      </c>
    </row>
    <row r="2533" spans="1:3" ht="14.4" x14ac:dyDescent="0.3">
      <c r="A2533" s="40"/>
      <c r="B2533" s="19"/>
      <c r="C2533" s="30" t="str">
        <f>+VLOOKUP(B2533,$I$3:$O$7,7)</f>
        <v>C</v>
      </c>
    </row>
    <row r="2534" spans="1:3" ht="14.4" x14ac:dyDescent="0.3">
      <c r="A2534" s="40"/>
      <c r="B2534" s="19"/>
      <c r="C2534" s="30" t="str">
        <f>+VLOOKUP(B2534,$I$3:$O$7,7)</f>
        <v>C</v>
      </c>
    </row>
    <row r="2535" spans="1:3" ht="14.4" x14ac:dyDescent="0.3">
      <c r="A2535" s="40"/>
      <c r="B2535" s="19"/>
      <c r="C2535" s="30" t="str">
        <f>+VLOOKUP(B2535,$I$3:$O$7,7)</f>
        <v>C</v>
      </c>
    </row>
    <row r="2536" spans="1:3" ht="14.4" x14ac:dyDescent="0.3">
      <c r="A2536" s="40"/>
      <c r="B2536" s="19"/>
      <c r="C2536" s="30" t="str">
        <f>+VLOOKUP(B2536,$I$3:$O$7,7)</f>
        <v>C</v>
      </c>
    </row>
    <row r="2537" spans="1:3" ht="14.4" x14ac:dyDescent="0.3">
      <c r="A2537" s="40"/>
      <c r="B2537" s="19"/>
      <c r="C2537" s="30" t="str">
        <f>+VLOOKUP(B2537,$I$3:$O$7,7)</f>
        <v>C</v>
      </c>
    </row>
    <row r="2538" spans="1:3" ht="14.4" x14ac:dyDescent="0.3">
      <c r="A2538" s="40"/>
      <c r="B2538" s="19"/>
      <c r="C2538" s="30" t="str">
        <f>+VLOOKUP(B2538,$I$3:$O$7,7)</f>
        <v>C</v>
      </c>
    </row>
    <row r="2539" spans="1:3" ht="14.4" x14ac:dyDescent="0.3">
      <c r="A2539" s="40"/>
      <c r="B2539" s="19"/>
      <c r="C2539" s="30" t="str">
        <f>+VLOOKUP(B2539,$I$3:$O$7,7)</f>
        <v>C</v>
      </c>
    </row>
    <row r="2540" spans="1:3" ht="14.4" x14ac:dyDescent="0.3">
      <c r="A2540" s="40"/>
      <c r="B2540" s="19"/>
      <c r="C2540" s="30" t="str">
        <f>+VLOOKUP(B2540,$I$3:$O$7,7)</f>
        <v>C</v>
      </c>
    </row>
    <row r="2541" spans="1:3" ht="14.4" x14ac:dyDescent="0.3">
      <c r="A2541" s="40"/>
      <c r="B2541" s="19"/>
      <c r="C2541" s="30" t="str">
        <f>+VLOOKUP(B2541,$I$3:$O$7,7)</f>
        <v>C</v>
      </c>
    </row>
    <row r="2542" spans="1:3" ht="14.4" x14ac:dyDescent="0.3">
      <c r="A2542" s="40"/>
      <c r="B2542" s="19"/>
      <c r="C2542" s="30" t="str">
        <f>+VLOOKUP(B2542,$I$3:$O$7,7)</f>
        <v>C</v>
      </c>
    </row>
    <row r="2543" spans="1:3" ht="14.4" x14ac:dyDescent="0.3">
      <c r="A2543" s="40"/>
      <c r="B2543" s="19"/>
      <c r="C2543" s="30" t="str">
        <f>+VLOOKUP(B2543,$I$3:$O$7,7)</f>
        <v>C</v>
      </c>
    </row>
    <row r="2544" spans="1:3" ht="14.4" x14ac:dyDescent="0.3">
      <c r="A2544" s="40"/>
      <c r="B2544" s="19"/>
      <c r="C2544" s="30" t="str">
        <f>+VLOOKUP(B2544,$I$3:$O$7,7)</f>
        <v>C</v>
      </c>
    </row>
    <row r="2545" spans="1:3" ht="14.4" x14ac:dyDescent="0.3">
      <c r="A2545" s="40"/>
      <c r="B2545" s="19"/>
      <c r="C2545" s="30" t="str">
        <f>+VLOOKUP(B2545,$I$3:$O$7,7)</f>
        <v>C</v>
      </c>
    </row>
    <row r="2546" spans="1:3" ht="14.4" x14ac:dyDescent="0.3">
      <c r="A2546" s="40"/>
      <c r="B2546" s="19"/>
      <c r="C2546" s="30" t="str">
        <f>+VLOOKUP(B2546,$I$3:$O$7,7)</f>
        <v>C</v>
      </c>
    </row>
    <row r="2547" spans="1:3" ht="14.4" x14ac:dyDescent="0.3">
      <c r="A2547" s="40"/>
      <c r="B2547" s="19"/>
      <c r="C2547" s="30" t="str">
        <f>+VLOOKUP(B2547,$I$3:$O$7,7)</f>
        <v>C</v>
      </c>
    </row>
    <row r="2548" spans="1:3" ht="14.4" x14ac:dyDescent="0.3">
      <c r="A2548" s="40"/>
      <c r="B2548" s="19"/>
      <c r="C2548" s="30" t="str">
        <f>+VLOOKUP(B2548,$I$3:$O$7,7)</f>
        <v>C</v>
      </c>
    </row>
    <row r="2549" spans="1:3" ht="14.4" x14ac:dyDescent="0.3">
      <c r="A2549" s="40"/>
      <c r="B2549" s="19"/>
      <c r="C2549" s="30" t="str">
        <f>+VLOOKUP(B2549,$I$3:$O$7,7)</f>
        <v>C</v>
      </c>
    </row>
    <row r="2550" spans="1:3" ht="14.4" x14ac:dyDescent="0.3">
      <c r="A2550" s="40"/>
      <c r="B2550" s="19"/>
      <c r="C2550" s="30" t="str">
        <f>+VLOOKUP(B2550,$I$3:$O$7,7)</f>
        <v>C</v>
      </c>
    </row>
    <row r="2551" spans="1:3" ht="14.4" x14ac:dyDescent="0.3">
      <c r="A2551" s="40"/>
      <c r="B2551" s="19"/>
      <c r="C2551" s="30" t="str">
        <f>+VLOOKUP(B2551,$I$3:$O$7,7)</f>
        <v>C</v>
      </c>
    </row>
    <row r="2552" spans="1:3" ht="14.4" x14ac:dyDescent="0.3">
      <c r="A2552" s="40"/>
      <c r="B2552" s="19"/>
      <c r="C2552" s="30" t="str">
        <f>+VLOOKUP(B2552,$I$3:$O$7,7)</f>
        <v>C</v>
      </c>
    </row>
    <row r="2553" spans="1:3" ht="14.4" x14ac:dyDescent="0.3">
      <c r="A2553" s="40"/>
      <c r="B2553" s="19"/>
      <c r="C2553" s="30" t="str">
        <f>+VLOOKUP(B2553,$I$3:$O$7,7)</f>
        <v>C</v>
      </c>
    </row>
    <row r="2554" spans="1:3" ht="14.4" x14ac:dyDescent="0.3">
      <c r="A2554" s="40"/>
      <c r="B2554" s="19"/>
      <c r="C2554" s="30" t="str">
        <f>+VLOOKUP(B2554,$I$3:$O$7,7)</f>
        <v>C</v>
      </c>
    </row>
    <row r="2555" spans="1:3" ht="14.4" x14ac:dyDescent="0.3">
      <c r="A2555" s="40"/>
      <c r="B2555" s="19"/>
      <c r="C2555" s="30" t="str">
        <f>+VLOOKUP(B2555,$I$3:$O$7,7)</f>
        <v>C</v>
      </c>
    </row>
    <row r="2556" spans="1:3" ht="14.4" x14ac:dyDescent="0.3">
      <c r="A2556" s="40"/>
      <c r="B2556" s="19"/>
      <c r="C2556" s="30" t="str">
        <f>+VLOOKUP(B2556,$I$3:$O$7,7)</f>
        <v>C</v>
      </c>
    </row>
    <row r="2557" spans="1:3" ht="14.4" x14ac:dyDescent="0.3">
      <c r="A2557" s="40"/>
      <c r="B2557" s="19"/>
      <c r="C2557" s="30" t="str">
        <f>+VLOOKUP(B2557,$I$3:$O$7,7)</f>
        <v>C</v>
      </c>
    </row>
    <row r="2558" spans="1:3" ht="14.4" x14ac:dyDescent="0.3">
      <c r="A2558" s="40"/>
      <c r="B2558" s="19"/>
      <c r="C2558" s="30" t="str">
        <f>+VLOOKUP(B2558,$I$3:$O$7,7)</f>
        <v>C</v>
      </c>
    </row>
    <row r="2559" spans="1:3" ht="14.4" x14ac:dyDescent="0.3">
      <c r="A2559" s="40"/>
      <c r="B2559" s="19"/>
      <c r="C2559" s="30" t="str">
        <f>+VLOOKUP(B2559,$I$3:$O$7,7)</f>
        <v>C</v>
      </c>
    </row>
    <row r="2560" spans="1:3" ht="14.4" x14ac:dyDescent="0.3">
      <c r="A2560" s="40"/>
      <c r="B2560" s="19"/>
      <c r="C2560" s="30" t="str">
        <f>+VLOOKUP(B2560,$I$3:$O$7,7)</f>
        <v>C</v>
      </c>
    </row>
    <row r="2561" spans="1:3" ht="14.4" x14ac:dyDescent="0.3">
      <c r="A2561" s="40"/>
      <c r="B2561" s="19"/>
      <c r="C2561" s="30" t="str">
        <f>+VLOOKUP(B2561,$I$3:$O$7,7)</f>
        <v>C</v>
      </c>
    </row>
    <row r="2562" spans="1:3" ht="14.4" x14ac:dyDescent="0.3">
      <c r="A2562" s="40"/>
      <c r="B2562" s="19"/>
      <c r="C2562" s="30" t="str">
        <f>+VLOOKUP(B2562,$I$3:$O$7,7)</f>
        <v>C</v>
      </c>
    </row>
    <row r="2563" spans="1:3" ht="14.4" x14ac:dyDescent="0.3">
      <c r="A2563" s="40"/>
      <c r="B2563" s="19"/>
      <c r="C2563" s="30" t="str">
        <f>+VLOOKUP(B2563,$I$3:$O$7,7)</f>
        <v>C</v>
      </c>
    </row>
    <row r="2564" spans="1:3" ht="14.4" x14ac:dyDescent="0.3">
      <c r="A2564" s="40"/>
      <c r="B2564" s="19"/>
      <c r="C2564" s="30" t="str">
        <f>+VLOOKUP(B2564,$I$3:$O$7,7)</f>
        <v>C</v>
      </c>
    </row>
    <row r="2565" spans="1:3" ht="14.4" x14ac:dyDescent="0.3">
      <c r="A2565" s="40"/>
      <c r="B2565" s="19"/>
      <c r="C2565" s="30" t="str">
        <f>+VLOOKUP(B2565,$I$3:$O$7,7)</f>
        <v>C</v>
      </c>
    </row>
    <row r="2566" spans="1:3" ht="14.4" x14ac:dyDescent="0.3">
      <c r="A2566" s="40"/>
      <c r="B2566" s="19"/>
      <c r="C2566" s="30" t="str">
        <f>+VLOOKUP(B2566,$I$3:$O$7,7)</f>
        <v>C</v>
      </c>
    </row>
    <row r="2567" spans="1:3" ht="14.4" x14ac:dyDescent="0.3">
      <c r="A2567" s="40"/>
      <c r="B2567" s="19"/>
      <c r="C2567" s="30" t="str">
        <f>+VLOOKUP(B2567,$I$3:$O$7,7)</f>
        <v>C</v>
      </c>
    </row>
    <row r="2568" spans="1:3" ht="14.4" x14ac:dyDescent="0.3">
      <c r="A2568" s="40"/>
      <c r="B2568" s="19"/>
      <c r="C2568" s="30" t="str">
        <f>+VLOOKUP(B2568,$I$3:$O$7,7)</f>
        <v>C</v>
      </c>
    </row>
    <row r="2569" spans="1:3" ht="14.4" x14ac:dyDescent="0.3">
      <c r="A2569" s="40"/>
      <c r="B2569" s="19"/>
      <c r="C2569" s="30" t="str">
        <f>+VLOOKUP(B2569,$I$3:$O$7,7)</f>
        <v>C</v>
      </c>
    </row>
    <row r="2570" spans="1:3" ht="14.4" x14ac:dyDescent="0.3">
      <c r="A2570" s="40"/>
      <c r="B2570" s="19"/>
      <c r="C2570" s="30" t="str">
        <f>+VLOOKUP(B2570,$I$3:$O$7,7)</f>
        <v>C</v>
      </c>
    </row>
    <row r="2571" spans="1:3" ht="14.4" x14ac:dyDescent="0.3">
      <c r="A2571" s="40"/>
      <c r="B2571" s="19"/>
      <c r="C2571" s="30" t="str">
        <f>+VLOOKUP(B2571,$I$3:$O$7,7)</f>
        <v>C</v>
      </c>
    </row>
    <row r="2572" spans="1:3" ht="14.4" x14ac:dyDescent="0.3">
      <c r="A2572" s="40"/>
      <c r="B2572" s="19"/>
      <c r="C2572" s="30" t="str">
        <f>+VLOOKUP(B2572,$I$3:$O$7,7)</f>
        <v>C</v>
      </c>
    </row>
    <row r="2573" spans="1:3" ht="14.4" x14ac:dyDescent="0.3">
      <c r="A2573" s="40"/>
      <c r="B2573" s="19"/>
      <c r="C2573" s="30" t="str">
        <f>+VLOOKUP(B2573,$I$3:$O$7,7)</f>
        <v>C</v>
      </c>
    </row>
    <row r="2574" spans="1:3" ht="14.4" x14ac:dyDescent="0.3">
      <c r="A2574" s="40"/>
      <c r="B2574" s="19"/>
      <c r="C2574" s="30" t="str">
        <f>+VLOOKUP(B2574,$I$3:$O$7,7)</f>
        <v>C</v>
      </c>
    </row>
    <row r="2575" spans="1:3" ht="14.4" x14ac:dyDescent="0.3">
      <c r="A2575" s="40"/>
      <c r="B2575" s="19"/>
      <c r="C2575" s="30" t="str">
        <f>+VLOOKUP(B2575,$I$3:$O$7,7)</f>
        <v>C</v>
      </c>
    </row>
    <row r="2576" spans="1:3" ht="14.4" x14ac:dyDescent="0.3">
      <c r="A2576" s="40"/>
      <c r="B2576" s="19"/>
      <c r="C2576" s="30" t="str">
        <f>+VLOOKUP(B2576,$I$3:$O$7,7)</f>
        <v>C</v>
      </c>
    </row>
    <row r="2577" spans="1:3" ht="14.4" x14ac:dyDescent="0.3">
      <c r="A2577" s="40"/>
      <c r="B2577" s="19"/>
      <c r="C2577" s="30" t="str">
        <f>+VLOOKUP(B2577,$I$3:$O$7,7)</f>
        <v>C</v>
      </c>
    </row>
    <row r="2578" spans="1:3" ht="14.4" x14ac:dyDescent="0.3">
      <c r="A2578" s="40"/>
      <c r="B2578" s="19"/>
      <c r="C2578" s="30" t="str">
        <f>+VLOOKUP(B2578,$I$3:$O$7,7)</f>
        <v>C</v>
      </c>
    </row>
    <row r="2579" spans="1:3" ht="14.4" x14ac:dyDescent="0.3">
      <c r="A2579" s="40"/>
      <c r="B2579" s="19"/>
      <c r="C2579" s="30" t="str">
        <f>+VLOOKUP(B2579,$I$3:$O$7,7)</f>
        <v>C</v>
      </c>
    </row>
    <row r="2580" spans="1:3" ht="14.4" x14ac:dyDescent="0.3">
      <c r="A2580" s="40"/>
      <c r="B2580" s="19"/>
      <c r="C2580" s="30" t="str">
        <f>+VLOOKUP(B2580,$I$3:$O$7,7)</f>
        <v>C</v>
      </c>
    </row>
    <row r="2581" spans="1:3" ht="14.4" x14ac:dyDescent="0.3">
      <c r="A2581" s="40"/>
      <c r="B2581" s="19"/>
      <c r="C2581" s="30" t="str">
        <f>+VLOOKUP(B2581,$I$3:$O$7,7)</f>
        <v>C</v>
      </c>
    </row>
    <row r="2582" spans="1:3" ht="14.4" x14ac:dyDescent="0.3">
      <c r="A2582" s="40"/>
      <c r="B2582" s="19"/>
      <c r="C2582" s="30" t="str">
        <f>+VLOOKUP(B2582,$I$3:$O$7,7)</f>
        <v>C</v>
      </c>
    </row>
    <row r="2583" spans="1:3" ht="14.4" x14ac:dyDescent="0.3">
      <c r="A2583" s="40"/>
      <c r="B2583" s="19"/>
      <c r="C2583" s="30" t="str">
        <f>+VLOOKUP(B2583,$I$3:$O$7,7)</f>
        <v>C</v>
      </c>
    </row>
    <row r="2584" spans="1:3" ht="14.4" x14ac:dyDescent="0.3">
      <c r="A2584" s="40"/>
      <c r="B2584" s="19"/>
      <c r="C2584" s="30" t="str">
        <f>+VLOOKUP(B2584,$I$3:$O$7,7)</f>
        <v>C</v>
      </c>
    </row>
    <row r="2585" spans="1:3" ht="14.4" x14ac:dyDescent="0.3">
      <c r="A2585" s="40"/>
      <c r="B2585" s="19"/>
      <c r="C2585" s="30" t="str">
        <f>+VLOOKUP(B2585,$I$3:$O$7,7)</f>
        <v>C</v>
      </c>
    </row>
    <row r="2586" spans="1:3" ht="14.4" x14ac:dyDescent="0.3">
      <c r="A2586" s="40"/>
      <c r="B2586" s="19"/>
      <c r="C2586" s="30" t="str">
        <f>+VLOOKUP(B2586,$I$3:$O$7,7)</f>
        <v>C</v>
      </c>
    </row>
    <row r="2587" spans="1:3" ht="14.4" x14ac:dyDescent="0.3">
      <c r="A2587" s="40"/>
      <c r="B2587" s="19"/>
      <c r="C2587" s="30" t="str">
        <f>+VLOOKUP(B2587,$I$3:$O$7,7)</f>
        <v>C</v>
      </c>
    </row>
    <row r="2588" spans="1:3" ht="14.4" x14ac:dyDescent="0.3">
      <c r="A2588" s="40"/>
      <c r="B2588" s="19"/>
      <c r="C2588" s="30" t="str">
        <f>+VLOOKUP(B2588,$I$3:$O$7,7)</f>
        <v>C</v>
      </c>
    </row>
    <row r="2589" spans="1:3" ht="14.4" x14ac:dyDescent="0.3">
      <c r="A2589" s="40"/>
      <c r="B2589" s="19"/>
      <c r="C2589" s="30" t="str">
        <f>+VLOOKUP(B2589,$I$3:$O$7,7)</f>
        <v>C</v>
      </c>
    </row>
    <row r="2590" spans="1:3" ht="14.4" x14ac:dyDescent="0.3">
      <c r="A2590" s="40"/>
      <c r="B2590" s="19"/>
      <c r="C2590" s="30" t="str">
        <f>+VLOOKUP(B2590,$I$3:$O$7,7)</f>
        <v>C</v>
      </c>
    </row>
    <row r="2591" spans="1:3" ht="14.4" x14ac:dyDescent="0.3">
      <c r="A2591" s="40"/>
      <c r="B2591" s="19"/>
      <c r="C2591" s="30" t="str">
        <f>+VLOOKUP(B2591,$I$3:$O$7,7)</f>
        <v>C</v>
      </c>
    </row>
    <row r="2592" spans="1:3" ht="14.4" x14ac:dyDescent="0.3">
      <c r="A2592" s="40"/>
      <c r="B2592" s="19"/>
      <c r="C2592" s="30" t="str">
        <f>+VLOOKUP(B2592,$I$3:$O$7,7)</f>
        <v>C</v>
      </c>
    </row>
    <row r="2593" spans="1:3" ht="14.4" x14ac:dyDescent="0.3">
      <c r="A2593" s="40"/>
      <c r="B2593" s="19"/>
      <c r="C2593" s="30" t="str">
        <f>+VLOOKUP(B2593,$I$3:$O$7,7)</f>
        <v>C</v>
      </c>
    </row>
    <row r="2594" spans="1:3" ht="14.4" x14ac:dyDescent="0.3">
      <c r="A2594" s="40"/>
      <c r="B2594" s="19"/>
      <c r="C2594" s="30" t="str">
        <f>+VLOOKUP(B2594,$I$3:$O$7,7)</f>
        <v>C</v>
      </c>
    </row>
    <row r="2595" spans="1:3" ht="14.4" x14ac:dyDescent="0.3">
      <c r="A2595" s="40"/>
      <c r="B2595" s="19"/>
      <c r="C2595" s="30" t="str">
        <f>+VLOOKUP(B2595,$I$3:$O$7,7)</f>
        <v>C</v>
      </c>
    </row>
    <row r="2596" spans="1:3" ht="14.4" x14ac:dyDescent="0.3">
      <c r="A2596" s="40"/>
      <c r="B2596" s="19"/>
      <c r="C2596" s="30" t="str">
        <f>+VLOOKUP(B2596,$I$3:$O$7,7)</f>
        <v>C</v>
      </c>
    </row>
    <row r="2597" spans="1:3" ht="14.4" x14ac:dyDescent="0.3">
      <c r="A2597" s="40"/>
      <c r="B2597" s="19"/>
      <c r="C2597" s="30" t="str">
        <f>+VLOOKUP(B2597,$I$3:$O$7,7)</f>
        <v>C</v>
      </c>
    </row>
    <row r="2598" spans="1:3" ht="14.4" x14ac:dyDescent="0.3">
      <c r="A2598" s="40"/>
      <c r="B2598" s="19"/>
      <c r="C2598" s="30" t="str">
        <f>+VLOOKUP(B2598,$I$3:$O$7,7)</f>
        <v>C</v>
      </c>
    </row>
    <row r="2599" spans="1:3" ht="14.4" x14ac:dyDescent="0.3">
      <c r="A2599" s="40"/>
      <c r="B2599" s="19"/>
      <c r="C2599" s="30" t="str">
        <f>+VLOOKUP(B2599,$I$3:$O$7,7)</f>
        <v>C</v>
      </c>
    </row>
    <row r="2600" spans="1:3" ht="14.4" x14ac:dyDescent="0.3">
      <c r="A2600" s="40"/>
      <c r="B2600" s="19"/>
      <c r="C2600" s="30" t="str">
        <f>+VLOOKUP(B2600,$I$3:$O$7,7)</f>
        <v>C</v>
      </c>
    </row>
    <row r="2601" spans="1:3" ht="14.4" x14ac:dyDescent="0.3">
      <c r="A2601" s="40"/>
      <c r="B2601" s="19"/>
      <c r="C2601" s="30" t="str">
        <f>+VLOOKUP(B2601,$I$3:$O$7,7)</f>
        <v>C</v>
      </c>
    </row>
    <row r="2602" spans="1:3" ht="14.4" x14ac:dyDescent="0.3">
      <c r="A2602" s="40"/>
      <c r="B2602" s="19"/>
      <c r="C2602" s="30" t="str">
        <f>+VLOOKUP(B2602,$I$3:$O$7,7)</f>
        <v>C</v>
      </c>
    </row>
    <row r="2603" spans="1:3" ht="14.4" x14ac:dyDescent="0.3">
      <c r="A2603" s="40"/>
      <c r="B2603" s="19"/>
      <c r="C2603" s="30" t="str">
        <f>+VLOOKUP(B2603,$I$3:$O$7,7)</f>
        <v>C</v>
      </c>
    </row>
    <row r="2604" spans="1:3" ht="14.4" x14ac:dyDescent="0.3">
      <c r="A2604" s="40"/>
      <c r="B2604" s="19"/>
      <c r="C2604" s="30" t="str">
        <f>+VLOOKUP(B2604,$I$3:$O$7,7)</f>
        <v>C</v>
      </c>
    </row>
    <row r="2605" spans="1:3" ht="14.4" x14ac:dyDescent="0.3">
      <c r="A2605" s="40"/>
      <c r="B2605" s="19"/>
      <c r="C2605" s="30" t="str">
        <f>+VLOOKUP(B2605,$I$3:$O$7,7)</f>
        <v>C</v>
      </c>
    </row>
    <row r="2606" spans="1:3" ht="14.4" x14ac:dyDescent="0.3">
      <c r="A2606" s="40"/>
      <c r="B2606" s="19"/>
      <c r="C2606" s="30" t="str">
        <f>+VLOOKUP(B2606,$I$3:$O$7,7)</f>
        <v>C</v>
      </c>
    </row>
    <row r="2607" spans="1:3" ht="14.4" x14ac:dyDescent="0.3">
      <c r="A2607" s="40"/>
      <c r="B2607" s="19"/>
      <c r="C2607" s="30" t="str">
        <f>+VLOOKUP(B2607,$I$3:$O$7,7)</f>
        <v>C</v>
      </c>
    </row>
    <row r="2608" spans="1:3" ht="14.4" x14ac:dyDescent="0.3">
      <c r="A2608" s="40"/>
      <c r="B2608" s="19"/>
      <c r="C2608" s="30" t="str">
        <f>+VLOOKUP(B2608,$I$3:$O$7,7)</f>
        <v>C</v>
      </c>
    </row>
    <row r="2609" spans="1:3" ht="14.4" x14ac:dyDescent="0.3">
      <c r="A2609" s="40"/>
      <c r="B2609" s="19"/>
      <c r="C2609" s="30" t="str">
        <f>+VLOOKUP(B2609,$I$3:$O$7,7)</f>
        <v>C</v>
      </c>
    </row>
    <row r="2610" spans="1:3" ht="14.4" x14ac:dyDescent="0.3">
      <c r="A2610" s="40"/>
      <c r="B2610" s="19"/>
      <c r="C2610" s="30" t="str">
        <f>+VLOOKUP(B2610,$I$3:$O$7,7)</f>
        <v>C</v>
      </c>
    </row>
    <row r="2611" spans="1:3" ht="14.4" x14ac:dyDescent="0.3">
      <c r="A2611" s="40"/>
      <c r="B2611" s="19"/>
      <c r="C2611" s="30" t="str">
        <f>+VLOOKUP(B2611,$I$3:$O$7,7)</f>
        <v>C</v>
      </c>
    </row>
    <row r="2612" spans="1:3" ht="14.4" x14ac:dyDescent="0.3">
      <c r="A2612" s="40"/>
      <c r="B2612" s="19"/>
      <c r="C2612" s="30" t="str">
        <f>+VLOOKUP(B2612,$I$3:$O$7,7)</f>
        <v>C</v>
      </c>
    </row>
    <row r="2613" spans="1:3" ht="14.4" x14ac:dyDescent="0.3">
      <c r="A2613" s="40"/>
      <c r="B2613" s="19"/>
      <c r="C2613" s="30" t="str">
        <f>+VLOOKUP(B2613,$I$3:$O$7,7)</f>
        <v>C</v>
      </c>
    </row>
    <row r="2614" spans="1:3" ht="14.4" x14ac:dyDescent="0.3">
      <c r="A2614" s="40"/>
      <c r="B2614" s="19"/>
      <c r="C2614" s="30" t="str">
        <f>+VLOOKUP(B2614,$I$3:$O$7,7)</f>
        <v>C</v>
      </c>
    </row>
    <row r="2615" spans="1:3" ht="14.4" x14ac:dyDescent="0.3">
      <c r="A2615" s="40"/>
      <c r="B2615" s="19"/>
      <c r="C2615" s="30" t="str">
        <f>+VLOOKUP(B2615,$I$3:$O$7,7)</f>
        <v>C</v>
      </c>
    </row>
    <row r="2616" spans="1:3" ht="14.4" x14ac:dyDescent="0.3">
      <c r="A2616" s="40"/>
      <c r="B2616" s="19"/>
      <c r="C2616" s="30" t="str">
        <f>+VLOOKUP(B2616,$I$3:$O$7,7)</f>
        <v>C</v>
      </c>
    </row>
    <row r="2617" spans="1:3" ht="14.4" x14ac:dyDescent="0.3">
      <c r="A2617" s="40"/>
      <c r="B2617" s="19"/>
      <c r="C2617" s="30" t="str">
        <f>+VLOOKUP(B2617,$I$3:$O$7,7)</f>
        <v>C</v>
      </c>
    </row>
    <row r="2618" spans="1:3" ht="14.4" x14ac:dyDescent="0.3">
      <c r="A2618" s="40"/>
      <c r="B2618" s="19"/>
      <c r="C2618" s="30" t="str">
        <f>+VLOOKUP(B2618,$I$3:$O$7,7)</f>
        <v>C</v>
      </c>
    </row>
    <row r="2619" spans="1:3" ht="14.4" x14ac:dyDescent="0.3">
      <c r="A2619" s="40"/>
      <c r="B2619" s="19"/>
      <c r="C2619" s="30" t="str">
        <f>+VLOOKUP(B2619,$I$3:$O$7,7)</f>
        <v>C</v>
      </c>
    </row>
    <row r="2620" spans="1:3" ht="14.4" x14ac:dyDescent="0.3">
      <c r="A2620" s="40"/>
      <c r="B2620" s="19"/>
      <c r="C2620" s="30" t="str">
        <f>+VLOOKUP(B2620,$I$3:$O$7,7)</f>
        <v>C</v>
      </c>
    </row>
    <row r="2621" spans="1:3" ht="14.4" x14ac:dyDescent="0.3">
      <c r="A2621" s="40"/>
      <c r="B2621" s="19"/>
      <c r="C2621" s="30" t="str">
        <f>+VLOOKUP(B2621,$I$3:$O$7,7)</f>
        <v>C</v>
      </c>
    </row>
    <row r="2622" spans="1:3" ht="14.4" x14ac:dyDescent="0.3">
      <c r="A2622" s="40"/>
      <c r="B2622" s="19"/>
      <c r="C2622" s="30" t="str">
        <f>+VLOOKUP(B2622,$I$3:$O$7,7)</f>
        <v>C</v>
      </c>
    </row>
    <row r="2623" spans="1:3" ht="14.4" x14ac:dyDescent="0.3">
      <c r="A2623" s="40"/>
      <c r="B2623" s="19"/>
      <c r="C2623" s="30" t="str">
        <f>+VLOOKUP(B2623,$I$3:$O$7,7)</f>
        <v>C</v>
      </c>
    </row>
    <row r="2624" spans="1:3" ht="14.4" x14ac:dyDescent="0.3">
      <c r="A2624" s="40"/>
      <c r="B2624" s="19"/>
      <c r="C2624" s="30" t="str">
        <f>+VLOOKUP(B2624,$I$3:$O$7,7)</f>
        <v>C</v>
      </c>
    </row>
    <row r="2625" spans="1:3" ht="14.4" x14ac:dyDescent="0.3">
      <c r="A2625" s="40"/>
      <c r="B2625" s="19"/>
      <c r="C2625" s="30" t="str">
        <f>+VLOOKUP(B2625,$I$3:$O$7,7)</f>
        <v>C</v>
      </c>
    </row>
    <row r="2626" spans="1:3" ht="14.4" x14ac:dyDescent="0.3">
      <c r="A2626" s="40"/>
      <c r="B2626" s="19"/>
      <c r="C2626" s="30" t="str">
        <f>+VLOOKUP(B2626,$I$3:$O$7,7)</f>
        <v>C</v>
      </c>
    </row>
    <row r="2627" spans="1:3" ht="14.4" x14ac:dyDescent="0.3">
      <c r="A2627" s="40"/>
      <c r="B2627" s="19"/>
      <c r="C2627" s="30" t="str">
        <f>+VLOOKUP(B2627,$I$3:$O$7,7)</f>
        <v>C</v>
      </c>
    </row>
    <row r="2628" spans="1:3" ht="14.4" x14ac:dyDescent="0.3">
      <c r="A2628" s="40"/>
      <c r="B2628" s="19"/>
      <c r="C2628" s="30" t="str">
        <f>+VLOOKUP(B2628,$I$3:$O$7,7)</f>
        <v>C</v>
      </c>
    </row>
    <row r="2629" spans="1:3" ht="14.4" x14ac:dyDescent="0.3">
      <c r="A2629" s="40"/>
      <c r="B2629" s="19"/>
      <c r="C2629" s="30" t="str">
        <f>+VLOOKUP(B2629,$I$3:$O$7,7)</f>
        <v>C</v>
      </c>
    </row>
    <row r="2630" spans="1:3" ht="14.4" x14ac:dyDescent="0.3">
      <c r="A2630" s="40"/>
      <c r="B2630" s="19"/>
      <c r="C2630" s="30" t="str">
        <f>+VLOOKUP(B2630,$I$3:$O$7,7)</f>
        <v>C</v>
      </c>
    </row>
    <row r="2631" spans="1:3" ht="14.4" x14ac:dyDescent="0.3">
      <c r="A2631" s="40"/>
      <c r="B2631" s="19"/>
      <c r="C2631" s="30" t="str">
        <f>+VLOOKUP(B2631,$I$3:$O$7,7)</f>
        <v>C</v>
      </c>
    </row>
    <row r="2632" spans="1:3" ht="14.4" x14ac:dyDescent="0.3">
      <c r="A2632" s="40"/>
      <c r="B2632" s="19"/>
      <c r="C2632" s="30" t="str">
        <f>+VLOOKUP(B2632,$I$3:$O$7,7)</f>
        <v>C</v>
      </c>
    </row>
    <row r="2633" spans="1:3" ht="14.4" x14ac:dyDescent="0.3">
      <c r="A2633" s="40"/>
      <c r="B2633" s="19"/>
      <c r="C2633" s="30" t="str">
        <f>+VLOOKUP(B2633,$I$3:$O$7,7)</f>
        <v>C</v>
      </c>
    </row>
    <row r="2634" spans="1:3" ht="14.4" x14ac:dyDescent="0.3">
      <c r="A2634" s="40"/>
      <c r="B2634" s="19"/>
      <c r="C2634" s="30" t="str">
        <f>+VLOOKUP(B2634,$I$3:$O$7,7)</f>
        <v>C</v>
      </c>
    </row>
    <row r="2635" spans="1:3" ht="14.4" x14ac:dyDescent="0.3">
      <c r="A2635" s="40"/>
      <c r="B2635" s="19"/>
      <c r="C2635" s="30" t="str">
        <f>+VLOOKUP(B2635,$I$3:$O$7,7)</f>
        <v>C</v>
      </c>
    </row>
    <row r="2636" spans="1:3" ht="14.4" x14ac:dyDescent="0.3">
      <c r="A2636" s="40"/>
      <c r="B2636" s="19"/>
      <c r="C2636" s="30" t="str">
        <f>+VLOOKUP(B2636,$I$3:$O$7,7)</f>
        <v>C</v>
      </c>
    </row>
    <row r="2637" spans="1:3" ht="14.4" x14ac:dyDescent="0.3">
      <c r="A2637" s="40"/>
      <c r="B2637" s="19"/>
      <c r="C2637" s="30" t="str">
        <f>+VLOOKUP(B2637,$I$3:$O$7,7)</f>
        <v>C</v>
      </c>
    </row>
    <row r="2638" spans="1:3" ht="14.4" x14ac:dyDescent="0.3">
      <c r="A2638" s="40"/>
      <c r="B2638" s="19"/>
      <c r="C2638" s="30" t="str">
        <f>+VLOOKUP(B2638,$I$3:$O$7,7)</f>
        <v>C</v>
      </c>
    </row>
    <row r="2639" spans="1:3" ht="14.4" x14ac:dyDescent="0.3">
      <c r="A2639" s="40"/>
      <c r="B2639" s="19"/>
      <c r="C2639" s="30" t="str">
        <f>+VLOOKUP(B2639,$I$3:$O$7,7)</f>
        <v>C</v>
      </c>
    </row>
    <row r="2640" spans="1:3" ht="14.4" x14ac:dyDescent="0.3">
      <c r="A2640" s="40"/>
      <c r="B2640" s="19"/>
      <c r="C2640" s="30" t="str">
        <f>+VLOOKUP(B2640,$I$3:$O$7,7)</f>
        <v>C</v>
      </c>
    </row>
    <row r="2641" spans="1:3" ht="14.4" x14ac:dyDescent="0.3">
      <c r="A2641" s="40"/>
      <c r="B2641" s="19"/>
      <c r="C2641" s="30" t="str">
        <f>+VLOOKUP(B2641,$I$3:$O$7,7)</f>
        <v>C</v>
      </c>
    </row>
    <row r="2642" spans="1:3" ht="14.4" x14ac:dyDescent="0.3">
      <c r="A2642" s="40"/>
      <c r="B2642" s="19"/>
      <c r="C2642" s="30" t="str">
        <f>+VLOOKUP(B2642,$I$3:$O$7,7)</f>
        <v>C</v>
      </c>
    </row>
    <row r="2643" spans="1:3" ht="14.4" x14ac:dyDescent="0.3">
      <c r="A2643" s="40"/>
      <c r="B2643" s="19"/>
      <c r="C2643" s="30" t="str">
        <f>+VLOOKUP(B2643,$I$3:$O$7,7)</f>
        <v>C</v>
      </c>
    </row>
    <row r="2644" spans="1:3" ht="14.4" x14ac:dyDescent="0.3">
      <c r="A2644" s="40"/>
      <c r="B2644" s="19"/>
      <c r="C2644" s="30" t="str">
        <f>+VLOOKUP(B2644,$I$3:$O$7,7)</f>
        <v>C</v>
      </c>
    </row>
    <row r="2645" spans="1:3" ht="14.4" x14ac:dyDescent="0.3">
      <c r="A2645" s="40"/>
      <c r="B2645" s="19"/>
      <c r="C2645" s="30" t="str">
        <f>+VLOOKUP(B2645,$I$3:$O$7,7)</f>
        <v>C</v>
      </c>
    </row>
    <row r="2646" spans="1:3" ht="14.4" x14ac:dyDescent="0.3">
      <c r="A2646" s="40"/>
      <c r="B2646" s="19"/>
      <c r="C2646" s="30" t="str">
        <f>+VLOOKUP(B2646,$I$3:$O$7,7)</f>
        <v>C</v>
      </c>
    </row>
    <row r="2647" spans="1:3" ht="14.4" x14ac:dyDescent="0.3">
      <c r="A2647" s="40"/>
      <c r="B2647" s="19"/>
      <c r="C2647" s="30" t="str">
        <f>+VLOOKUP(B2647,$I$3:$O$7,7)</f>
        <v>C</v>
      </c>
    </row>
    <row r="2648" spans="1:3" ht="14.4" x14ac:dyDescent="0.3">
      <c r="A2648" s="40"/>
      <c r="B2648" s="19"/>
      <c r="C2648" s="30" t="str">
        <f>+VLOOKUP(B2648,$I$3:$O$7,7)</f>
        <v>C</v>
      </c>
    </row>
    <row r="2649" spans="1:3" ht="14.4" x14ac:dyDescent="0.3">
      <c r="A2649" s="40"/>
      <c r="B2649" s="19"/>
      <c r="C2649" s="30" t="str">
        <f>+VLOOKUP(B2649,$I$3:$O$7,7)</f>
        <v>C</v>
      </c>
    </row>
    <row r="2650" spans="1:3" ht="14.4" x14ac:dyDescent="0.3">
      <c r="A2650" s="40"/>
      <c r="B2650" s="19"/>
      <c r="C2650" s="30" t="str">
        <f>+VLOOKUP(B2650,$I$3:$O$7,7)</f>
        <v>C</v>
      </c>
    </row>
    <row r="2651" spans="1:3" ht="14.4" x14ac:dyDescent="0.3">
      <c r="A2651" s="40"/>
      <c r="B2651" s="19"/>
      <c r="C2651" s="30" t="str">
        <f>+VLOOKUP(B2651,$I$3:$O$7,7)</f>
        <v>C</v>
      </c>
    </row>
    <row r="2652" spans="1:3" ht="14.4" x14ac:dyDescent="0.3">
      <c r="A2652" s="40"/>
      <c r="B2652" s="19"/>
      <c r="C2652" s="30" t="str">
        <f>+VLOOKUP(B2652,$I$3:$O$7,7)</f>
        <v>C</v>
      </c>
    </row>
    <row r="2653" spans="1:3" ht="14.4" x14ac:dyDescent="0.3">
      <c r="A2653" s="40"/>
      <c r="B2653" s="19"/>
      <c r="C2653" s="30" t="str">
        <f>+VLOOKUP(B2653,$I$3:$O$7,7)</f>
        <v>C</v>
      </c>
    </row>
    <row r="2654" spans="1:3" ht="14.4" x14ac:dyDescent="0.3">
      <c r="A2654" s="40"/>
      <c r="B2654" s="19"/>
      <c r="C2654" s="30" t="str">
        <f>+VLOOKUP(B2654,$I$3:$O$7,7)</f>
        <v>C</v>
      </c>
    </row>
    <row r="2655" spans="1:3" ht="14.4" x14ac:dyDescent="0.3">
      <c r="A2655" s="40"/>
      <c r="B2655" s="19"/>
      <c r="C2655" s="30" t="str">
        <f>+VLOOKUP(B2655,$I$3:$O$7,7)</f>
        <v>C</v>
      </c>
    </row>
    <row r="2656" spans="1:3" ht="14.4" x14ac:dyDescent="0.3">
      <c r="A2656" s="40"/>
      <c r="B2656" s="19"/>
      <c r="C2656" s="30" t="str">
        <f>+VLOOKUP(B2656,$I$3:$O$7,7)</f>
        <v>C</v>
      </c>
    </row>
    <row r="2657" spans="1:3" ht="14.4" x14ac:dyDescent="0.3">
      <c r="A2657" s="40"/>
      <c r="B2657" s="19"/>
      <c r="C2657" s="30" t="str">
        <f>+VLOOKUP(B2657,$I$3:$O$7,7)</f>
        <v>C</v>
      </c>
    </row>
    <row r="2658" spans="1:3" ht="14.4" x14ac:dyDescent="0.3">
      <c r="A2658" s="40"/>
      <c r="B2658" s="19"/>
      <c r="C2658" s="30" t="str">
        <f>+VLOOKUP(B2658,$I$3:$O$7,7)</f>
        <v>C</v>
      </c>
    </row>
    <row r="2659" spans="1:3" ht="14.4" x14ac:dyDescent="0.3">
      <c r="A2659" s="40"/>
      <c r="B2659" s="19"/>
      <c r="C2659" s="30" t="str">
        <f>+VLOOKUP(B2659,$I$3:$O$7,7)</f>
        <v>C</v>
      </c>
    </row>
    <row r="2660" spans="1:3" ht="14.4" x14ac:dyDescent="0.3">
      <c r="A2660" s="40"/>
      <c r="B2660" s="19"/>
      <c r="C2660" s="30" t="str">
        <f>+VLOOKUP(B2660,$I$3:$O$7,7)</f>
        <v>C</v>
      </c>
    </row>
    <row r="2661" spans="1:3" ht="14.4" x14ac:dyDescent="0.3">
      <c r="A2661" s="40"/>
      <c r="B2661" s="19"/>
      <c r="C2661" s="30" t="str">
        <f>+VLOOKUP(B2661,$I$3:$O$7,7)</f>
        <v>C</v>
      </c>
    </row>
    <row r="2662" spans="1:3" ht="14.4" x14ac:dyDescent="0.3">
      <c r="A2662" s="40"/>
      <c r="B2662" s="19"/>
      <c r="C2662" s="30" t="str">
        <f>+VLOOKUP(B2662,$I$3:$O$7,7)</f>
        <v>C</v>
      </c>
    </row>
    <row r="2663" spans="1:3" ht="14.4" x14ac:dyDescent="0.3">
      <c r="A2663" s="40"/>
      <c r="B2663" s="19"/>
      <c r="C2663" s="30" t="str">
        <f>+VLOOKUP(B2663,$I$3:$O$7,7)</f>
        <v>C</v>
      </c>
    </row>
    <row r="2664" spans="1:3" ht="14.4" x14ac:dyDescent="0.3">
      <c r="A2664" s="40"/>
      <c r="B2664" s="19"/>
      <c r="C2664" s="30" t="str">
        <f>+VLOOKUP(B2664,$I$3:$O$7,7)</f>
        <v>C</v>
      </c>
    </row>
    <row r="2665" spans="1:3" ht="14.4" x14ac:dyDescent="0.3">
      <c r="A2665" s="40"/>
      <c r="B2665" s="19"/>
      <c r="C2665" s="30" t="str">
        <f>+VLOOKUP(B2665,$I$3:$O$7,7)</f>
        <v>C</v>
      </c>
    </row>
    <row r="2666" spans="1:3" ht="14.4" x14ac:dyDescent="0.3">
      <c r="A2666" s="40"/>
      <c r="B2666" s="19"/>
      <c r="C2666" s="30" t="str">
        <f>+VLOOKUP(B2666,$I$3:$O$7,7)</f>
        <v>C</v>
      </c>
    </row>
    <row r="2667" spans="1:3" ht="14.4" x14ac:dyDescent="0.3">
      <c r="A2667" s="40"/>
      <c r="B2667" s="19"/>
      <c r="C2667" s="30" t="str">
        <f>+VLOOKUP(B2667,$I$3:$O$7,7)</f>
        <v>C</v>
      </c>
    </row>
    <row r="2668" spans="1:3" ht="14.4" x14ac:dyDescent="0.3">
      <c r="A2668" s="40"/>
      <c r="B2668" s="19"/>
      <c r="C2668" s="30" t="str">
        <f>+VLOOKUP(B2668,$I$3:$O$7,7)</f>
        <v>C</v>
      </c>
    </row>
    <row r="2669" spans="1:3" ht="14.4" x14ac:dyDescent="0.3">
      <c r="A2669" s="40"/>
      <c r="B2669" s="19"/>
      <c r="C2669" s="30" t="str">
        <f>+VLOOKUP(B2669,$I$3:$O$7,7)</f>
        <v>C</v>
      </c>
    </row>
    <row r="2670" spans="1:3" ht="14.4" x14ac:dyDescent="0.3">
      <c r="A2670" s="40"/>
      <c r="B2670" s="19"/>
      <c r="C2670" s="30" t="str">
        <f>+VLOOKUP(B2670,$I$3:$O$7,7)</f>
        <v>C</v>
      </c>
    </row>
    <row r="2671" spans="1:3" ht="14.4" x14ac:dyDescent="0.3">
      <c r="A2671" s="40"/>
      <c r="B2671" s="19"/>
      <c r="C2671" s="30" t="str">
        <f>+VLOOKUP(B2671,$I$3:$O$7,7)</f>
        <v>C</v>
      </c>
    </row>
    <row r="2672" spans="1:3" ht="14.4" x14ac:dyDescent="0.3">
      <c r="A2672" s="40"/>
      <c r="B2672" s="19"/>
      <c r="C2672" s="30" t="str">
        <f>+VLOOKUP(B2672,$I$3:$O$7,7)</f>
        <v>C</v>
      </c>
    </row>
    <row r="2673" spans="1:3" ht="14.4" x14ac:dyDescent="0.3">
      <c r="A2673" s="40"/>
      <c r="B2673" s="19"/>
      <c r="C2673" s="30" t="str">
        <f>+VLOOKUP(B2673,$I$3:$O$7,7)</f>
        <v>C</v>
      </c>
    </row>
    <row r="2674" spans="1:3" ht="14.4" x14ac:dyDescent="0.3">
      <c r="A2674" s="40"/>
      <c r="B2674" s="19"/>
      <c r="C2674" s="30" t="str">
        <f>+VLOOKUP(B2674,$I$3:$O$7,7)</f>
        <v>C</v>
      </c>
    </row>
    <row r="2675" spans="1:3" ht="14.4" x14ac:dyDescent="0.3">
      <c r="A2675" s="40"/>
      <c r="B2675" s="19"/>
      <c r="C2675" s="30" t="str">
        <f>+VLOOKUP(B2675,$I$3:$O$7,7)</f>
        <v>C</v>
      </c>
    </row>
    <row r="2676" spans="1:3" ht="14.4" x14ac:dyDescent="0.3">
      <c r="A2676" s="40"/>
      <c r="B2676" s="19"/>
      <c r="C2676" s="30" t="str">
        <f>+VLOOKUP(B2676,$I$3:$O$7,7)</f>
        <v>C</v>
      </c>
    </row>
    <row r="2677" spans="1:3" ht="14.4" x14ac:dyDescent="0.3">
      <c r="A2677" s="40"/>
      <c r="B2677" s="19"/>
      <c r="C2677" s="30" t="str">
        <f>+VLOOKUP(B2677,$I$3:$O$7,7)</f>
        <v>C</v>
      </c>
    </row>
    <row r="2678" spans="1:3" ht="14.4" x14ac:dyDescent="0.3">
      <c r="A2678" s="40"/>
      <c r="B2678" s="19"/>
      <c r="C2678" s="30" t="str">
        <f>+VLOOKUP(B2678,$I$3:$O$7,7)</f>
        <v>C</v>
      </c>
    </row>
    <row r="2679" spans="1:3" ht="14.4" x14ac:dyDescent="0.3">
      <c r="A2679" s="40"/>
      <c r="B2679" s="19"/>
      <c r="C2679" s="30" t="str">
        <f>+VLOOKUP(B2679,$I$3:$O$7,7)</f>
        <v>C</v>
      </c>
    </row>
    <row r="2680" spans="1:3" ht="14.4" x14ac:dyDescent="0.3">
      <c r="A2680" s="40"/>
      <c r="B2680" s="19"/>
      <c r="C2680" s="30" t="str">
        <f>+VLOOKUP(B2680,$I$3:$O$7,7)</f>
        <v>C</v>
      </c>
    </row>
    <row r="2681" spans="1:3" ht="14.4" x14ac:dyDescent="0.3">
      <c r="A2681" s="40"/>
      <c r="B2681" s="19"/>
      <c r="C2681" s="30" t="str">
        <f>+VLOOKUP(B2681,$I$3:$O$7,7)</f>
        <v>C</v>
      </c>
    </row>
    <row r="2682" spans="1:3" ht="14.4" x14ac:dyDescent="0.3">
      <c r="A2682" s="40"/>
      <c r="B2682" s="19"/>
      <c r="C2682" s="30" t="str">
        <f>+VLOOKUP(B2682,$I$3:$O$7,7)</f>
        <v>C</v>
      </c>
    </row>
    <row r="2683" spans="1:3" ht="14.4" x14ac:dyDescent="0.3">
      <c r="A2683" s="40"/>
      <c r="B2683" s="19"/>
      <c r="C2683" s="30" t="str">
        <f>+VLOOKUP(B2683,$I$3:$O$7,7)</f>
        <v>C</v>
      </c>
    </row>
    <row r="2684" spans="1:3" ht="14.4" x14ac:dyDescent="0.3">
      <c r="A2684" s="40"/>
      <c r="B2684" s="19"/>
      <c r="C2684" s="30" t="str">
        <f>+VLOOKUP(B2684,$I$3:$O$7,7)</f>
        <v>C</v>
      </c>
    </row>
    <row r="2685" spans="1:3" ht="14.4" x14ac:dyDescent="0.3">
      <c r="A2685" s="40"/>
      <c r="B2685" s="19"/>
      <c r="C2685" s="30" t="str">
        <f>+VLOOKUP(B2685,$I$3:$O$7,7)</f>
        <v>C</v>
      </c>
    </row>
    <row r="2686" spans="1:3" ht="14.4" x14ac:dyDescent="0.3">
      <c r="A2686" s="40"/>
      <c r="B2686" s="19"/>
      <c r="C2686" s="30" t="str">
        <f>+VLOOKUP(B2686,$I$3:$O$7,7)</f>
        <v>C</v>
      </c>
    </row>
    <row r="2687" spans="1:3" ht="14.4" x14ac:dyDescent="0.3">
      <c r="A2687" s="40"/>
      <c r="B2687" s="19"/>
      <c r="C2687" s="30" t="str">
        <f>+VLOOKUP(B2687,$I$3:$O$7,7)</f>
        <v>C</v>
      </c>
    </row>
    <row r="2688" spans="1:3" ht="14.4" x14ac:dyDescent="0.3">
      <c r="A2688" s="40"/>
      <c r="B2688" s="19"/>
      <c r="C2688" s="30" t="str">
        <f>+VLOOKUP(B2688,$I$3:$O$7,7)</f>
        <v>C</v>
      </c>
    </row>
    <row r="2689" spans="1:3" ht="14.4" x14ac:dyDescent="0.3">
      <c r="A2689" s="40"/>
      <c r="B2689" s="19"/>
      <c r="C2689" s="30" t="str">
        <f>+VLOOKUP(B2689,$I$3:$O$7,7)</f>
        <v>C</v>
      </c>
    </row>
    <row r="2690" spans="1:3" ht="14.4" x14ac:dyDescent="0.3">
      <c r="A2690" s="40"/>
      <c r="B2690" s="19"/>
      <c r="C2690" s="30" t="str">
        <f>+VLOOKUP(B2690,$I$3:$O$7,7)</f>
        <v>C</v>
      </c>
    </row>
    <row r="2691" spans="1:3" ht="14.4" x14ac:dyDescent="0.3">
      <c r="A2691" s="40"/>
      <c r="B2691" s="19"/>
      <c r="C2691" s="30" t="str">
        <f>+VLOOKUP(B2691,$I$3:$O$7,7)</f>
        <v>C</v>
      </c>
    </row>
    <row r="2692" spans="1:3" ht="14.4" x14ac:dyDescent="0.3">
      <c r="A2692" s="40"/>
      <c r="B2692" s="19"/>
      <c r="C2692" s="30" t="str">
        <f>+VLOOKUP(B2692,$I$3:$O$7,7)</f>
        <v>C</v>
      </c>
    </row>
    <row r="2693" spans="1:3" ht="14.4" x14ac:dyDescent="0.3">
      <c r="A2693" s="40"/>
      <c r="B2693" s="19"/>
      <c r="C2693" s="30" t="str">
        <f>+VLOOKUP(B2693,$I$3:$O$7,7)</f>
        <v>C</v>
      </c>
    </row>
    <row r="2694" spans="1:3" ht="14.4" x14ac:dyDescent="0.3">
      <c r="A2694" s="40"/>
      <c r="B2694" s="19"/>
      <c r="C2694" s="30" t="str">
        <f>+VLOOKUP(B2694,$I$3:$O$7,7)</f>
        <v>C</v>
      </c>
    </row>
    <row r="2695" spans="1:3" ht="14.4" x14ac:dyDescent="0.3">
      <c r="A2695" s="40"/>
      <c r="B2695" s="19"/>
      <c r="C2695" s="30" t="str">
        <f>+VLOOKUP(B2695,$I$3:$O$7,7)</f>
        <v>C</v>
      </c>
    </row>
    <row r="2696" spans="1:3" ht="14.4" x14ac:dyDescent="0.3">
      <c r="A2696" s="40"/>
      <c r="B2696" s="19"/>
      <c r="C2696" s="30" t="str">
        <f>+VLOOKUP(B2696,$I$3:$O$7,7)</f>
        <v>C</v>
      </c>
    </row>
    <row r="2697" spans="1:3" ht="14.4" x14ac:dyDescent="0.3">
      <c r="A2697" s="40"/>
      <c r="B2697" s="19"/>
      <c r="C2697" s="30" t="str">
        <f>+VLOOKUP(B2697,$I$3:$O$7,7)</f>
        <v>C</v>
      </c>
    </row>
    <row r="2698" spans="1:3" ht="14.4" x14ac:dyDescent="0.3">
      <c r="A2698" s="40"/>
      <c r="B2698" s="19"/>
      <c r="C2698" s="30" t="str">
        <f>+VLOOKUP(B2698,$I$3:$O$7,7)</f>
        <v>C</v>
      </c>
    </row>
    <row r="2699" spans="1:3" ht="14.4" x14ac:dyDescent="0.3">
      <c r="A2699" s="40"/>
      <c r="B2699" s="19"/>
      <c r="C2699" s="30" t="str">
        <f>+VLOOKUP(B2699,$I$3:$O$7,7)</f>
        <v>C</v>
      </c>
    </row>
    <row r="2700" spans="1:3" ht="14.4" x14ac:dyDescent="0.3">
      <c r="A2700" s="40"/>
      <c r="B2700" s="19"/>
      <c r="C2700" s="30" t="str">
        <f>+VLOOKUP(B2700,$I$3:$O$7,7)</f>
        <v>C</v>
      </c>
    </row>
    <row r="2701" spans="1:3" ht="14.4" x14ac:dyDescent="0.3">
      <c r="A2701" s="40"/>
      <c r="B2701" s="19"/>
      <c r="C2701" s="30" t="str">
        <f>+VLOOKUP(B2701,$I$3:$O$7,7)</f>
        <v>C</v>
      </c>
    </row>
    <row r="2702" spans="1:3" ht="14.4" x14ac:dyDescent="0.3">
      <c r="A2702" s="40"/>
      <c r="B2702" s="19"/>
      <c r="C2702" s="30" t="str">
        <f>+VLOOKUP(B2702,$I$3:$O$7,7)</f>
        <v>C</v>
      </c>
    </row>
    <row r="2703" spans="1:3" ht="14.4" x14ac:dyDescent="0.3">
      <c r="A2703" s="40"/>
      <c r="B2703" s="19"/>
      <c r="C2703" s="30" t="str">
        <f>+VLOOKUP(B2703,$I$3:$O$7,7)</f>
        <v>C</v>
      </c>
    </row>
    <row r="2704" spans="1:3" ht="14.4" x14ac:dyDescent="0.3">
      <c r="A2704" s="40"/>
      <c r="B2704" s="19"/>
      <c r="C2704" s="30" t="str">
        <f>+VLOOKUP(B2704,$I$3:$O$7,7)</f>
        <v>C</v>
      </c>
    </row>
    <row r="2705" spans="1:3" ht="14.4" x14ac:dyDescent="0.3">
      <c r="A2705" s="40"/>
      <c r="B2705" s="19"/>
      <c r="C2705" s="30" t="str">
        <f>+VLOOKUP(B2705,$I$3:$O$7,7)</f>
        <v>C</v>
      </c>
    </row>
    <row r="2706" spans="1:3" ht="14.4" x14ac:dyDescent="0.3">
      <c r="A2706" s="40"/>
      <c r="B2706" s="19"/>
      <c r="C2706" s="30" t="str">
        <f>+VLOOKUP(B2706,$I$3:$O$7,7)</f>
        <v>C</v>
      </c>
    </row>
    <row r="2707" spans="1:3" ht="14.4" x14ac:dyDescent="0.3">
      <c r="A2707" s="40"/>
      <c r="B2707" s="19"/>
      <c r="C2707" s="30" t="str">
        <f>+VLOOKUP(B2707,$I$3:$O$7,7)</f>
        <v>C</v>
      </c>
    </row>
    <row r="2708" spans="1:3" ht="14.4" x14ac:dyDescent="0.3">
      <c r="A2708" s="40"/>
      <c r="B2708" s="19"/>
      <c r="C2708" s="30" t="str">
        <f>+VLOOKUP(B2708,$I$3:$O$7,7)</f>
        <v>C</v>
      </c>
    </row>
    <row r="2709" spans="1:3" ht="14.4" x14ac:dyDescent="0.3">
      <c r="A2709" s="40"/>
      <c r="B2709" s="19"/>
      <c r="C2709" s="30" t="str">
        <f>+VLOOKUP(B2709,$I$3:$O$7,7)</f>
        <v>C</v>
      </c>
    </row>
    <row r="2710" spans="1:3" ht="14.4" x14ac:dyDescent="0.3">
      <c r="A2710" s="40"/>
      <c r="B2710" s="19"/>
      <c r="C2710" s="30" t="str">
        <f>+VLOOKUP(B2710,$I$3:$O$7,7)</f>
        <v>C</v>
      </c>
    </row>
    <row r="2711" spans="1:3" ht="14.4" x14ac:dyDescent="0.3">
      <c r="A2711" s="40"/>
      <c r="B2711" s="19"/>
      <c r="C2711" s="30" t="str">
        <f>+VLOOKUP(B2711,$I$3:$O$7,7)</f>
        <v>C</v>
      </c>
    </row>
    <row r="2712" spans="1:3" ht="14.4" x14ac:dyDescent="0.3">
      <c r="A2712" s="40"/>
      <c r="B2712" s="19"/>
      <c r="C2712" s="30" t="str">
        <f>+VLOOKUP(B2712,$I$3:$O$7,7)</f>
        <v>C</v>
      </c>
    </row>
    <row r="2713" spans="1:3" ht="14.4" x14ac:dyDescent="0.3">
      <c r="A2713" s="40"/>
      <c r="B2713" s="19"/>
      <c r="C2713" s="30" t="str">
        <f>+VLOOKUP(B2713,$I$3:$O$7,7)</f>
        <v>C</v>
      </c>
    </row>
    <row r="2714" spans="1:3" ht="14.4" x14ac:dyDescent="0.3">
      <c r="A2714" s="40"/>
      <c r="B2714" s="19"/>
      <c r="C2714" s="30" t="str">
        <f>+VLOOKUP(B2714,$I$3:$O$7,7)</f>
        <v>C</v>
      </c>
    </row>
    <row r="2715" spans="1:3" ht="14.4" x14ac:dyDescent="0.3">
      <c r="A2715" s="40"/>
      <c r="B2715" s="19"/>
      <c r="C2715" s="30" t="str">
        <f>+VLOOKUP(B2715,$I$3:$O$7,7)</f>
        <v>C</v>
      </c>
    </row>
    <row r="2716" spans="1:3" ht="14.4" x14ac:dyDescent="0.3">
      <c r="A2716" s="40"/>
      <c r="B2716" s="19"/>
      <c r="C2716" s="30" t="str">
        <f>+VLOOKUP(B2716,$I$3:$O$7,7)</f>
        <v>C</v>
      </c>
    </row>
    <row r="2717" spans="1:3" ht="14.4" x14ac:dyDescent="0.3">
      <c r="A2717" s="40"/>
      <c r="B2717" s="19"/>
      <c r="C2717" s="30" t="str">
        <f>+VLOOKUP(B2717,$I$3:$O$7,7)</f>
        <v>C</v>
      </c>
    </row>
    <row r="2718" spans="1:3" ht="14.4" x14ac:dyDescent="0.3">
      <c r="A2718" s="40"/>
      <c r="B2718" s="19"/>
      <c r="C2718" s="30" t="str">
        <f>+VLOOKUP(B2718,$I$3:$O$7,7)</f>
        <v>C</v>
      </c>
    </row>
    <row r="2719" spans="1:3" ht="14.4" x14ac:dyDescent="0.3">
      <c r="A2719" s="40"/>
      <c r="B2719" s="19"/>
      <c r="C2719" s="30" t="str">
        <f>+VLOOKUP(B2719,$I$3:$O$7,7)</f>
        <v>C</v>
      </c>
    </row>
    <row r="2720" spans="1:3" ht="14.4" x14ac:dyDescent="0.3">
      <c r="A2720" s="40"/>
      <c r="B2720" s="19"/>
      <c r="C2720" s="30" t="str">
        <f>+VLOOKUP(B2720,$I$3:$O$7,7)</f>
        <v>C</v>
      </c>
    </row>
    <row r="2721" spans="1:3" ht="14.4" x14ac:dyDescent="0.3">
      <c r="A2721" s="40"/>
      <c r="B2721" s="19"/>
      <c r="C2721" s="30" t="str">
        <f>+VLOOKUP(B2721,$I$3:$O$7,7)</f>
        <v>C</v>
      </c>
    </row>
    <row r="2722" spans="1:3" ht="14.4" x14ac:dyDescent="0.3">
      <c r="A2722" s="40"/>
      <c r="B2722" s="19"/>
      <c r="C2722" s="30" t="str">
        <f>+VLOOKUP(B2722,$I$3:$O$7,7)</f>
        <v>C</v>
      </c>
    </row>
    <row r="2723" spans="1:3" ht="14.4" x14ac:dyDescent="0.3">
      <c r="A2723" s="40"/>
      <c r="B2723" s="19"/>
      <c r="C2723" s="30" t="str">
        <f>+VLOOKUP(B2723,$I$3:$O$7,7)</f>
        <v>C</v>
      </c>
    </row>
    <row r="2724" spans="1:3" ht="14.4" x14ac:dyDescent="0.3">
      <c r="A2724" s="40"/>
      <c r="B2724" s="19"/>
      <c r="C2724" s="30" t="str">
        <f>+VLOOKUP(B2724,$I$3:$O$7,7)</f>
        <v>C</v>
      </c>
    </row>
    <row r="2725" spans="1:3" ht="14.4" x14ac:dyDescent="0.3">
      <c r="A2725" s="40"/>
      <c r="B2725" s="19"/>
      <c r="C2725" s="30" t="str">
        <f>+VLOOKUP(B2725,$I$3:$O$7,7)</f>
        <v>C</v>
      </c>
    </row>
    <row r="2726" spans="1:3" ht="14.4" x14ac:dyDescent="0.3">
      <c r="A2726" s="40"/>
      <c r="B2726" s="19"/>
      <c r="C2726" s="30" t="str">
        <f>+VLOOKUP(B2726,$I$3:$O$7,7)</f>
        <v>C</v>
      </c>
    </row>
    <row r="2727" spans="1:3" ht="14.4" x14ac:dyDescent="0.3">
      <c r="A2727" s="40"/>
      <c r="B2727" s="19"/>
      <c r="C2727" s="30" t="str">
        <f>+VLOOKUP(B2727,$I$3:$O$7,7)</f>
        <v>C</v>
      </c>
    </row>
    <row r="2728" spans="1:3" ht="14.4" x14ac:dyDescent="0.3">
      <c r="A2728" s="40"/>
      <c r="B2728" s="19"/>
      <c r="C2728" s="30" t="str">
        <f>+VLOOKUP(B2728,$I$3:$O$7,7)</f>
        <v>C</v>
      </c>
    </row>
    <row r="2729" spans="1:3" ht="14.4" x14ac:dyDescent="0.3">
      <c r="A2729" s="40"/>
      <c r="B2729" s="19"/>
      <c r="C2729" s="30" t="str">
        <f>+VLOOKUP(B2729,$I$3:$O$7,7)</f>
        <v>C</v>
      </c>
    </row>
    <row r="2730" spans="1:3" ht="14.4" x14ac:dyDescent="0.3">
      <c r="A2730" s="40"/>
      <c r="B2730" s="19"/>
      <c r="C2730" s="30" t="str">
        <f>+VLOOKUP(B2730,$I$3:$O$7,7)</f>
        <v>C</v>
      </c>
    </row>
    <row r="2731" spans="1:3" ht="14.4" x14ac:dyDescent="0.3">
      <c r="A2731" s="40"/>
      <c r="B2731" s="19"/>
      <c r="C2731" s="30" t="str">
        <f>+VLOOKUP(B2731,$I$3:$O$7,7)</f>
        <v>C</v>
      </c>
    </row>
    <row r="2732" spans="1:3" ht="14.4" x14ac:dyDescent="0.3">
      <c r="A2732" s="40"/>
      <c r="B2732" s="19"/>
      <c r="C2732" s="30" t="str">
        <f>+VLOOKUP(B2732,$I$3:$O$7,7)</f>
        <v>C</v>
      </c>
    </row>
    <row r="2733" spans="1:3" ht="14.4" x14ac:dyDescent="0.3">
      <c r="A2733" s="40"/>
      <c r="B2733" s="19"/>
      <c r="C2733" s="30" t="str">
        <f>+VLOOKUP(B2733,$I$3:$O$7,7)</f>
        <v>C</v>
      </c>
    </row>
    <row r="2734" spans="1:3" ht="14.4" x14ac:dyDescent="0.3">
      <c r="A2734" s="40"/>
      <c r="B2734" s="19"/>
      <c r="C2734" s="30" t="str">
        <f>+VLOOKUP(B2734,$I$3:$O$7,7)</f>
        <v>C</v>
      </c>
    </row>
    <row r="2735" spans="1:3" ht="14.4" x14ac:dyDescent="0.3">
      <c r="A2735" s="40"/>
      <c r="B2735" s="19"/>
      <c r="C2735" s="30" t="str">
        <f>+VLOOKUP(B2735,$I$3:$O$7,7)</f>
        <v>C</v>
      </c>
    </row>
    <row r="2736" spans="1:3" ht="14.4" x14ac:dyDescent="0.3">
      <c r="A2736" s="40"/>
      <c r="B2736" s="19"/>
      <c r="C2736" s="30" t="str">
        <f>+VLOOKUP(B2736,$I$3:$O$7,7)</f>
        <v>C</v>
      </c>
    </row>
    <row r="2737" spans="1:3" ht="14.4" x14ac:dyDescent="0.3">
      <c r="A2737" s="40"/>
      <c r="B2737" s="19"/>
      <c r="C2737" s="30" t="str">
        <f>+VLOOKUP(B2737,$I$3:$O$7,7)</f>
        <v>C</v>
      </c>
    </row>
    <row r="2738" spans="1:3" ht="14.4" x14ac:dyDescent="0.3">
      <c r="A2738" s="40"/>
      <c r="B2738" s="19"/>
      <c r="C2738" s="30" t="str">
        <f>+VLOOKUP(B2738,$I$3:$O$7,7)</f>
        <v>C</v>
      </c>
    </row>
    <row r="2739" spans="1:3" ht="14.4" x14ac:dyDescent="0.3">
      <c r="A2739" s="40"/>
      <c r="B2739" s="19"/>
      <c r="C2739" s="30" t="str">
        <f>+VLOOKUP(B2739,$I$3:$O$7,7)</f>
        <v>C</v>
      </c>
    </row>
    <row r="2740" spans="1:3" ht="14.4" x14ac:dyDescent="0.3">
      <c r="A2740" s="40"/>
      <c r="B2740" s="19"/>
      <c r="C2740" s="30" t="str">
        <f>+VLOOKUP(B2740,$I$3:$O$7,7)</f>
        <v>C</v>
      </c>
    </row>
    <row r="2741" spans="1:3" ht="14.4" x14ac:dyDescent="0.3">
      <c r="A2741" s="40"/>
      <c r="B2741" s="19"/>
      <c r="C2741" s="30" t="str">
        <f>+VLOOKUP(B2741,$I$3:$O$7,7)</f>
        <v>C</v>
      </c>
    </row>
    <row r="2742" spans="1:3" ht="14.4" x14ac:dyDescent="0.3">
      <c r="A2742" s="40"/>
      <c r="B2742" s="19"/>
      <c r="C2742" s="30" t="str">
        <f>+VLOOKUP(B2742,$I$3:$O$7,7)</f>
        <v>C</v>
      </c>
    </row>
    <row r="2743" spans="1:3" ht="14.4" x14ac:dyDescent="0.3">
      <c r="A2743" s="40"/>
      <c r="B2743" s="19"/>
      <c r="C2743" s="30" t="str">
        <f>+VLOOKUP(B2743,$I$3:$O$7,7)</f>
        <v>C</v>
      </c>
    </row>
    <row r="2744" spans="1:3" ht="14.4" x14ac:dyDescent="0.3">
      <c r="A2744" s="40"/>
      <c r="B2744" s="19"/>
      <c r="C2744" s="30" t="str">
        <f>+VLOOKUP(B2744,$I$3:$O$7,7)</f>
        <v>C</v>
      </c>
    </row>
    <row r="2745" spans="1:3" ht="14.4" x14ac:dyDescent="0.3">
      <c r="A2745" s="40"/>
      <c r="B2745" s="19"/>
      <c r="C2745" s="30" t="str">
        <f>+VLOOKUP(B2745,$I$3:$O$7,7)</f>
        <v>C</v>
      </c>
    </row>
    <row r="2746" spans="1:3" ht="14.4" x14ac:dyDescent="0.3">
      <c r="A2746" s="40"/>
      <c r="B2746" s="19"/>
      <c r="C2746" s="30" t="str">
        <f>+VLOOKUP(B2746,$I$3:$O$7,7)</f>
        <v>C</v>
      </c>
    </row>
    <row r="2747" spans="1:3" ht="14.4" x14ac:dyDescent="0.3">
      <c r="A2747" s="40"/>
      <c r="B2747" s="19"/>
      <c r="C2747" s="30" t="str">
        <f>+VLOOKUP(B2747,$I$3:$O$7,7)</f>
        <v>C</v>
      </c>
    </row>
    <row r="2748" spans="1:3" ht="14.4" x14ac:dyDescent="0.3">
      <c r="A2748" s="40"/>
      <c r="B2748" s="19"/>
      <c r="C2748" s="30" t="str">
        <f>+VLOOKUP(B2748,$I$3:$O$7,7)</f>
        <v>C</v>
      </c>
    </row>
    <row r="2749" spans="1:3" ht="14.4" x14ac:dyDescent="0.3">
      <c r="A2749" s="40"/>
      <c r="B2749" s="19"/>
      <c r="C2749" s="30" t="str">
        <f>+VLOOKUP(B2749,$I$3:$O$7,7)</f>
        <v>C</v>
      </c>
    </row>
    <row r="2750" spans="1:3" ht="14.4" x14ac:dyDescent="0.3">
      <c r="A2750" s="40"/>
      <c r="B2750" s="19"/>
      <c r="C2750" s="30" t="str">
        <f>+VLOOKUP(B2750,$I$3:$O$7,7)</f>
        <v>C</v>
      </c>
    </row>
    <row r="2751" spans="1:3" ht="14.4" x14ac:dyDescent="0.3">
      <c r="A2751" s="40"/>
      <c r="B2751" s="19"/>
      <c r="C2751" s="30" t="str">
        <f>+VLOOKUP(B2751,$I$3:$O$7,7)</f>
        <v>C</v>
      </c>
    </row>
    <row r="2752" spans="1:3" ht="14.4" x14ac:dyDescent="0.3">
      <c r="A2752" s="40"/>
      <c r="B2752" s="19"/>
      <c r="C2752" s="30" t="str">
        <f>+VLOOKUP(B2752,$I$3:$O$7,7)</f>
        <v>C</v>
      </c>
    </row>
    <row r="2753" spans="1:3" ht="14.4" x14ac:dyDescent="0.3">
      <c r="A2753" s="40"/>
      <c r="B2753" s="19"/>
      <c r="C2753" s="30" t="str">
        <f>+VLOOKUP(B2753,$I$3:$O$7,7)</f>
        <v>C</v>
      </c>
    </row>
    <row r="2754" spans="1:3" ht="14.4" x14ac:dyDescent="0.3">
      <c r="A2754" s="40"/>
      <c r="B2754" s="19"/>
      <c r="C2754" s="30" t="str">
        <f>+VLOOKUP(B2754,$I$3:$O$7,7)</f>
        <v>C</v>
      </c>
    </row>
    <row r="2755" spans="1:3" ht="14.4" x14ac:dyDescent="0.3">
      <c r="A2755" s="40"/>
      <c r="B2755" s="19"/>
      <c r="C2755" s="30" t="str">
        <f>+VLOOKUP(B2755,$I$3:$O$7,7)</f>
        <v>C</v>
      </c>
    </row>
    <row r="2756" spans="1:3" ht="14.4" x14ac:dyDescent="0.3">
      <c r="A2756" s="40"/>
      <c r="B2756" s="19"/>
      <c r="C2756" s="30" t="str">
        <f>+VLOOKUP(B2756,$I$3:$O$7,7)</f>
        <v>C</v>
      </c>
    </row>
    <row r="2757" spans="1:3" ht="14.4" x14ac:dyDescent="0.3">
      <c r="A2757" s="40"/>
      <c r="B2757" s="19"/>
      <c r="C2757" s="30" t="str">
        <f>+VLOOKUP(B2757,$I$3:$O$7,7)</f>
        <v>C</v>
      </c>
    </row>
    <row r="2758" spans="1:3" ht="14.4" x14ac:dyDescent="0.3">
      <c r="A2758" s="40"/>
      <c r="B2758" s="19"/>
      <c r="C2758" s="30" t="str">
        <f>+VLOOKUP(B2758,$I$3:$O$7,7)</f>
        <v>C</v>
      </c>
    </row>
    <row r="2759" spans="1:3" ht="14.4" x14ac:dyDescent="0.3">
      <c r="A2759" s="40"/>
      <c r="B2759" s="19"/>
      <c r="C2759" s="30" t="str">
        <f>+VLOOKUP(B2759,$I$3:$O$7,7)</f>
        <v>C</v>
      </c>
    </row>
    <row r="2760" spans="1:3" ht="14.4" x14ac:dyDescent="0.3">
      <c r="A2760" s="40"/>
      <c r="B2760" s="19"/>
      <c r="C2760" s="30" t="str">
        <f>+VLOOKUP(B2760,$I$3:$O$7,7)</f>
        <v>C</v>
      </c>
    </row>
    <row r="2761" spans="1:3" ht="14.4" x14ac:dyDescent="0.3">
      <c r="A2761" s="40"/>
      <c r="B2761" s="19"/>
      <c r="C2761" s="30" t="str">
        <f>+VLOOKUP(B2761,$I$3:$O$7,7)</f>
        <v>C</v>
      </c>
    </row>
    <row r="2762" spans="1:3" ht="14.4" x14ac:dyDescent="0.3">
      <c r="A2762" s="40"/>
      <c r="B2762" s="19"/>
      <c r="C2762" s="30" t="str">
        <f>+VLOOKUP(B2762,$I$3:$O$7,7)</f>
        <v>C</v>
      </c>
    </row>
    <row r="2763" spans="1:3" ht="14.4" x14ac:dyDescent="0.3">
      <c r="A2763" s="40"/>
      <c r="B2763" s="19"/>
      <c r="C2763" s="30" t="str">
        <f>+VLOOKUP(B2763,$I$3:$O$7,7)</f>
        <v>C</v>
      </c>
    </row>
    <row r="2764" spans="1:3" ht="14.4" x14ac:dyDescent="0.3">
      <c r="A2764" s="40"/>
      <c r="B2764" s="19"/>
      <c r="C2764" s="30" t="str">
        <f>+VLOOKUP(B2764,$I$3:$O$7,7)</f>
        <v>C</v>
      </c>
    </row>
    <row r="2765" spans="1:3" ht="14.4" x14ac:dyDescent="0.3">
      <c r="A2765" s="40"/>
      <c r="B2765" s="19"/>
      <c r="C2765" s="30" t="str">
        <f>+VLOOKUP(B2765,$I$3:$O$7,7)</f>
        <v>C</v>
      </c>
    </row>
    <row r="2766" spans="1:3" ht="14.4" x14ac:dyDescent="0.3">
      <c r="A2766" s="40"/>
      <c r="B2766" s="19"/>
      <c r="C2766" s="30" t="str">
        <f>+VLOOKUP(B2766,$I$3:$O$7,7)</f>
        <v>C</v>
      </c>
    </row>
    <row r="2767" spans="1:3" ht="14.4" x14ac:dyDescent="0.3">
      <c r="A2767" s="40"/>
      <c r="B2767" s="19"/>
      <c r="C2767" s="30" t="str">
        <f>+VLOOKUP(B2767,$I$3:$O$7,7)</f>
        <v>C</v>
      </c>
    </row>
    <row r="2768" spans="1:3" ht="14.4" x14ac:dyDescent="0.3">
      <c r="A2768" s="40"/>
      <c r="B2768" s="19"/>
      <c r="C2768" s="30" t="str">
        <f>+VLOOKUP(B2768,$I$3:$O$7,7)</f>
        <v>C</v>
      </c>
    </row>
    <row r="2769" spans="1:3" ht="14.4" x14ac:dyDescent="0.3">
      <c r="A2769" s="40"/>
      <c r="B2769" s="19"/>
      <c r="C2769" s="30" t="str">
        <f>+VLOOKUP(B2769,$I$3:$O$7,7)</f>
        <v>C</v>
      </c>
    </row>
    <row r="2770" spans="1:3" ht="14.4" x14ac:dyDescent="0.3">
      <c r="A2770" s="40"/>
      <c r="B2770" s="19"/>
      <c r="C2770" s="30" t="str">
        <f>+VLOOKUP(B2770,$I$3:$O$7,7)</f>
        <v>C</v>
      </c>
    </row>
    <row r="2771" spans="1:3" ht="14.4" x14ac:dyDescent="0.3">
      <c r="A2771" s="40"/>
      <c r="B2771" s="19"/>
      <c r="C2771" s="30" t="str">
        <f>+VLOOKUP(B2771,$I$3:$O$7,7)</f>
        <v>C</v>
      </c>
    </row>
    <row r="2772" spans="1:3" ht="14.4" x14ac:dyDescent="0.3">
      <c r="A2772" s="40"/>
      <c r="B2772" s="19"/>
      <c r="C2772" s="30" t="str">
        <f>+VLOOKUP(B2772,$I$3:$O$7,7)</f>
        <v>C</v>
      </c>
    </row>
    <row r="2773" spans="1:3" ht="14.4" x14ac:dyDescent="0.3">
      <c r="A2773" s="40"/>
      <c r="B2773" s="19"/>
      <c r="C2773" s="30" t="str">
        <f>+VLOOKUP(B2773,$I$3:$O$7,7)</f>
        <v>C</v>
      </c>
    </row>
    <row r="2774" spans="1:3" ht="14.4" x14ac:dyDescent="0.3">
      <c r="A2774" s="40"/>
      <c r="B2774" s="19"/>
      <c r="C2774" s="30" t="str">
        <f>+VLOOKUP(B2774,$I$3:$O$7,7)</f>
        <v>C</v>
      </c>
    </row>
    <row r="2775" spans="1:3" ht="14.4" x14ac:dyDescent="0.3">
      <c r="A2775" s="40"/>
      <c r="B2775" s="19"/>
      <c r="C2775" s="30" t="str">
        <f>+VLOOKUP(B2775,$I$3:$O$7,7)</f>
        <v>C</v>
      </c>
    </row>
    <row r="2776" spans="1:3" ht="14.4" x14ac:dyDescent="0.3">
      <c r="A2776" s="40"/>
      <c r="B2776" s="19"/>
      <c r="C2776" s="30" t="str">
        <f>+VLOOKUP(B2776,$I$3:$O$7,7)</f>
        <v>C</v>
      </c>
    </row>
    <row r="2777" spans="1:3" ht="14.4" x14ac:dyDescent="0.3">
      <c r="A2777" s="40"/>
      <c r="B2777" s="19"/>
      <c r="C2777" s="30" t="str">
        <f>+VLOOKUP(B2777,$I$3:$O$7,7)</f>
        <v>C</v>
      </c>
    </row>
    <row r="2778" spans="1:3" ht="14.4" x14ac:dyDescent="0.3">
      <c r="A2778" s="40"/>
      <c r="B2778" s="19"/>
      <c r="C2778" s="30" t="str">
        <f>+VLOOKUP(B2778,$I$3:$O$7,7)</f>
        <v>C</v>
      </c>
    </row>
    <row r="2779" spans="1:3" ht="14.4" x14ac:dyDescent="0.3">
      <c r="A2779" s="40"/>
      <c r="B2779" s="19"/>
      <c r="C2779" s="30" t="str">
        <f>+VLOOKUP(B2779,$I$3:$O$7,7)</f>
        <v>C</v>
      </c>
    </row>
    <row r="2780" spans="1:3" ht="14.4" x14ac:dyDescent="0.3">
      <c r="A2780" s="40"/>
      <c r="B2780" s="19"/>
      <c r="C2780" s="30" t="str">
        <f>+VLOOKUP(B2780,$I$3:$O$7,7)</f>
        <v>C</v>
      </c>
    </row>
    <row r="2781" spans="1:3" ht="14.4" x14ac:dyDescent="0.3">
      <c r="A2781" s="40"/>
      <c r="B2781" s="19"/>
      <c r="C2781" s="30" t="str">
        <f>+VLOOKUP(B2781,$I$3:$O$7,7)</f>
        <v>C</v>
      </c>
    </row>
    <row r="2782" spans="1:3" ht="14.4" x14ac:dyDescent="0.3">
      <c r="A2782" s="40"/>
      <c r="B2782" s="19"/>
      <c r="C2782" s="30" t="str">
        <f>+VLOOKUP(B2782,$I$3:$O$7,7)</f>
        <v>C</v>
      </c>
    </row>
    <row r="2783" spans="1:3" ht="14.4" x14ac:dyDescent="0.3">
      <c r="A2783" s="40"/>
      <c r="B2783" s="19"/>
      <c r="C2783" s="30" t="str">
        <f>+VLOOKUP(B2783,$I$3:$O$7,7)</f>
        <v>C</v>
      </c>
    </row>
    <row r="2784" spans="1:3" ht="14.4" x14ac:dyDescent="0.3">
      <c r="A2784" s="40"/>
      <c r="B2784" s="19"/>
      <c r="C2784" s="30" t="str">
        <f>+VLOOKUP(B2784,$I$3:$O$7,7)</f>
        <v>C</v>
      </c>
    </row>
    <row r="2785" spans="1:3" ht="14.4" x14ac:dyDescent="0.3">
      <c r="A2785" s="40"/>
      <c r="B2785" s="19"/>
      <c r="C2785" s="30" t="str">
        <f>+VLOOKUP(B2785,$I$3:$O$7,7)</f>
        <v>C</v>
      </c>
    </row>
    <row r="2786" spans="1:3" ht="14.4" x14ac:dyDescent="0.3">
      <c r="A2786" s="40"/>
      <c r="B2786" s="19"/>
      <c r="C2786" s="30" t="str">
        <f>+VLOOKUP(B2786,$I$3:$O$7,7)</f>
        <v>C</v>
      </c>
    </row>
    <row r="2787" spans="1:3" ht="14.4" x14ac:dyDescent="0.3">
      <c r="A2787" s="40"/>
      <c r="B2787" s="19"/>
      <c r="C2787" s="30" t="str">
        <f>+VLOOKUP(B2787,$I$3:$O$7,7)</f>
        <v>C</v>
      </c>
    </row>
    <row r="2788" spans="1:3" ht="14.4" x14ac:dyDescent="0.3">
      <c r="A2788" s="40"/>
      <c r="B2788" s="19"/>
      <c r="C2788" s="30" t="str">
        <f>+VLOOKUP(B2788,$I$3:$O$7,7)</f>
        <v>C</v>
      </c>
    </row>
    <row r="2789" spans="1:3" ht="14.4" x14ac:dyDescent="0.3">
      <c r="A2789" s="40"/>
      <c r="B2789" s="19"/>
      <c r="C2789" s="30" t="str">
        <f>+VLOOKUP(B2789,$I$3:$O$7,7)</f>
        <v>C</v>
      </c>
    </row>
    <row r="2790" spans="1:3" ht="14.4" x14ac:dyDescent="0.3">
      <c r="A2790" s="40"/>
      <c r="B2790" s="19"/>
      <c r="C2790" s="30" t="str">
        <f>+VLOOKUP(B2790,$I$3:$O$7,7)</f>
        <v>C</v>
      </c>
    </row>
    <row r="2791" spans="1:3" ht="14.4" x14ac:dyDescent="0.3">
      <c r="A2791" s="40"/>
      <c r="B2791" s="19"/>
      <c r="C2791" s="30" t="str">
        <f>+VLOOKUP(B2791,$I$3:$O$7,7)</f>
        <v>C</v>
      </c>
    </row>
    <row r="2792" spans="1:3" ht="14.4" x14ac:dyDescent="0.3">
      <c r="A2792" s="40"/>
      <c r="B2792" s="19"/>
      <c r="C2792" s="30" t="str">
        <f>+VLOOKUP(B2792,$I$3:$O$7,7)</f>
        <v>C</v>
      </c>
    </row>
    <row r="2793" spans="1:3" ht="14.4" x14ac:dyDescent="0.3">
      <c r="A2793" s="40"/>
      <c r="B2793" s="19"/>
      <c r="C2793" s="30" t="str">
        <f>+VLOOKUP(B2793,$I$3:$O$7,7)</f>
        <v>C</v>
      </c>
    </row>
    <row r="2794" spans="1:3" ht="14.4" x14ac:dyDescent="0.3">
      <c r="A2794" s="40"/>
      <c r="B2794" s="19"/>
      <c r="C2794" s="30" t="str">
        <f>+VLOOKUP(B2794,$I$3:$O$7,7)</f>
        <v>C</v>
      </c>
    </row>
    <row r="2795" spans="1:3" ht="14.4" x14ac:dyDescent="0.3">
      <c r="A2795" s="40"/>
      <c r="B2795" s="19"/>
      <c r="C2795" s="30" t="str">
        <f>+VLOOKUP(B2795,$I$3:$O$7,7)</f>
        <v>C</v>
      </c>
    </row>
    <row r="2796" spans="1:3" ht="14.4" x14ac:dyDescent="0.3">
      <c r="A2796" s="40"/>
      <c r="B2796" s="19"/>
      <c r="C2796" s="30" t="str">
        <f>+VLOOKUP(B2796,$I$3:$O$7,7)</f>
        <v>C</v>
      </c>
    </row>
    <row r="2797" spans="1:3" ht="14.4" x14ac:dyDescent="0.3">
      <c r="A2797" s="40"/>
      <c r="B2797" s="19"/>
      <c r="C2797" s="30" t="str">
        <f>+VLOOKUP(B2797,$I$3:$O$7,7)</f>
        <v>C</v>
      </c>
    </row>
    <row r="2798" spans="1:3" ht="14.4" x14ac:dyDescent="0.3">
      <c r="A2798" s="40"/>
      <c r="B2798" s="19"/>
      <c r="C2798" s="30" t="str">
        <f>+VLOOKUP(B2798,$I$3:$O$7,7)</f>
        <v>C</v>
      </c>
    </row>
    <row r="2799" spans="1:3" ht="14.4" x14ac:dyDescent="0.3">
      <c r="A2799" s="40"/>
      <c r="B2799" s="19"/>
      <c r="C2799" s="30" t="str">
        <f>+VLOOKUP(B2799,$I$3:$O$7,7)</f>
        <v>C</v>
      </c>
    </row>
    <row r="2800" spans="1:3" ht="14.4" x14ac:dyDescent="0.3">
      <c r="A2800" s="40"/>
      <c r="B2800" s="19"/>
      <c r="C2800" s="30" t="str">
        <f>+VLOOKUP(B2800,$I$3:$O$7,7)</f>
        <v>C</v>
      </c>
    </row>
    <row r="2801" spans="1:3" ht="14.4" x14ac:dyDescent="0.3">
      <c r="A2801" s="40"/>
      <c r="B2801" s="19"/>
      <c r="C2801" s="30" t="str">
        <f>+VLOOKUP(B2801,$I$3:$O$7,7)</f>
        <v>C</v>
      </c>
    </row>
    <row r="2802" spans="1:3" ht="14.4" x14ac:dyDescent="0.3">
      <c r="A2802" s="40"/>
      <c r="B2802" s="19"/>
      <c r="C2802" s="30" t="str">
        <f>+VLOOKUP(B2802,$I$3:$O$7,7)</f>
        <v>C</v>
      </c>
    </row>
    <row r="2803" spans="1:3" ht="14.4" x14ac:dyDescent="0.3">
      <c r="A2803" s="40"/>
      <c r="B2803" s="19"/>
      <c r="C2803" s="30" t="str">
        <f>+VLOOKUP(B2803,$I$3:$O$7,7)</f>
        <v>C</v>
      </c>
    </row>
    <row r="2804" spans="1:3" ht="14.4" x14ac:dyDescent="0.3">
      <c r="A2804" s="40"/>
      <c r="B2804" s="19"/>
      <c r="C2804" s="30" t="str">
        <f>+VLOOKUP(B2804,$I$3:$O$7,7)</f>
        <v>C</v>
      </c>
    </row>
    <row r="2805" spans="1:3" ht="14.4" x14ac:dyDescent="0.3">
      <c r="A2805" s="40"/>
      <c r="B2805" s="19"/>
      <c r="C2805" s="30" t="str">
        <f>+VLOOKUP(B2805,$I$3:$O$7,7)</f>
        <v>C</v>
      </c>
    </row>
    <row r="2806" spans="1:3" ht="14.4" x14ac:dyDescent="0.3">
      <c r="A2806" s="40"/>
      <c r="B2806" s="19"/>
      <c r="C2806" s="30" t="str">
        <f>+VLOOKUP(B2806,$I$3:$O$7,7)</f>
        <v>C</v>
      </c>
    </row>
    <row r="2807" spans="1:3" ht="14.4" x14ac:dyDescent="0.3">
      <c r="B2807" s="19"/>
      <c r="C2807" s="30"/>
    </row>
    <row r="2808" spans="1:3" ht="14.4" x14ac:dyDescent="0.3">
      <c r="B2808" s="19"/>
      <c r="C2808" s="30"/>
    </row>
    <row r="2809" spans="1:3" ht="14.4" x14ac:dyDescent="0.3">
      <c r="B2809" s="19"/>
      <c r="C2809" s="30"/>
    </row>
    <row r="2810" spans="1:3" ht="14.4" x14ac:dyDescent="0.3">
      <c r="B2810" s="19"/>
      <c r="C2810" s="30"/>
    </row>
    <row r="2811" spans="1:3" ht="14.4" x14ac:dyDescent="0.3">
      <c r="B2811" s="19"/>
      <c r="C2811" s="30"/>
    </row>
    <row r="2812" spans="1:3" ht="14.4" x14ac:dyDescent="0.3">
      <c r="B2812" s="19"/>
      <c r="C2812" s="30"/>
    </row>
    <row r="2813" spans="1:3" ht="14.4" x14ac:dyDescent="0.3">
      <c r="B2813" s="19"/>
      <c r="C2813" s="30"/>
    </row>
    <row r="2814" spans="1:3" ht="14.4" x14ac:dyDescent="0.3">
      <c r="B2814" s="19"/>
      <c r="C2814" s="30"/>
    </row>
    <row r="2815" spans="1:3" ht="14.4" x14ac:dyDescent="0.3">
      <c r="B2815" s="19"/>
      <c r="C2815" s="30"/>
    </row>
    <row r="2816" spans="1:3" ht="14.4" x14ac:dyDescent="0.3">
      <c r="B2816" s="19"/>
      <c r="C2816" s="30"/>
    </row>
    <row r="2817" spans="2:3" ht="14.4" x14ac:dyDescent="0.3">
      <c r="B2817" s="19"/>
      <c r="C2817" s="30"/>
    </row>
    <row r="2818" spans="2:3" ht="14.4" x14ac:dyDescent="0.3">
      <c r="B2818" s="19"/>
      <c r="C2818" s="30"/>
    </row>
    <row r="2819" spans="2:3" ht="14.4" x14ac:dyDescent="0.3">
      <c r="B2819" s="19"/>
      <c r="C2819" s="30"/>
    </row>
    <row r="2820" spans="2:3" ht="14.4" x14ac:dyDescent="0.3">
      <c r="B2820" s="19"/>
      <c r="C2820" s="30"/>
    </row>
    <row r="2821" spans="2:3" ht="14.4" x14ac:dyDescent="0.3">
      <c r="B2821" s="19"/>
      <c r="C2821" s="30"/>
    </row>
    <row r="2822" spans="2:3" ht="14.4" x14ac:dyDescent="0.3">
      <c r="B2822" s="19"/>
      <c r="C2822" s="30"/>
    </row>
    <row r="2823" spans="2:3" ht="14.4" x14ac:dyDescent="0.3">
      <c r="B2823" s="19"/>
      <c r="C2823" s="30"/>
    </row>
    <row r="2824" spans="2:3" ht="14.4" x14ac:dyDescent="0.3">
      <c r="B2824" s="19"/>
      <c r="C2824" s="30"/>
    </row>
    <row r="2825" spans="2:3" ht="14.4" x14ac:dyDescent="0.3">
      <c r="B2825" s="19"/>
      <c r="C2825" s="30"/>
    </row>
    <row r="2826" spans="2:3" ht="14.4" x14ac:dyDescent="0.3">
      <c r="B2826" s="19"/>
      <c r="C2826" s="30"/>
    </row>
    <row r="2827" spans="2:3" ht="14.4" x14ac:dyDescent="0.3">
      <c r="B2827" s="19"/>
      <c r="C2827" s="30"/>
    </row>
    <row r="2828" spans="2:3" ht="14.4" x14ac:dyDescent="0.3">
      <c r="B2828" s="19"/>
      <c r="C2828" s="30"/>
    </row>
    <row r="2829" spans="2:3" ht="14.4" x14ac:dyDescent="0.3">
      <c r="B2829" s="19"/>
      <c r="C2829" s="30"/>
    </row>
    <row r="2830" spans="2:3" ht="14.4" x14ac:dyDescent="0.3">
      <c r="B2830" s="19"/>
      <c r="C2830" s="30"/>
    </row>
    <row r="2831" spans="2:3" ht="14.4" x14ac:dyDescent="0.3">
      <c r="B2831" s="19"/>
      <c r="C2831" s="30"/>
    </row>
    <row r="2832" spans="2:3" ht="14.4" x14ac:dyDescent="0.3">
      <c r="B2832" s="19"/>
      <c r="C2832" s="30"/>
    </row>
    <row r="2833" spans="2:3" ht="14.4" x14ac:dyDescent="0.3">
      <c r="B2833" s="19"/>
      <c r="C2833" s="30"/>
    </row>
    <row r="2834" spans="2:3" ht="14.4" x14ac:dyDescent="0.3">
      <c r="B2834" s="19"/>
      <c r="C2834" s="30"/>
    </row>
    <row r="2835" spans="2:3" ht="14.4" x14ac:dyDescent="0.3">
      <c r="B2835" s="19"/>
      <c r="C2835" s="30"/>
    </row>
    <row r="2836" spans="2:3" ht="14.4" x14ac:dyDescent="0.3">
      <c r="B2836" s="19"/>
      <c r="C2836" s="30"/>
    </row>
    <row r="2837" spans="2:3" ht="14.4" x14ac:dyDescent="0.3">
      <c r="B2837" s="19"/>
      <c r="C2837" s="30"/>
    </row>
    <row r="2838" spans="2:3" ht="14.4" x14ac:dyDescent="0.3">
      <c r="B2838" s="19"/>
      <c r="C2838" s="30"/>
    </row>
    <row r="2839" spans="2:3" ht="14.4" x14ac:dyDescent="0.3">
      <c r="B2839" s="19"/>
      <c r="C2839" s="30"/>
    </row>
    <row r="2840" spans="2:3" ht="14.4" x14ac:dyDescent="0.3">
      <c r="B2840" s="19"/>
      <c r="C2840" s="30"/>
    </row>
    <row r="2841" spans="2:3" ht="14.4" x14ac:dyDescent="0.3">
      <c r="B2841" s="19"/>
      <c r="C2841" s="30"/>
    </row>
    <row r="2842" spans="2:3" ht="14.4" x14ac:dyDescent="0.3">
      <c r="B2842" s="19"/>
      <c r="C2842" s="30"/>
    </row>
    <row r="2843" spans="2:3" ht="14.4" x14ac:dyDescent="0.3">
      <c r="B2843" s="19"/>
      <c r="C2843" s="30"/>
    </row>
    <row r="2844" spans="2:3" ht="14.4" x14ac:dyDescent="0.3">
      <c r="B2844" s="19"/>
      <c r="C2844" s="30"/>
    </row>
    <row r="2845" spans="2:3" ht="14.4" x14ac:dyDescent="0.3">
      <c r="B2845" s="19"/>
      <c r="C2845" s="30"/>
    </row>
    <row r="2846" spans="2:3" ht="14.4" x14ac:dyDescent="0.3">
      <c r="B2846" s="19"/>
      <c r="C2846" s="30"/>
    </row>
    <row r="2847" spans="2:3" ht="14.4" x14ac:dyDescent="0.3">
      <c r="B2847" s="19"/>
      <c r="C2847" s="30"/>
    </row>
    <row r="2848" spans="2:3" ht="14.4" x14ac:dyDescent="0.3">
      <c r="B2848" s="19"/>
      <c r="C2848" s="30"/>
    </row>
    <row r="2849" spans="2:3" ht="14.4" x14ac:dyDescent="0.3">
      <c r="B2849" s="19"/>
      <c r="C2849" s="30"/>
    </row>
    <row r="2850" spans="2:3" ht="14.4" x14ac:dyDescent="0.3">
      <c r="B2850" s="19"/>
      <c r="C2850" s="30"/>
    </row>
    <row r="2851" spans="2:3" ht="14.4" x14ac:dyDescent="0.3">
      <c r="B2851" s="19"/>
      <c r="C2851" s="30"/>
    </row>
    <row r="2852" spans="2:3" ht="14.4" x14ac:dyDescent="0.3">
      <c r="B2852" s="19"/>
      <c r="C2852" s="30"/>
    </row>
    <row r="2853" spans="2:3" ht="14.4" x14ac:dyDescent="0.3">
      <c r="B2853" s="19"/>
      <c r="C2853" s="30"/>
    </row>
    <row r="2854" spans="2:3" ht="14.4" x14ac:dyDescent="0.3">
      <c r="B2854" s="19"/>
      <c r="C2854" s="30"/>
    </row>
    <row r="2855" spans="2:3" ht="14.4" x14ac:dyDescent="0.3">
      <c r="B2855" s="19"/>
      <c r="C2855" s="30"/>
    </row>
    <row r="2856" spans="2:3" ht="14.4" x14ac:dyDescent="0.3">
      <c r="B2856" s="19"/>
      <c r="C2856" s="30"/>
    </row>
    <row r="2857" spans="2:3" ht="14.4" x14ac:dyDescent="0.3">
      <c r="B2857" s="19"/>
      <c r="C2857" s="30"/>
    </row>
    <row r="2858" spans="2:3" ht="14.4" x14ac:dyDescent="0.3">
      <c r="B2858" s="19"/>
      <c r="C2858" s="30"/>
    </row>
    <row r="2859" spans="2:3" ht="14.4" x14ac:dyDescent="0.3">
      <c r="B2859" s="19"/>
      <c r="C2859" s="30"/>
    </row>
    <row r="2860" spans="2:3" ht="14.4" x14ac:dyDescent="0.3">
      <c r="B2860" s="19"/>
      <c r="C2860" s="30"/>
    </row>
    <row r="2861" spans="2:3" ht="14.4" x14ac:dyDescent="0.3">
      <c r="B2861" s="19"/>
      <c r="C2861" s="30"/>
    </row>
    <row r="2862" spans="2:3" ht="14.4" x14ac:dyDescent="0.3">
      <c r="B2862" s="19"/>
      <c r="C2862" s="30"/>
    </row>
    <row r="2863" spans="2:3" ht="14.4" x14ac:dyDescent="0.3">
      <c r="B2863" s="19"/>
      <c r="C2863" s="30"/>
    </row>
    <row r="2864" spans="2:3" ht="14.4" x14ac:dyDescent="0.3">
      <c r="B2864" s="19"/>
      <c r="C2864" s="30"/>
    </row>
    <row r="2865" spans="2:3" ht="14.4" x14ac:dyDescent="0.3">
      <c r="B2865" s="19"/>
      <c r="C2865" s="30"/>
    </row>
    <row r="2866" spans="2:3" ht="14.4" x14ac:dyDescent="0.3">
      <c r="B2866" s="19"/>
      <c r="C2866" s="30"/>
    </row>
    <row r="2867" spans="2:3" ht="14.4" x14ac:dyDescent="0.3">
      <c r="B2867" s="19"/>
      <c r="C2867" s="30"/>
    </row>
    <row r="2868" spans="2:3" ht="14.4" x14ac:dyDescent="0.3">
      <c r="B2868" s="19"/>
      <c r="C2868" s="30"/>
    </row>
    <row r="2869" spans="2:3" ht="14.4" x14ac:dyDescent="0.3">
      <c r="B2869" s="19"/>
      <c r="C2869" s="30"/>
    </row>
    <row r="2870" spans="2:3" ht="14.4" x14ac:dyDescent="0.3">
      <c r="B2870" s="19"/>
      <c r="C2870" s="30"/>
    </row>
    <row r="2871" spans="2:3" ht="14.4" x14ac:dyDescent="0.3">
      <c r="B2871" s="19"/>
      <c r="C2871" s="30"/>
    </row>
    <row r="2872" spans="2:3" ht="14.4" x14ac:dyDescent="0.3">
      <c r="B2872" s="19"/>
      <c r="C2872" s="30"/>
    </row>
    <row r="2873" spans="2:3" ht="14.4" x14ac:dyDescent="0.3">
      <c r="B2873" s="19"/>
      <c r="C2873" s="30"/>
    </row>
    <row r="2874" spans="2:3" ht="14.4" x14ac:dyDescent="0.3">
      <c r="B2874" s="19"/>
      <c r="C2874" s="30"/>
    </row>
    <row r="2875" spans="2:3" ht="14.4" x14ac:dyDescent="0.3">
      <c r="B2875" s="19"/>
      <c r="C2875" s="30"/>
    </row>
    <row r="2876" spans="2:3" ht="14.4" x14ac:dyDescent="0.3">
      <c r="B2876" s="19"/>
      <c r="C2876" s="30"/>
    </row>
    <row r="2877" spans="2:3" ht="14.4" x14ac:dyDescent="0.3">
      <c r="B2877" s="19"/>
      <c r="C2877" s="30"/>
    </row>
    <row r="2878" spans="2:3" ht="14.4" x14ac:dyDescent="0.3">
      <c r="B2878" s="19"/>
      <c r="C2878" s="30"/>
    </row>
    <row r="2879" spans="2:3" ht="14.4" x14ac:dyDescent="0.3">
      <c r="B2879" s="19"/>
      <c r="C2879" s="30"/>
    </row>
    <row r="2880" spans="2:3" ht="14.4" x14ac:dyDescent="0.3">
      <c r="B2880" s="19"/>
      <c r="C2880" s="30"/>
    </row>
    <row r="2881" spans="2:3" ht="14.4" x14ac:dyDescent="0.3">
      <c r="B2881" s="19"/>
      <c r="C2881" s="30"/>
    </row>
    <row r="2882" spans="2:3" ht="14.4" x14ac:dyDescent="0.3">
      <c r="B2882" s="19"/>
      <c r="C2882" s="30"/>
    </row>
    <row r="2883" spans="2:3" ht="14.4" x14ac:dyDescent="0.3">
      <c r="B2883" s="19"/>
      <c r="C2883" s="30"/>
    </row>
    <row r="2884" spans="2:3" ht="14.4" x14ac:dyDescent="0.3">
      <c r="B2884" s="19"/>
      <c r="C2884" s="30"/>
    </row>
    <row r="2885" spans="2:3" ht="14.4" x14ac:dyDescent="0.3">
      <c r="B2885" s="19"/>
      <c r="C2885" s="30"/>
    </row>
    <row r="2886" spans="2:3" ht="14.4" x14ac:dyDescent="0.3">
      <c r="B2886" s="19"/>
      <c r="C2886" s="30"/>
    </row>
    <row r="2887" spans="2:3" ht="14.4" x14ac:dyDescent="0.3">
      <c r="B2887" s="19"/>
      <c r="C2887" s="30"/>
    </row>
    <row r="2888" spans="2:3" ht="14.4" x14ac:dyDescent="0.3">
      <c r="B2888" s="19"/>
      <c r="C2888" s="30"/>
    </row>
    <row r="2889" spans="2:3" ht="14.4" x14ac:dyDescent="0.3">
      <c r="B2889" s="19"/>
      <c r="C2889" s="30"/>
    </row>
    <row r="2890" spans="2:3" ht="14.4" x14ac:dyDescent="0.3">
      <c r="B2890" s="19"/>
      <c r="C2890" s="30"/>
    </row>
    <row r="2891" spans="2:3" ht="14.4" x14ac:dyDescent="0.3">
      <c r="B2891" s="19"/>
      <c r="C2891" s="30"/>
    </row>
    <row r="2892" spans="2:3" ht="14.4" x14ac:dyDescent="0.3">
      <c r="B2892" s="19"/>
      <c r="C2892" s="30"/>
    </row>
    <row r="2893" spans="2:3" ht="14.4" x14ac:dyDescent="0.3">
      <c r="B2893" s="19"/>
      <c r="C2893" s="30"/>
    </row>
    <row r="2894" spans="2:3" ht="14.4" x14ac:dyDescent="0.3">
      <c r="B2894" s="19"/>
      <c r="C2894" s="30"/>
    </row>
    <row r="2895" spans="2:3" ht="14.4" x14ac:dyDescent="0.3">
      <c r="B2895" s="19"/>
      <c r="C2895" s="30"/>
    </row>
    <row r="2896" spans="2:3" ht="14.4" x14ac:dyDescent="0.3">
      <c r="B2896" s="19"/>
      <c r="C2896" s="30"/>
    </row>
    <row r="2897" spans="2:3" ht="14.4" x14ac:dyDescent="0.3">
      <c r="B2897" s="19"/>
      <c r="C2897" s="30"/>
    </row>
    <row r="2898" spans="2:3" ht="14.4" x14ac:dyDescent="0.3">
      <c r="B2898" s="19"/>
      <c r="C2898" s="30"/>
    </row>
    <row r="2899" spans="2:3" ht="14.4" x14ac:dyDescent="0.3">
      <c r="B2899" s="19"/>
      <c r="C2899" s="30"/>
    </row>
    <row r="2900" spans="2:3" ht="14.4" x14ac:dyDescent="0.3">
      <c r="B2900" s="19"/>
      <c r="C2900" s="30"/>
    </row>
    <row r="2901" spans="2:3" ht="14.4" x14ac:dyDescent="0.3">
      <c r="B2901" s="19"/>
      <c r="C2901" s="30"/>
    </row>
    <row r="2902" spans="2:3" ht="14.4" x14ac:dyDescent="0.3">
      <c r="B2902" s="19"/>
      <c r="C2902" s="30"/>
    </row>
    <row r="2903" spans="2:3" ht="14.4" x14ac:dyDescent="0.3">
      <c r="B2903" s="19"/>
      <c r="C2903" s="30"/>
    </row>
    <row r="2904" spans="2:3" ht="14.4" x14ac:dyDescent="0.3">
      <c r="B2904" s="19"/>
      <c r="C2904" s="30"/>
    </row>
    <row r="2905" spans="2:3" ht="14.4" x14ac:dyDescent="0.3">
      <c r="B2905" s="19"/>
      <c r="C2905" s="30"/>
    </row>
    <row r="2906" spans="2:3" ht="14.4" x14ac:dyDescent="0.3">
      <c r="B2906" s="19"/>
      <c r="C2906" s="30"/>
    </row>
    <row r="2907" spans="2:3" ht="14.4" x14ac:dyDescent="0.3">
      <c r="B2907" s="19"/>
      <c r="C2907" s="30"/>
    </row>
    <row r="2908" spans="2:3" ht="14.4" x14ac:dyDescent="0.3">
      <c r="B2908" s="19"/>
      <c r="C2908" s="30"/>
    </row>
    <row r="2909" spans="2:3" ht="14.4" x14ac:dyDescent="0.3">
      <c r="B2909" s="19"/>
      <c r="C2909" s="30"/>
    </row>
    <row r="2910" spans="2:3" ht="14.4" x14ac:dyDescent="0.3">
      <c r="B2910" s="19"/>
      <c r="C2910" s="30"/>
    </row>
    <row r="2911" spans="2:3" ht="14.4" x14ac:dyDescent="0.3">
      <c r="B2911" s="19"/>
      <c r="C2911" s="30"/>
    </row>
    <row r="2912" spans="2:3" ht="14.4" x14ac:dyDescent="0.3">
      <c r="B2912" s="19"/>
      <c r="C2912" s="30"/>
    </row>
    <row r="2913" spans="2:3" ht="14.4" x14ac:dyDescent="0.3">
      <c r="B2913" s="19"/>
      <c r="C2913" s="30"/>
    </row>
    <row r="2914" spans="2:3" ht="14.4" x14ac:dyDescent="0.3">
      <c r="B2914" s="19"/>
      <c r="C2914" s="30"/>
    </row>
    <row r="2915" spans="2:3" ht="14.4" x14ac:dyDescent="0.3">
      <c r="B2915" s="19"/>
      <c r="C2915" s="30"/>
    </row>
    <row r="2916" spans="2:3" ht="14.4" x14ac:dyDescent="0.3">
      <c r="B2916" s="19"/>
      <c r="C2916" s="30"/>
    </row>
    <row r="2917" spans="2:3" ht="14.4" x14ac:dyDescent="0.3">
      <c r="B2917" s="19"/>
      <c r="C2917" s="30"/>
    </row>
    <row r="2918" spans="2:3" ht="14.4" x14ac:dyDescent="0.3">
      <c r="B2918" s="19"/>
      <c r="C2918" s="30"/>
    </row>
    <row r="2919" spans="2:3" ht="14.4" x14ac:dyDescent="0.3">
      <c r="B2919" s="19"/>
      <c r="C2919" s="30"/>
    </row>
    <row r="2920" spans="2:3" ht="14.4" x14ac:dyDescent="0.3">
      <c r="B2920" s="19"/>
      <c r="C2920" s="30"/>
    </row>
    <row r="2921" spans="2:3" ht="14.4" x14ac:dyDescent="0.3">
      <c r="B2921" s="19"/>
      <c r="C2921" s="30"/>
    </row>
    <row r="2922" spans="2:3" ht="14.4" x14ac:dyDescent="0.3">
      <c r="B2922" s="19"/>
      <c r="C2922" s="30"/>
    </row>
    <row r="2923" spans="2:3" ht="14.4" x14ac:dyDescent="0.3">
      <c r="B2923" s="19"/>
      <c r="C2923" s="30"/>
    </row>
    <row r="2924" spans="2:3" ht="14.4" x14ac:dyDescent="0.3">
      <c r="B2924" s="19"/>
      <c r="C2924" s="30"/>
    </row>
    <row r="2925" spans="2:3" ht="14.4" x14ac:dyDescent="0.3">
      <c r="B2925" s="19"/>
      <c r="C2925" s="30"/>
    </row>
    <row r="2926" spans="2:3" ht="14.4" x14ac:dyDescent="0.3">
      <c r="B2926" s="19"/>
      <c r="C2926" s="30"/>
    </row>
    <row r="2927" spans="2:3" ht="14.4" x14ac:dyDescent="0.3">
      <c r="B2927" s="19"/>
      <c r="C2927" s="30"/>
    </row>
    <row r="2928" spans="2:3" ht="14.4" x14ac:dyDescent="0.3">
      <c r="B2928" s="19"/>
      <c r="C2928" s="30"/>
    </row>
    <row r="2929" spans="2:3" ht="14.4" x14ac:dyDescent="0.3">
      <c r="B2929" s="19"/>
      <c r="C2929" s="30"/>
    </row>
    <row r="2930" spans="2:3" ht="14.4" x14ac:dyDescent="0.3">
      <c r="B2930" s="19"/>
      <c r="C2930" s="30"/>
    </row>
    <row r="2931" spans="2:3" ht="14.4" x14ac:dyDescent="0.3">
      <c r="B2931" s="19"/>
      <c r="C2931" s="30"/>
    </row>
    <row r="2932" spans="2:3" ht="14.4" x14ac:dyDescent="0.3">
      <c r="B2932" s="19"/>
      <c r="C2932" s="30"/>
    </row>
    <row r="2933" spans="2:3" ht="14.4" x14ac:dyDescent="0.3">
      <c r="B2933" s="19"/>
      <c r="C2933" s="30"/>
    </row>
    <row r="2934" spans="2:3" ht="14.4" x14ac:dyDescent="0.3">
      <c r="B2934" s="19"/>
      <c r="C2934" s="30"/>
    </row>
    <row r="2935" spans="2:3" ht="14.4" x14ac:dyDescent="0.3">
      <c r="B2935" s="19"/>
      <c r="C2935" s="30"/>
    </row>
    <row r="2936" spans="2:3" ht="14.4" x14ac:dyDescent="0.3">
      <c r="B2936" s="19"/>
      <c r="C2936" s="30"/>
    </row>
    <row r="2937" spans="2:3" ht="14.4" x14ac:dyDescent="0.3">
      <c r="B2937" s="19"/>
      <c r="C2937" s="30"/>
    </row>
    <row r="2938" spans="2:3" ht="14.4" x14ac:dyDescent="0.3">
      <c r="B2938" s="19"/>
      <c r="C2938" s="30"/>
    </row>
    <row r="2939" spans="2:3" ht="14.4" x14ac:dyDescent="0.3">
      <c r="B2939" s="19"/>
      <c r="C2939" s="30"/>
    </row>
    <row r="2940" spans="2:3" ht="14.4" x14ac:dyDescent="0.3">
      <c r="B2940" s="19"/>
      <c r="C2940" s="30"/>
    </row>
    <row r="2941" spans="2:3" ht="14.4" x14ac:dyDescent="0.3">
      <c r="B2941" s="19"/>
      <c r="C2941" s="30"/>
    </row>
    <row r="2942" spans="2:3" ht="14.4" x14ac:dyDescent="0.3">
      <c r="B2942" s="19"/>
      <c r="C2942" s="30"/>
    </row>
    <row r="2943" spans="2:3" ht="14.4" x14ac:dyDescent="0.3">
      <c r="B2943" s="19"/>
      <c r="C2943" s="30"/>
    </row>
    <row r="2944" spans="2:3" ht="14.4" x14ac:dyDescent="0.3">
      <c r="B2944" s="19"/>
      <c r="C2944" s="30"/>
    </row>
    <row r="2945" spans="2:3" ht="14.4" x14ac:dyDescent="0.3">
      <c r="B2945" s="19"/>
      <c r="C2945" s="30"/>
    </row>
    <row r="2946" spans="2:3" ht="14.4" x14ac:dyDescent="0.3">
      <c r="B2946" s="19"/>
      <c r="C2946" s="30"/>
    </row>
    <row r="2947" spans="2:3" ht="14.4" x14ac:dyDescent="0.3">
      <c r="B2947" s="19"/>
      <c r="C2947" s="30"/>
    </row>
    <row r="2948" spans="2:3" ht="14.4" x14ac:dyDescent="0.3">
      <c r="B2948" s="19"/>
      <c r="C2948" s="30"/>
    </row>
    <row r="2949" spans="2:3" ht="14.4" x14ac:dyDescent="0.3">
      <c r="B2949" s="19"/>
      <c r="C2949" s="30"/>
    </row>
    <row r="2950" spans="2:3" ht="14.4" x14ac:dyDescent="0.3">
      <c r="B2950" s="19"/>
      <c r="C2950" s="30"/>
    </row>
    <row r="2951" spans="2:3" ht="14.4" x14ac:dyDescent="0.3">
      <c r="B2951" s="19"/>
      <c r="C2951" s="30"/>
    </row>
    <row r="2952" spans="2:3" ht="14.4" x14ac:dyDescent="0.3">
      <c r="B2952" s="19"/>
      <c r="C2952" s="30"/>
    </row>
    <row r="2953" spans="2:3" ht="14.4" x14ac:dyDescent="0.3">
      <c r="B2953" s="19"/>
      <c r="C2953" s="30"/>
    </row>
    <row r="2954" spans="2:3" ht="14.4" x14ac:dyDescent="0.3">
      <c r="B2954" s="19"/>
      <c r="C2954" s="30"/>
    </row>
    <row r="2955" spans="2:3" ht="14.4" x14ac:dyDescent="0.3">
      <c r="B2955" s="19"/>
      <c r="C2955" s="30"/>
    </row>
    <row r="2956" spans="2:3" ht="14.4" x14ac:dyDescent="0.3">
      <c r="B2956" s="19"/>
      <c r="C2956" s="30"/>
    </row>
    <row r="2957" spans="2:3" ht="14.4" x14ac:dyDescent="0.3">
      <c r="B2957" s="19"/>
      <c r="C2957" s="30"/>
    </row>
    <row r="2958" spans="2:3" ht="14.4" x14ac:dyDescent="0.3">
      <c r="B2958" s="19"/>
      <c r="C2958" s="30"/>
    </row>
    <row r="2959" spans="2:3" ht="14.4" x14ac:dyDescent="0.3">
      <c r="B2959" s="19"/>
      <c r="C2959" s="30"/>
    </row>
    <row r="2960" spans="2:3" ht="14.4" x14ac:dyDescent="0.3">
      <c r="B2960" s="19"/>
      <c r="C2960" s="30"/>
    </row>
    <row r="2961" spans="2:3" ht="14.4" x14ac:dyDescent="0.3">
      <c r="B2961" s="19"/>
      <c r="C2961" s="30"/>
    </row>
    <row r="2962" spans="2:3" ht="14.4" x14ac:dyDescent="0.3">
      <c r="B2962" s="19"/>
      <c r="C2962" s="30"/>
    </row>
    <row r="2963" spans="2:3" ht="14.4" x14ac:dyDescent="0.3">
      <c r="B2963" s="19"/>
      <c r="C2963" s="30"/>
    </row>
    <row r="2964" spans="2:3" ht="14.4" x14ac:dyDescent="0.3">
      <c r="B2964" s="19"/>
      <c r="C2964" s="30"/>
    </row>
    <row r="2965" spans="2:3" ht="14.4" x14ac:dyDescent="0.3">
      <c r="B2965" s="19"/>
      <c r="C2965" s="30"/>
    </row>
    <row r="2966" spans="2:3" ht="14.4" x14ac:dyDescent="0.3">
      <c r="B2966" s="19"/>
      <c r="C2966" s="30"/>
    </row>
    <row r="2967" spans="2:3" ht="14.4" x14ac:dyDescent="0.3">
      <c r="B2967" s="19"/>
      <c r="C2967" s="30"/>
    </row>
    <row r="2968" spans="2:3" ht="14.4" x14ac:dyDescent="0.3">
      <c r="B2968" s="19"/>
      <c r="C2968" s="30"/>
    </row>
    <row r="2969" spans="2:3" ht="14.4" x14ac:dyDescent="0.3">
      <c r="B2969" s="19"/>
      <c r="C2969" s="30"/>
    </row>
    <row r="2970" spans="2:3" ht="14.4" x14ac:dyDescent="0.3">
      <c r="B2970" s="19"/>
      <c r="C2970" s="30"/>
    </row>
    <row r="2971" spans="2:3" ht="14.4" x14ac:dyDescent="0.3">
      <c r="B2971" s="19"/>
      <c r="C2971" s="30"/>
    </row>
    <row r="2972" spans="2:3" ht="14.4" x14ac:dyDescent="0.3">
      <c r="B2972" s="19"/>
      <c r="C2972" s="30"/>
    </row>
    <row r="2973" spans="2:3" ht="14.4" x14ac:dyDescent="0.3">
      <c r="B2973" s="19"/>
      <c r="C2973" s="30"/>
    </row>
    <row r="2974" spans="2:3" ht="14.4" x14ac:dyDescent="0.3">
      <c r="B2974" s="19"/>
      <c r="C2974" s="30"/>
    </row>
    <row r="2975" spans="2:3" ht="14.4" x14ac:dyDescent="0.3">
      <c r="B2975" s="19"/>
      <c r="C2975" s="30"/>
    </row>
    <row r="2976" spans="2:3" ht="14.4" x14ac:dyDescent="0.3">
      <c r="B2976" s="19"/>
      <c r="C2976" s="30"/>
    </row>
    <row r="2977" spans="2:3" ht="14.4" x14ac:dyDescent="0.3">
      <c r="B2977" s="19"/>
      <c r="C2977" s="30"/>
    </row>
    <row r="2978" spans="2:3" ht="14.4" x14ac:dyDescent="0.3">
      <c r="B2978" s="19"/>
      <c r="C2978" s="30"/>
    </row>
    <row r="2979" spans="2:3" ht="14.4" x14ac:dyDescent="0.3">
      <c r="B2979" s="19"/>
      <c r="C2979" s="30"/>
    </row>
    <row r="2980" spans="2:3" ht="14.4" x14ac:dyDescent="0.3">
      <c r="B2980" s="19"/>
      <c r="C2980" s="30"/>
    </row>
    <row r="2981" spans="2:3" ht="14.4" x14ac:dyDescent="0.3">
      <c r="B2981" s="19"/>
      <c r="C2981" s="30"/>
    </row>
    <row r="2982" spans="2:3" ht="14.4" x14ac:dyDescent="0.3">
      <c r="B2982" s="19"/>
      <c r="C2982" s="30"/>
    </row>
    <row r="2983" spans="2:3" ht="14.4" x14ac:dyDescent="0.3">
      <c r="B2983" s="19"/>
      <c r="C2983" s="30"/>
    </row>
    <row r="2984" spans="2:3" ht="14.4" x14ac:dyDescent="0.3">
      <c r="B2984" s="19"/>
      <c r="C2984" s="30"/>
    </row>
    <row r="2985" spans="2:3" ht="14.4" x14ac:dyDescent="0.3">
      <c r="B2985" s="19"/>
      <c r="C2985" s="30"/>
    </row>
    <row r="2986" spans="2:3" ht="14.4" x14ac:dyDescent="0.3">
      <c r="B2986" s="19"/>
      <c r="C2986" s="30"/>
    </row>
    <row r="2987" spans="2:3" ht="14.4" x14ac:dyDescent="0.3">
      <c r="B2987" s="19"/>
      <c r="C2987" s="30"/>
    </row>
    <row r="2988" spans="2:3" ht="14.4" x14ac:dyDescent="0.3">
      <c r="B2988" s="19"/>
      <c r="C2988" s="30"/>
    </row>
    <row r="2989" spans="2:3" ht="14.4" x14ac:dyDescent="0.3">
      <c r="B2989" s="19"/>
      <c r="C2989" s="30"/>
    </row>
    <row r="2990" spans="2:3" ht="14.4" x14ac:dyDescent="0.3">
      <c r="B2990" s="19"/>
      <c r="C2990" s="30"/>
    </row>
    <row r="2991" spans="2:3" ht="14.4" x14ac:dyDescent="0.3">
      <c r="B2991" s="19"/>
      <c r="C2991" s="30"/>
    </row>
    <row r="2992" spans="2:3" ht="14.4" x14ac:dyDescent="0.3">
      <c r="B2992" s="19"/>
      <c r="C2992" s="30"/>
    </row>
    <row r="2993" spans="2:3" ht="14.4" x14ac:dyDescent="0.3">
      <c r="B2993" s="19"/>
      <c r="C2993" s="30"/>
    </row>
    <row r="2994" spans="2:3" ht="14.4" x14ac:dyDescent="0.3">
      <c r="B2994" s="19"/>
      <c r="C2994" s="30"/>
    </row>
    <row r="2995" spans="2:3" ht="14.4" x14ac:dyDescent="0.3">
      <c r="B2995" s="19"/>
      <c r="C2995" s="30"/>
    </row>
    <row r="2996" spans="2:3" ht="14.4" x14ac:dyDescent="0.3">
      <c r="B2996" s="19"/>
      <c r="C2996" s="30"/>
    </row>
    <row r="2997" spans="2:3" ht="14.4" x14ac:dyDescent="0.3">
      <c r="B2997" s="19"/>
      <c r="C2997" s="30"/>
    </row>
    <row r="2998" spans="2:3" ht="14.4" x14ac:dyDescent="0.3">
      <c r="B2998" s="19"/>
      <c r="C2998" s="30"/>
    </row>
    <row r="2999" spans="2:3" ht="14.4" x14ac:dyDescent="0.3">
      <c r="B2999" s="19"/>
      <c r="C2999" s="30"/>
    </row>
    <row r="3000" spans="2:3" ht="14.4" x14ac:dyDescent="0.3">
      <c r="B3000" s="19"/>
      <c r="C3000" s="30"/>
    </row>
    <row r="3001" spans="2:3" ht="14.4" x14ac:dyDescent="0.3">
      <c r="B3001" s="19"/>
      <c r="C3001" s="30"/>
    </row>
    <row r="3002" spans="2:3" ht="14.4" x14ac:dyDescent="0.3">
      <c r="B3002" s="19"/>
      <c r="C3002" s="30"/>
    </row>
    <row r="3003" spans="2:3" ht="14.4" x14ac:dyDescent="0.3">
      <c r="B3003" s="19"/>
      <c r="C3003" s="30"/>
    </row>
    <row r="3004" spans="2:3" ht="14.4" x14ac:dyDescent="0.3">
      <c r="B3004" s="19"/>
      <c r="C3004" s="30"/>
    </row>
    <row r="3005" spans="2:3" ht="14.4" x14ac:dyDescent="0.3">
      <c r="B3005" s="19"/>
      <c r="C3005" s="30"/>
    </row>
    <row r="3006" spans="2:3" ht="14.4" x14ac:dyDescent="0.3">
      <c r="B3006" s="19"/>
      <c r="C3006" s="30"/>
    </row>
    <row r="3007" spans="2:3" ht="14.4" x14ac:dyDescent="0.3">
      <c r="B3007" s="19"/>
      <c r="C3007" s="30"/>
    </row>
    <row r="3008" spans="2:3" ht="14.4" x14ac:dyDescent="0.3">
      <c r="B3008" s="19"/>
      <c r="C3008" s="30"/>
    </row>
    <row r="3009" spans="2:3" ht="14.4" x14ac:dyDescent="0.3">
      <c r="B3009" s="19"/>
      <c r="C3009" s="30"/>
    </row>
    <row r="3010" spans="2:3" ht="14.4" x14ac:dyDescent="0.3">
      <c r="B3010" s="19"/>
      <c r="C3010" s="30"/>
    </row>
    <row r="3011" spans="2:3" ht="14.4" x14ac:dyDescent="0.3">
      <c r="B3011" s="19"/>
      <c r="C3011" s="30"/>
    </row>
    <row r="3012" spans="2:3" ht="14.4" x14ac:dyDescent="0.3">
      <c r="B3012" s="19"/>
      <c r="C3012" s="30"/>
    </row>
    <row r="3013" spans="2:3" ht="14.4" x14ac:dyDescent="0.3">
      <c r="B3013" s="19"/>
      <c r="C3013" s="30"/>
    </row>
    <row r="3014" spans="2:3" ht="14.4" x14ac:dyDescent="0.3">
      <c r="B3014" s="19"/>
      <c r="C3014" s="30"/>
    </row>
    <row r="3015" spans="2:3" ht="14.4" x14ac:dyDescent="0.3">
      <c r="B3015" s="19"/>
      <c r="C3015" s="30"/>
    </row>
    <row r="3016" spans="2:3" ht="14.4" x14ac:dyDescent="0.3">
      <c r="B3016" s="19"/>
      <c r="C3016" s="30"/>
    </row>
    <row r="3017" spans="2:3" ht="14.4" x14ac:dyDescent="0.3">
      <c r="B3017" s="19"/>
      <c r="C3017" s="30"/>
    </row>
    <row r="3018" spans="2:3" ht="14.4" x14ac:dyDescent="0.3">
      <c r="B3018" s="19"/>
      <c r="C3018" s="30"/>
    </row>
    <row r="3019" spans="2:3" ht="14.4" x14ac:dyDescent="0.3">
      <c r="B3019" s="19"/>
      <c r="C3019" s="30"/>
    </row>
    <row r="3020" spans="2:3" ht="14.4" x14ac:dyDescent="0.3">
      <c r="B3020" s="19"/>
      <c r="C3020" s="30"/>
    </row>
    <row r="3021" spans="2:3" ht="14.4" x14ac:dyDescent="0.3">
      <c r="B3021" s="19"/>
      <c r="C3021" s="30"/>
    </row>
    <row r="3022" spans="2:3" ht="14.4" x14ac:dyDescent="0.3">
      <c r="B3022" s="19"/>
      <c r="C3022" s="30"/>
    </row>
    <row r="3023" spans="2:3" ht="14.4" x14ac:dyDescent="0.3">
      <c r="B3023" s="19"/>
      <c r="C3023" s="30"/>
    </row>
    <row r="3024" spans="2:3" ht="14.4" x14ac:dyDescent="0.3">
      <c r="B3024" s="19"/>
      <c r="C3024" s="30"/>
    </row>
    <row r="3025" spans="2:3" ht="14.4" x14ac:dyDescent="0.3">
      <c r="B3025" s="19"/>
      <c r="C3025" s="30"/>
    </row>
    <row r="3026" spans="2:3" ht="14.4" x14ac:dyDescent="0.3">
      <c r="B3026" s="19"/>
      <c r="C3026" s="30"/>
    </row>
    <row r="3027" spans="2:3" ht="14.4" x14ac:dyDescent="0.3">
      <c r="B3027" s="19"/>
      <c r="C3027" s="30"/>
    </row>
    <row r="3028" spans="2:3" ht="14.4" x14ac:dyDescent="0.3">
      <c r="B3028" s="19"/>
      <c r="C3028" s="30"/>
    </row>
    <row r="3029" spans="2:3" ht="14.4" x14ac:dyDescent="0.3">
      <c r="B3029" s="19"/>
      <c r="C3029" s="30"/>
    </row>
    <row r="3030" spans="2:3" ht="14.4" x14ac:dyDescent="0.3">
      <c r="B3030" s="19"/>
      <c r="C3030" s="30"/>
    </row>
    <row r="3031" spans="2:3" ht="14.4" x14ac:dyDescent="0.3">
      <c r="B3031" s="19"/>
      <c r="C3031" s="30"/>
    </row>
    <row r="3032" spans="2:3" ht="14.4" x14ac:dyDescent="0.3">
      <c r="B3032" s="19"/>
      <c r="C3032" s="30"/>
    </row>
    <row r="3033" spans="2:3" ht="14.4" x14ac:dyDescent="0.3">
      <c r="B3033" s="19"/>
      <c r="C3033" s="30"/>
    </row>
    <row r="3034" spans="2:3" ht="14.4" x14ac:dyDescent="0.3">
      <c r="B3034" s="19"/>
      <c r="C3034" s="30"/>
    </row>
    <row r="3035" spans="2:3" ht="14.4" x14ac:dyDescent="0.3">
      <c r="B3035" s="19"/>
      <c r="C3035" s="30"/>
    </row>
    <row r="3036" spans="2:3" ht="14.4" x14ac:dyDescent="0.3">
      <c r="B3036" s="19"/>
      <c r="C3036" s="30"/>
    </row>
    <row r="3037" spans="2:3" ht="14.4" x14ac:dyDescent="0.3">
      <c r="B3037" s="19"/>
      <c r="C3037" s="30"/>
    </row>
    <row r="3038" spans="2:3" ht="14.4" x14ac:dyDescent="0.3">
      <c r="B3038" s="19"/>
      <c r="C3038" s="30"/>
    </row>
    <row r="3039" spans="2:3" ht="14.4" x14ac:dyDescent="0.3">
      <c r="B3039" s="19"/>
      <c r="C3039" s="30"/>
    </row>
    <row r="3040" spans="2:3" ht="14.4" x14ac:dyDescent="0.3">
      <c r="B3040" s="19"/>
      <c r="C3040" s="30"/>
    </row>
    <row r="3041" spans="2:3" ht="14.4" x14ac:dyDescent="0.3">
      <c r="B3041" s="19"/>
      <c r="C3041" s="30"/>
    </row>
    <row r="3042" spans="2:3" ht="14.4" x14ac:dyDescent="0.3">
      <c r="B3042" s="19"/>
      <c r="C3042" s="30"/>
    </row>
    <row r="3043" spans="2:3" ht="14.4" x14ac:dyDescent="0.3">
      <c r="B3043" s="19"/>
      <c r="C3043" s="30"/>
    </row>
    <row r="3044" spans="2:3" ht="14.4" x14ac:dyDescent="0.3">
      <c r="B3044" s="19"/>
      <c r="C3044" s="30"/>
    </row>
    <row r="3045" spans="2:3" ht="14.4" x14ac:dyDescent="0.3">
      <c r="B3045" s="19"/>
      <c r="C3045" s="30"/>
    </row>
    <row r="3046" spans="2:3" ht="14.4" x14ac:dyDescent="0.3">
      <c r="B3046" s="19"/>
      <c r="C3046" s="30"/>
    </row>
    <row r="3047" spans="2:3" ht="14.4" x14ac:dyDescent="0.3">
      <c r="B3047" s="19"/>
      <c r="C3047" s="30"/>
    </row>
    <row r="3048" spans="2:3" ht="14.4" x14ac:dyDescent="0.3">
      <c r="B3048" s="19"/>
      <c r="C3048" s="30"/>
    </row>
    <row r="3049" spans="2:3" ht="14.4" x14ac:dyDescent="0.3">
      <c r="B3049" s="19"/>
      <c r="C3049" s="30"/>
    </row>
    <row r="3050" spans="2:3" ht="14.4" x14ac:dyDescent="0.3">
      <c r="B3050" s="19"/>
      <c r="C3050" s="30"/>
    </row>
    <row r="3051" spans="2:3" ht="14.4" x14ac:dyDescent="0.3">
      <c r="B3051" s="19"/>
      <c r="C3051" s="30"/>
    </row>
    <row r="3052" spans="2:3" ht="14.4" x14ac:dyDescent="0.3">
      <c r="B3052" s="19"/>
      <c r="C3052" s="30"/>
    </row>
    <row r="3053" spans="2:3" ht="14.4" x14ac:dyDescent="0.3">
      <c r="B3053" s="19"/>
      <c r="C3053" s="30"/>
    </row>
    <row r="3054" spans="2:3" ht="14.4" x14ac:dyDescent="0.3">
      <c r="B3054" s="19"/>
      <c r="C3054" s="30"/>
    </row>
    <row r="3055" spans="2:3" ht="14.4" x14ac:dyDescent="0.3">
      <c r="B3055" s="19"/>
      <c r="C3055" s="30"/>
    </row>
    <row r="3056" spans="2:3" ht="14.4" x14ac:dyDescent="0.3">
      <c r="B3056" s="19"/>
      <c r="C3056" s="30"/>
    </row>
    <row r="3057" spans="2:3" ht="14.4" x14ac:dyDescent="0.3">
      <c r="B3057" s="19"/>
      <c r="C3057" s="30"/>
    </row>
    <row r="3058" spans="2:3" ht="14.4" x14ac:dyDescent="0.3">
      <c r="B3058" s="19"/>
      <c r="C3058" s="30"/>
    </row>
    <row r="3059" spans="2:3" ht="14.4" x14ac:dyDescent="0.3">
      <c r="B3059" s="19"/>
      <c r="C3059" s="30"/>
    </row>
    <row r="3060" spans="2:3" ht="14.4" x14ac:dyDescent="0.3">
      <c r="B3060" s="19"/>
      <c r="C3060" s="30"/>
    </row>
    <row r="3061" spans="2:3" ht="14.4" x14ac:dyDescent="0.3">
      <c r="B3061" s="19"/>
      <c r="C3061" s="30"/>
    </row>
    <row r="3062" spans="2:3" ht="14.4" x14ac:dyDescent="0.3">
      <c r="B3062" s="19"/>
      <c r="C3062" s="30"/>
    </row>
    <row r="3063" spans="2:3" ht="14.4" x14ac:dyDescent="0.3">
      <c r="B3063" s="19"/>
      <c r="C3063" s="30"/>
    </row>
    <row r="3064" spans="2:3" ht="14.4" x14ac:dyDescent="0.3">
      <c r="B3064" s="19"/>
      <c r="C3064" s="30"/>
    </row>
    <row r="3065" spans="2:3" ht="14.4" x14ac:dyDescent="0.3">
      <c r="B3065" s="19"/>
      <c r="C3065" s="30"/>
    </row>
    <row r="3066" spans="2:3" ht="14.4" x14ac:dyDescent="0.3">
      <c r="B3066" s="19"/>
      <c r="C3066" s="30"/>
    </row>
    <row r="3067" spans="2:3" ht="14.4" x14ac:dyDescent="0.3">
      <c r="B3067" s="19"/>
      <c r="C3067" s="30"/>
    </row>
    <row r="3068" spans="2:3" ht="14.4" x14ac:dyDescent="0.3">
      <c r="B3068" s="19"/>
      <c r="C3068" s="30"/>
    </row>
    <row r="3069" spans="2:3" ht="14.4" x14ac:dyDescent="0.3">
      <c r="B3069" s="19"/>
      <c r="C3069" s="30"/>
    </row>
    <row r="3070" spans="2:3" ht="14.4" x14ac:dyDescent="0.3">
      <c r="B3070" s="19"/>
      <c r="C3070" s="30"/>
    </row>
    <row r="3071" spans="2:3" ht="14.4" x14ac:dyDescent="0.3">
      <c r="B3071" s="19"/>
      <c r="C3071" s="30"/>
    </row>
    <row r="3072" spans="2:3" ht="14.4" x14ac:dyDescent="0.3">
      <c r="B3072" s="19"/>
      <c r="C3072" s="30"/>
    </row>
    <row r="3073" spans="2:3" ht="14.4" x14ac:dyDescent="0.3">
      <c r="B3073" s="19"/>
      <c r="C3073" s="30"/>
    </row>
    <row r="3074" spans="2:3" ht="14.4" x14ac:dyDescent="0.3">
      <c r="B3074" s="19"/>
      <c r="C3074" s="30"/>
    </row>
    <row r="3075" spans="2:3" ht="14.4" x14ac:dyDescent="0.3">
      <c r="B3075" s="19"/>
      <c r="C3075" s="30"/>
    </row>
    <row r="3076" spans="2:3" ht="14.4" x14ac:dyDescent="0.3">
      <c r="B3076" s="19"/>
      <c r="C3076" s="30"/>
    </row>
    <row r="3077" spans="2:3" ht="14.4" x14ac:dyDescent="0.3">
      <c r="B3077" s="19"/>
      <c r="C3077" s="30"/>
    </row>
    <row r="3078" spans="2:3" ht="14.4" x14ac:dyDescent="0.3">
      <c r="B3078" s="19"/>
      <c r="C3078" s="30"/>
    </row>
    <row r="3079" spans="2:3" ht="14.4" x14ac:dyDescent="0.3">
      <c r="B3079" s="19"/>
      <c r="C3079" s="30"/>
    </row>
    <row r="3080" spans="2:3" ht="14.4" x14ac:dyDescent="0.3">
      <c r="B3080" s="19"/>
      <c r="C3080" s="30"/>
    </row>
    <row r="3081" spans="2:3" ht="14.4" x14ac:dyDescent="0.3">
      <c r="B3081" s="19"/>
      <c r="C3081" s="30"/>
    </row>
    <row r="3082" spans="2:3" ht="14.4" x14ac:dyDescent="0.3">
      <c r="B3082" s="19"/>
      <c r="C3082" s="30"/>
    </row>
    <row r="3083" spans="2:3" ht="14.4" x14ac:dyDescent="0.3">
      <c r="B3083" s="19"/>
      <c r="C3083" s="30"/>
    </row>
    <row r="3084" spans="2:3" ht="14.4" x14ac:dyDescent="0.3">
      <c r="B3084" s="19"/>
      <c r="C3084" s="30"/>
    </row>
    <row r="3085" spans="2:3" ht="14.4" x14ac:dyDescent="0.3">
      <c r="B3085" s="19"/>
      <c r="C3085" s="30"/>
    </row>
    <row r="3086" spans="2:3" ht="14.4" x14ac:dyDescent="0.3">
      <c r="B3086" s="19"/>
      <c r="C3086" s="30"/>
    </row>
    <row r="3087" spans="2:3" ht="14.4" x14ac:dyDescent="0.3">
      <c r="B3087" s="19"/>
      <c r="C3087" s="30"/>
    </row>
    <row r="3088" spans="2:3" ht="14.4" x14ac:dyDescent="0.3">
      <c r="B3088" s="19"/>
      <c r="C3088" s="30"/>
    </row>
    <row r="3089" spans="2:3" ht="14.4" x14ac:dyDescent="0.3">
      <c r="B3089" s="19"/>
      <c r="C3089" s="30"/>
    </row>
    <row r="3090" spans="2:3" ht="14.4" x14ac:dyDescent="0.3">
      <c r="B3090" s="19"/>
      <c r="C3090" s="30"/>
    </row>
    <row r="3091" spans="2:3" ht="14.4" x14ac:dyDescent="0.3">
      <c r="B3091" s="19"/>
      <c r="C3091" s="30"/>
    </row>
    <row r="3092" spans="2:3" ht="14.4" x14ac:dyDescent="0.3">
      <c r="B3092" s="19"/>
      <c r="C3092" s="30"/>
    </row>
    <row r="3093" spans="2:3" ht="14.4" x14ac:dyDescent="0.3">
      <c r="B3093" s="19"/>
      <c r="C3093" s="30"/>
    </row>
    <row r="3094" spans="2:3" ht="14.4" x14ac:dyDescent="0.3">
      <c r="B3094" s="19"/>
      <c r="C3094" s="30"/>
    </row>
    <row r="3095" spans="2:3" ht="14.4" x14ac:dyDescent="0.3">
      <c r="B3095" s="19"/>
      <c r="C3095" s="30"/>
    </row>
    <row r="3096" spans="2:3" ht="14.4" x14ac:dyDescent="0.3">
      <c r="B3096" s="19"/>
      <c r="C3096" s="30"/>
    </row>
    <row r="3097" spans="2:3" ht="14.4" x14ac:dyDescent="0.3">
      <c r="B3097" s="19"/>
      <c r="C3097" s="30"/>
    </row>
    <row r="3098" spans="2:3" ht="14.4" x14ac:dyDescent="0.3">
      <c r="B3098" s="19"/>
      <c r="C3098" s="30"/>
    </row>
    <row r="3099" spans="2:3" ht="14.4" x14ac:dyDescent="0.3">
      <c r="B3099" s="19"/>
      <c r="C3099" s="30"/>
    </row>
    <row r="3100" spans="2:3" ht="14.4" x14ac:dyDescent="0.3">
      <c r="B3100" s="19"/>
      <c r="C3100" s="30"/>
    </row>
    <row r="3101" spans="2:3" ht="14.4" x14ac:dyDescent="0.3">
      <c r="B3101" s="19"/>
      <c r="C3101" s="30"/>
    </row>
    <row r="3102" spans="2:3" ht="14.4" x14ac:dyDescent="0.3">
      <c r="B3102" s="19"/>
      <c r="C3102" s="30"/>
    </row>
    <row r="3103" spans="2:3" ht="14.4" x14ac:dyDescent="0.3">
      <c r="B3103" s="19"/>
      <c r="C3103" s="30"/>
    </row>
    <row r="3104" spans="2:3" ht="14.4" x14ac:dyDescent="0.3">
      <c r="B3104" s="19"/>
      <c r="C3104" s="30"/>
    </row>
    <row r="3105" spans="2:3" ht="14.4" x14ac:dyDescent="0.3">
      <c r="B3105" s="19"/>
      <c r="C3105" s="30"/>
    </row>
    <row r="3106" spans="2:3" ht="14.4" x14ac:dyDescent="0.3">
      <c r="B3106" s="19"/>
      <c r="C3106" s="30"/>
    </row>
    <row r="3107" spans="2:3" ht="14.4" x14ac:dyDescent="0.3">
      <c r="B3107" s="19"/>
      <c r="C3107" s="30"/>
    </row>
    <row r="3108" spans="2:3" ht="14.4" x14ac:dyDescent="0.3">
      <c r="B3108" s="19"/>
      <c r="C3108" s="30"/>
    </row>
    <row r="3109" spans="2:3" ht="14.4" x14ac:dyDescent="0.3">
      <c r="B3109" s="19"/>
      <c r="C3109" s="30"/>
    </row>
    <row r="3110" spans="2:3" ht="14.4" x14ac:dyDescent="0.3">
      <c r="B3110" s="19"/>
      <c r="C3110" s="30"/>
    </row>
    <row r="3111" spans="2:3" ht="14.4" x14ac:dyDescent="0.3">
      <c r="B3111" s="19"/>
      <c r="C3111" s="30"/>
    </row>
    <row r="3112" spans="2:3" ht="14.4" x14ac:dyDescent="0.3">
      <c r="B3112" s="19"/>
      <c r="C3112" s="30"/>
    </row>
    <row r="3113" spans="2:3" ht="14.4" x14ac:dyDescent="0.3">
      <c r="B3113" s="19"/>
      <c r="C3113" s="30"/>
    </row>
    <row r="3114" spans="2:3" ht="14.4" x14ac:dyDescent="0.3">
      <c r="B3114" s="19"/>
      <c r="C3114" s="30"/>
    </row>
    <row r="3115" spans="2:3" ht="14.4" x14ac:dyDescent="0.3">
      <c r="B3115" s="19"/>
      <c r="C3115" s="30"/>
    </row>
    <row r="3116" spans="2:3" ht="14.4" x14ac:dyDescent="0.3">
      <c r="B3116" s="19"/>
      <c r="C3116" s="30"/>
    </row>
    <row r="3117" spans="2:3" ht="14.4" x14ac:dyDescent="0.3">
      <c r="B3117" s="19"/>
      <c r="C3117" s="30"/>
    </row>
    <row r="3118" spans="2:3" ht="14.4" x14ac:dyDescent="0.3">
      <c r="B3118" s="19"/>
      <c r="C3118" s="30"/>
    </row>
    <row r="3119" spans="2:3" ht="14.4" x14ac:dyDescent="0.3">
      <c r="B3119" s="19"/>
      <c r="C3119" s="30"/>
    </row>
    <row r="3120" spans="2:3" ht="14.4" x14ac:dyDescent="0.3">
      <c r="B3120" s="19"/>
      <c r="C3120" s="30"/>
    </row>
    <row r="3121" spans="2:3" ht="14.4" x14ac:dyDescent="0.3">
      <c r="B3121" s="19"/>
      <c r="C3121" s="30"/>
    </row>
    <row r="3122" spans="2:3" ht="14.4" x14ac:dyDescent="0.3">
      <c r="B3122" s="19"/>
      <c r="C3122" s="30"/>
    </row>
    <row r="3123" spans="2:3" ht="14.4" x14ac:dyDescent="0.3">
      <c r="B3123" s="19"/>
      <c r="C3123" s="30"/>
    </row>
    <row r="3124" spans="2:3" ht="14.4" x14ac:dyDescent="0.3">
      <c r="B3124" s="19"/>
      <c r="C3124" s="30"/>
    </row>
    <row r="3125" spans="2:3" ht="14.4" x14ac:dyDescent="0.3">
      <c r="B3125" s="19"/>
      <c r="C3125" s="30"/>
    </row>
    <row r="3126" spans="2:3" ht="14.4" x14ac:dyDescent="0.3">
      <c r="B3126" s="19"/>
      <c r="C3126" s="30"/>
    </row>
    <row r="3127" spans="2:3" ht="14.4" x14ac:dyDescent="0.3">
      <c r="B3127" s="19"/>
      <c r="C3127" s="30"/>
    </row>
    <row r="3128" spans="2:3" ht="14.4" x14ac:dyDescent="0.3">
      <c r="B3128" s="19"/>
      <c r="C3128" s="30"/>
    </row>
    <row r="3129" spans="2:3" ht="14.4" x14ac:dyDescent="0.3">
      <c r="B3129" s="19"/>
      <c r="C3129" s="30"/>
    </row>
    <row r="3130" spans="2:3" ht="14.4" x14ac:dyDescent="0.3">
      <c r="B3130" s="19"/>
      <c r="C3130" s="30"/>
    </row>
    <row r="3131" spans="2:3" ht="14.4" x14ac:dyDescent="0.3">
      <c r="B3131" s="19"/>
      <c r="C3131" s="30"/>
    </row>
    <row r="3132" spans="2:3" ht="14.4" x14ac:dyDescent="0.3">
      <c r="B3132" s="19"/>
      <c r="C3132" s="30"/>
    </row>
    <row r="3133" spans="2:3" ht="14.4" x14ac:dyDescent="0.3">
      <c r="B3133" s="19"/>
      <c r="C3133" s="30"/>
    </row>
    <row r="3134" spans="2:3" ht="14.4" x14ac:dyDescent="0.3">
      <c r="B3134" s="19"/>
      <c r="C3134" s="30"/>
    </row>
    <row r="3135" spans="2:3" ht="14.4" x14ac:dyDescent="0.3">
      <c r="B3135" s="19"/>
      <c r="C3135" s="30"/>
    </row>
    <row r="3136" spans="2:3" ht="14.4" x14ac:dyDescent="0.3">
      <c r="B3136" s="19"/>
      <c r="C3136" s="30"/>
    </row>
    <row r="3137" spans="2:3" ht="14.4" x14ac:dyDescent="0.3">
      <c r="B3137" s="19"/>
      <c r="C3137" s="30"/>
    </row>
    <row r="3138" spans="2:3" ht="14.4" x14ac:dyDescent="0.3">
      <c r="B3138" s="19"/>
      <c r="C3138" s="30"/>
    </row>
    <row r="3139" spans="2:3" ht="14.4" x14ac:dyDescent="0.3">
      <c r="B3139" s="19"/>
      <c r="C3139" s="30"/>
    </row>
    <row r="3140" spans="2:3" ht="14.4" x14ac:dyDescent="0.3">
      <c r="B3140" s="19"/>
      <c r="C3140" s="30"/>
    </row>
    <row r="3141" spans="2:3" ht="14.4" x14ac:dyDescent="0.3">
      <c r="B3141" s="19"/>
      <c r="C3141" s="30"/>
    </row>
    <row r="3142" spans="2:3" ht="14.4" x14ac:dyDescent="0.3">
      <c r="B3142" s="19"/>
      <c r="C3142" s="30"/>
    </row>
    <row r="3143" spans="2:3" ht="14.4" x14ac:dyDescent="0.3">
      <c r="B3143" s="19"/>
      <c r="C3143" s="30"/>
    </row>
    <row r="3144" spans="2:3" ht="14.4" x14ac:dyDescent="0.3">
      <c r="B3144" s="19"/>
      <c r="C3144" s="30"/>
    </row>
    <row r="3145" spans="2:3" ht="14.4" x14ac:dyDescent="0.3">
      <c r="B3145" s="19"/>
      <c r="C3145" s="30"/>
    </row>
    <row r="3146" spans="2:3" ht="14.4" x14ac:dyDescent="0.3">
      <c r="B3146" s="19"/>
      <c r="C3146" s="30"/>
    </row>
    <row r="3147" spans="2:3" ht="14.4" x14ac:dyDescent="0.3">
      <c r="B3147" s="19"/>
      <c r="C3147" s="30"/>
    </row>
    <row r="3148" spans="2:3" ht="14.4" x14ac:dyDescent="0.3">
      <c r="B3148" s="19"/>
      <c r="C3148" s="30"/>
    </row>
    <row r="3149" spans="2:3" ht="14.4" x14ac:dyDescent="0.3">
      <c r="B3149" s="19"/>
      <c r="C3149" s="30"/>
    </row>
    <row r="3150" spans="2:3" ht="14.4" x14ac:dyDescent="0.3">
      <c r="B3150" s="19"/>
      <c r="C3150" s="30"/>
    </row>
    <row r="3151" spans="2:3" ht="14.4" x14ac:dyDescent="0.3">
      <c r="B3151" s="19"/>
      <c r="C3151" s="30"/>
    </row>
    <row r="3152" spans="2:3" ht="14.4" x14ac:dyDescent="0.3">
      <c r="B3152" s="19"/>
      <c r="C3152" s="30"/>
    </row>
    <row r="3153" spans="2:3" ht="14.4" x14ac:dyDescent="0.3">
      <c r="B3153" s="19"/>
      <c r="C3153" s="30"/>
    </row>
    <row r="3154" spans="2:3" ht="14.4" x14ac:dyDescent="0.3">
      <c r="B3154" s="19"/>
      <c r="C3154" s="30"/>
    </row>
    <row r="3155" spans="2:3" ht="14.4" x14ac:dyDescent="0.3">
      <c r="B3155" s="19"/>
      <c r="C3155" s="30"/>
    </row>
    <row r="3156" spans="2:3" ht="14.4" x14ac:dyDescent="0.3">
      <c r="B3156" s="19"/>
      <c r="C3156" s="30"/>
    </row>
    <row r="3157" spans="2:3" ht="14.4" x14ac:dyDescent="0.3">
      <c r="B3157" s="19"/>
      <c r="C3157" s="30"/>
    </row>
    <row r="3158" spans="2:3" ht="14.4" x14ac:dyDescent="0.3">
      <c r="B3158" s="19"/>
      <c r="C3158" s="30"/>
    </row>
    <row r="3159" spans="2:3" ht="14.4" x14ac:dyDescent="0.3">
      <c r="B3159" s="19"/>
      <c r="C3159" s="30"/>
    </row>
    <row r="3160" spans="2:3" ht="14.4" x14ac:dyDescent="0.3">
      <c r="B3160" s="19"/>
      <c r="C3160" s="30"/>
    </row>
    <row r="3161" spans="2:3" ht="14.4" x14ac:dyDescent="0.3">
      <c r="B3161" s="19"/>
      <c r="C3161" s="30"/>
    </row>
    <row r="3162" spans="2:3" ht="14.4" x14ac:dyDescent="0.3">
      <c r="B3162" s="19"/>
      <c r="C3162" s="30"/>
    </row>
    <row r="3163" spans="2:3" ht="14.4" x14ac:dyDescent="0.3">
      <c r="B3163" s="19"/>
      <c r="C3163" s="30"/>
    </row>
    <row r="3164" spans="2:3" ht="14.4" x14ac:dyDescent="0.3">
      <c r="B3164" s="19"/>
      <c r="C3164" s="30"/>
    </row>
    <row r="3165" spans="2:3" ht="14.4" x14ac:dyDescent="0.3">
      <c r="B3165" s="19"/>
      <c r="C3165" s="30"/>
    </row>
    <row r="3166" spans="2:3" ht="14.4" x14ac:dyDescent="0.3">
      <c r="B3166" s="19"/>
      <c r="C3166" s="30"/>
    </row>
    <row r="3167" spans="2:3" ht="14.4" x14ac:dyDescent="0.3">
      <c r="B3167" s="19"/>
      <c r="C3167" s="30"/>
    </row>
    <row r="3168" spans="2:3" ht="14.4" x14ac:dyDescent="0.3">
      <c r="B3168" s="19"/>
      <c r="C3168" s="30"/>
    </row>
    <row r="3169" spans="2:3" ht="14.4" x14ac:dyDescent="0.3">
      <c r="B3169" s="19"/>
      <c r="C3169" s="30"/>
    </row>
    <row r="3170" spans="2:3" ht="14.4" x14ac:dyDescent="0.3">
      <c r="B3170" s="19"/>
      <c r="C3170" s="30"/>
    </row>
    <row r="3171" spans="2:3" ht="14.4" x14ac:dyDescent="0.3">
      <c r="B3171" s="19"/>
      <c r="C3171" s="30"/>
    </row>
    <row r="3172" spans="2:3" ht="14.4" x14ac:dyDescent="0.3">
      <c r="B3172" s="19"/>
      <c r="C3172" s="30"/>
    </row>
    <row r="3173" spans="2:3" ht="14.4" x14ac:dyDescent="0.3">
      <c r="B3173" s="19"/>
      <c r="C3173" s="30"/>
    </row>
    <row r="3174" spans="2:3" ht="14.4" x14ac:dyDescent="0.3">
      <c r="B3174" s="19"/>
      <c r="C3174" s="30"/>
    </row>
    <row r="3175" spans="2:3" ht="14.4" x14ac:dyDescent="0.3">
      <c r="B3175" s="19"/>
      <c r="C3175" s="30"/>
    </row>
    <row r="3176" spans="2:3" ht="14.4" x14ac:dyDescent="0.3">
      <c r="B3176" s="19"/>
      <c r="C3176" s="30"/>
    </row>
    <row r="3177" spans="2:3" ht="14.4" x14ac:dyDescent="0.3">
      <c r="B3177" s="19"/>
      <c r="C3177" s="30"/>
    </row>
    <row r="3178" spans="2:3" ht="14.4" x14ac:dyDescent="0.3">
      <c r="B3178" s="19"/>
      <c r="C3178" s="30"/>
    </row>
    <row r="3179" spans="2:3" ht="14.4" x14ac:dyDescent="0.3">
      <c r="B3179" s="19"/>
      <c r="C3179" s="30"/>
    </row>
    <row r="3180" spans="2:3" ht="14.4" x14ac:dyDescent="0.3">
      <c r="B3180" s="19"/>
      <c r="C3180" s="30"/>
    </row>
    <row r="3181" spans="2:3" ht="14.4" x14ac:dyDescent="0.3">
      <c r="B3181" s="19"/>
      <c r="C3181" s="30"/>
    </row>
    <row r="3182" spans="2:3" ht="14.4" x14ac:dyDescent="0.3">
      <c r="B3182" s="19"/>
      <c r="C3182" s="30"/>
    </row>
    <row r="3183" spans="2:3" ht="14.4" x14ac:dyDescent="0.3">
      <c r="B3183" s="19"/>
      <c r="C3183" s="30"/>
    </row>
    <row r="3184" spans="2:3" ht="14.4" x14ac:dyDescent="0.3">
      <c r="B3184" s="19"/>
      <c r="C3184" s="30"/>
    </row>
    <row r="3185" spans="2:3" ht="14.4" x14ac:dyDescent="0.3">
      <c r="B3185" s="19"/>
      <c r="C3185" s="30"/>
    </row>
    <row r="3186" spans="2:3" ht="14.4" x14ac:dyDescent="0.3">
      <c r="B3186" s="19"/>
      <c r="C3186" s="30"/>
    </row>
    <row r="3187" spans="2:3" ht="14.4" x14ac:dyDescent="0.3">
      <c r="B3187" s="19"/>
      <c r="C3187" s="30"/>
    </row>
    <row r="3188" spans="2:3" ht="14.4" x14ac:dyDescent="0.3">
      <c r="B3188" s="19"/>
      <c r="C3188" s="30"/>
    </row>
    <row r="3189" spans="2:3" ht="14.4" x14ac:dyDescent="0.3">
      <c r="B3189" s="19"/>
      <c r="C3189" s="30"/>
    </row>
    <row r="3190" spans="2:3" ht="14.4" x14ac:dyDescent="0.3">
      <c r="B3190" s="19"/>
      <c r="C3190" s="30"/>
    </row>
    <row r="3191" spans="2:3" ht="14.4" x14ac:dyDescent="0.3">
      <c r="B3191" s="19"/>
      <c r="C3191" s="30"/>
    </row>
    <row r="3192" spans="2:3" ht="14.4" x14ac:dyDescent="0.3">
      <c r="B3192" s="19"/>
      <c r="C3192" s="30"/>
    </row>
    <row r="3193" spans="2:3" ht="14.4" x14ac:dyDescent="0.3">
      <c r="B3193" s="19"/>
      <c r="C3193" s="30"/>
    </row>
    <row r="3194" spans="2:3" ht="14.4" x14ac:dyDescent="0.3">
      <c r="B3194" s="19"/>
      <c r="C3194" s="30"/>
    </row>
    <row r="3195" spans="2:3" ht="14.4" x14ac:dyDescent="0.3">
      <c r="B3195" s="19"/>
      <c r="C3195" s="30"/>
    </row>
    <row r="3196" spans="2:3" ht="14.4" x14ac:dyDescent="0.3">
      <c r="B3196" s="19"/>
      <c r="C3196" s="30"/>
    </row>
    <row r="3197" spans="2:3" ht="14.4" x14ac:dyDescent="0.3">
      <c r="B3197" s="19"/>
      <c r="C3197" s="30"/>
    </row>
    <row r="3198" spans="2:3" ht="14.4" x14ac:dyDescent="0.3">
      <c r="B3198" s="19"/>
      <c r="C3198" s="30"/>
    </row>
    <row r="3199" spans="2:3" ht="14.4" x14ac:dyDescent="0.3">
      <c r="B3199" s="19"/>
      <c r="C3199" s="30"/>
    </row>
    <row r="3200" spans="2:3" ht="14.4" x14ac:dyDescent="0.3">
      <c r="B3200" s="19"/>
      <c r="C3200" s="30"/>
    </row>
    <row r="3201" spans="2:3" ht="14.4" x14ac:dyDescent="0.3">
      <c r="B3201" s="19"/>
      <c r="C3201" s="30"/>
    </row>
    <row r="3202" spans="2:3" ht="14.4" x14ac:dyDescent="0.3">
      <c r="B3202" s="19"/>
      <c r="C3202" s="30"/>
    </row>
    <row r="3203" spans="2:3" ht="14.4" x14ac:dyDescent="0.3">
      <c r="B3203" s="19"/>
      <c r="C3203" s="30"/>
    </row>
    <row r="3204" spans="2:3" ht="14.4" x14ac:dyDescent="0.3">
      <c r="B3204" s="19"/>
      <c r="C3204" s="30"/>
    </row>
    <row r="3205" spans="2:3" ht="14.4" x14ac:dyDescent="0.3">
      <c r="B3205" s="19"/>
      <c r="C3205" s="30"/>
    </row>
    <row r="3206" spans="2:3" ht="14.4" x14ac:dyDescent="0.3">
      <c r="B3206" s="19"/>
      <c r="C3206" s="30"/>
    </row>
    <row r="3207" spans="2:3" ht="14.4" x14ac:dyDescent="0.3">
      <c r="B3207" s="19"/>
      <c r="C3207" s="30"/>
    </row>
    <row r="3208" spans="2:3" ht="14.4" x14ac:dyDescent="0.3">
      <c r="B3208" s="19"/>
      <c r="C3208" s="30"/>
    </row>
    <row r="3209" spans="2:3" ht="14.4" x14ac:dyDescent="0.3">
      <c r="B3209" s="19"/>
      <c r="C3209" s="30"/>
    </row>
    <row r="3210" spans="2:3" ht="14.4" x14ac:dyDescent="0.3">
      <c r="B3210" s="19"/>
      <c r="C3210" s="30"/>
    </row>
    <row r="3211" spans="2:3" ht="14.4" x14ac:dyDescent="0.3">
      <c r="B3211" s="19"/>
      <c r="C3211" s="30"/>
    </row>
    <row r="3212" spans="2:3" ht="14.4" x14ac:dyDescent="0.3">
      <c r="B3212" s="19"/>
      <c r="C3212" s="30"/>
    </row>
    <row r="3213" spans="2:3" ht="14.4" x14ac:dyDescent="0.3">
      <c r="B3213" s="19"/>
      <c r="C3213" s="30"/>
    </row>
    <row r="3214" spans="2:3" ht="14.4" x14ac:dyDescent="0.3">
      <c r="B3214" s="19"/>
      <c r="C3214" s="30"/>
    </row>
    <row r="3215" spans="2:3" ht="14.4" x14ac:dyDescent="0.3">
      <c r="B3215" s="19"/>
      <c r="C3215" s="30"/>
    </row>
    <row r="3216" spans="2:3" ht="14.4" x14ac:dyDescent="0.3">
      <c r="B3216" s="19"/>
      <c r="C3216" s="30"/>
    </row>
    <row r="3217" spans="2:3" ht="14.4" x14ac:dyDescent="0.3">
      <c r="B3217" s="19"/>
      <c r="C3217" s="30"/>
    </row>
    <row r="3218" spans="2:3" ht="14.4" x14ac:dyDescent="0.3">
      <c r="B3218" s="19"/>
      <c r="C3218" s="30"/>
    </row>
    <row r="3219" spans="2:3" ht="14.4" x14ac:dyDescent="0.3">
      <c r="B3219" s="19"/>
      <c r="C3219" s="30"/>
    </row>
    <row r="3220" spans="2:3" ht="14.4" x14ac:dyDescent="0.3">
      <c r="B3220" s="19"/>
      <c r="C3220" s="30"/>
    </row>
    <row r="3221" spans="2:3" ht="14.4" x14ac:dyDescent="0.3">
      <c r="B3221" s="19"/>
      <c r="C3221" s="30"/>
    </row>
    <row r="3222" spans="2:3" ht="14.4" x14ac:dyDescent="0.3">
      <c r="B3222" s="19"/>
      <c r="C3222" s="30"/>
    </row>
    <row r="3223" spans="2:3" ht="14.4" x14ac:dyDescent="0.3">
      <c r="B3223" s="19"/>
      <c r="C3223" s="30"/>
    </row>
    <row r="3224" spans="2:3" ht="14.4" x14ac:dyDescent="0.3">
      <c r="B3224" s="19"/>
      <c r="C3224" s="30"/>
    </row>
    <row r="3225" spans="2:3" ht="14.4" x14ac:dyDescent="0.3">
      <c r="B3225" s="19"/>
      <c r="C3225" s="30"/>
    </row>
    <row r="3226" spans="2:3" ht="14.4" x14ac:dyDescent="0.3">
      <c r="B3226" s="19"/>
      <c r="C3226" s="30"/>
    </row>
    <row r="3227" spans="2:3" ht="14.4" x14ac:dyDescent="0.3">
      <c r="B3227" s="19"/>
      <c r="C3227" s="30"/>
    </row>
    <row r="3228" spans="2:3" ht="14.4" x14ac:dyDescent="0.3">
      <c r="B3228" s="19"/>
      <c r="C3228" s="30"/>
    </row>
    <row r="3229" spans="2:3" ht="14.4" x14ac:dyDescent="0.3">
      <c r="B3229" s="19"/>
      <c r="C3229" s="30"/>
    </row>
    <row r="3230" spans="2:3" ht="14.4" x14ac:dyDescent="0.3">
      <c r="B3230" s="19"/>
      <c r="C3230" s="30"/>
    </row>
    <row r="3231" spans="2:3" ht="14.4" x14ac:dyDescent="0.3">
      <c r="B3231" s="19"/>
      <c r="C3231" s="30"/>
    </row>
    <row r="3232" spans="2:3" ht="14.4" x14ac:dyDescent="0.3">
      <c r="B3232" s="19"/>
      <c r="C3232" s="30"/>
    </row>
    <row r="3233" spans="2:3" ht="14.4" x14ac:dyDescent="0.3">
      <c r="B3233" s="19"/>
      <c r="C3233" s="30"/>
    </row>
    <row r="3234" spans="2:3" ht="14.4" x14ac:dyDescent="0.3">
      <c r="B3234" s="19"/>
      <c r="C3234" s="30"/>
    </row>
    <row r="3235" spans="2:3" ht="14.4" x14ac:dyDescent="0.3">
      <c r="B3235" s="19"/>
      <c r="C3235" s="30"/>
    </row>
    <row r="3236" spans="2:3" ht="14.4" x14ac:dyDescent="0.3">
      <c r="B3236" s="19"/>
      <c r="C3236" s="30"/>
    </row>
    <row r="3237" spans="2:3" ht="14.4" x14ac:dyDescent="0.3">
      <c r="B3237" s="19"/>
      <c r="C3237" s="30"/>
    </row>
    <row r="3238" spans="2:3" ht="14.4" x14ac:dyDescent="0.3">
      <c r="B3238" s="19"/>
      <c r="C3238" s="30"/>
    </row>
    <row r="3239" spans="2:3" ht="14.4" x14ac:dyDescent="0.3">
      <c r="B3239" s="19"/>
      <c r="C3239" s="30"/>
    </row>
    <row r="3240" spans="2:3" ht="14.4" x14ac:dyDescent="0.3">
      <c r="B3240" s="19"/>
      <c r="C3240" s="30"/>
    </row>
    <row r="3241" spans="2:3" ht="14.4" x14ac:dyDescent="0.3">
      <c r="B3241" s="19"/>
      <c r="C3241" s="30"/>
    </row>
    <row r="3242" spans="2:3" ht="14.4" x14ac:dyDescent="0.3">
      <c r="B3242" s="19"/>
      <c r="C3242" s="30"/>
    </row>
    <row r="3243" spans="2:3" ht="14.4" x14ac:dyDescent="0.3">
      <c r="B3243" s="19"/>
      <c r="C3243" s="30"/>
    </row>
    <row r="3244" spans="2:3" ht="14.4" x14ac:dyDescent="0.3">
      <c r="B3244" s="19"/>
      <c r="C3244" s="30"/>
    </row>
    <row r="3245" spans="2:3" ht="14.4" x14ac:dyDescent="0.3">
      <c r="B3245" s="19"/>
      <c r="C3245" s="30"/>
    </row>
    <row r="3246" spans="2:3" ht="14.4" x14ac:dyDescent="0.3">
      <c r="B3246" s="19"/>
      <c r="C3246" s="30"/>
    </row>
    <row r="3247" spans="2:3" ht="14.4" x14ac:dyDescent="0.3">
      <c r="B3247" s="19"/>
      <c r="C3247" s="30"/>
    </row>
    <row r="3248" spans="2:3" ht="14.4" x14ac:dyDescent="0.3">
      <c r="B3248" s="19"/>
      <c r="C3248" s="30"/>
    </row>
    <row r="3249" spans="2:3" ht="14.4" x14ac:dyDescent="0.3">
      <c r="B3249" s="19"/>
      <c r="C3249" s="30"/>
    </row>
    <row r="3250" spans="2:3" ht="14.4" x14ac:dyDescent="0.3">
      <c r="B3250" s="19"/>
      <c r="C3250" s="30"/>
    </row>
    <row r="3251" spans="2:3" ht="14.4" x14ac:dyDescent="0.3">
      <c r="B3251" s="19"/>
      <c r="C3251" s="30"/>
    </row>
    <row r="3252" spans="2:3" ht="14.4" x14ac:dyDescent="0.3">
      <c r="B3252" s="19"/>
      <c r="C3252" s="30"/>
    </row>
    <row r="3253" spans="2:3" ht="14.4" x14ac:dyDescent="0.3">
      <c r="B3253" s="19"/>
      <c r="C3253" s="30"/>
    </row>
    <row r="3254" spans="2:3" ht="14.4" x14ac:dyDescent="0.3">
      <c r="B3254" s="19"/>
      <c r="C3254" s="30"/>
    </row>
    <row r="3255" spans="2:3" ht="14.4" x14ac:dyDescent="0.3">
      <c r="B3255" s="19"/>
      <c r="C3255" s="30"/>
    </row>
    <row r="3256" spans="2:3" ht="14.4" x14ac:dyDescent="0.3">
      <c r="B3256" s="19"/>
      <c r="C3256" s="30"/>
    </row>
    <row r="3257" spans="2:3" ht="14.4" x14ac:dyDescent="0.3">
      <c r="B3257" s="19"/>
      <c r="C3257" s="30"/>
    </row>
    <row r="3258" spans="2:3" ht="14.4" x14ac:dyDescent="0.3">
      <c r="B3258" s="19"/>
      <c r="C3258" s="30"/>
    </row>
    <row r="3259" spans="2:3" ht="14.4" x14ac:dyDescent="0.3">
      <c r="B3259" s="19"/>
      <c r="C3259" s="30"/>
    </row>
    <row r="3260" spans="2:3" ht="14.4" x14ac:dyDescent="0.3">
      <c r="B3260" s="19"/>
      <c r="C3260" s="30"/>
    </row>
    <row r="3261" spans="2:3" ht="14.4" x14ac:dyDescent="0.3">
      <c r="B3261" s="19"/>
      <c r="C3261" s="30"/>
    </row>
    <row r="3262" spans="2:3" ht="14.4" x14ac:dyDescent="0.3">
      <c r="B3262" s="19"/>
      <c r="C3262" s="30"/>
    </row>
    <row r="3263" spans="2:3" ht="14.4" x14ac:dyDescent="0.3">
      <c r="B3263" s="19"/>
      <c r="C3263" s="30"/>
    </row>
    <row r="3264" spans="2:3" ht="14.4" x14ac:dyDescent="0.3">
      <c r="B3264" s="19"/>
      <c r="C3264" s="30"/>
    </row>
    <row r="3265" spans="2:3" ht="14.4" x14ac:dyDescent="0.3">
      <c r="B3265" s="19"/>
      <c r="C3265" s="30"/>
    </row>
    <row r="3266" spans="2:3" ht="14.4" x14ac:dyDescent="0.3">
      <c r="B3266" s="19"/>
      <c r="C3266" s="30"/>
    </row>
    <row r="3267" spans="2:3" ht="14.4" x14ac:dyDescent="0.3">
      <c r="B3267" s="19"/>
      <c r="C3267" s="30"/>
    </row>
    <row r="3268" spans="2:3" ht="14.4" x14ac:dyDescent="0.3">
      <c r="B3268" s="19"/>
      <c r="C3268" s="30"/>
    </row>
    <row r="3269" spans="2:3" ht="14.4" x14ac:dyDescent="0.3">
      <c r="B3269" s="19"/>
      <c r="C3269" s="30"/>
    </row>
    <row r="3270" spans="2:3" ht="14.4" x14ac:dyDescent="0.3">
      <c r="B3270" s="19"/>
      <c r="C3270" s="30"/>
    </row>
    <row r="3271" spans="2:3" ht="14.4" x14ac:dyDescent="0.3">
      <c r="B3271" s="19"/>
      <c r="C3271" s="30"/>
    </row>
    <row r="3272" spans="2:3" ht="14.4" x14ac:dyDescent="0.3">
      <c r="B3272" s="19"/>
      <c r="C3272" s="30"/>
    </row>
    <row r="3273" spans="2:3" ht="14.4" x14ac:dyDescent="0.3">
      <c r="B3273" s="19"/>
      <c r="C3273" s="30"/>
    </row>
    <row r="3274" spans="2:3" ht="14.4" x14ac:dyDescent="0.3">
      <c r="B3274" s="19"/>
      <c r="C3274" s="30"/>
    </row>
    <row r="3275" spans="2:3" ht="14.4" x14ac:dyDescent="0.3">
      <c r="B3275" s="19"/>
      <c r="C3275" s="30"/>
    </row>
    <row r="3276" spans="2:3" ht="14.4" x14ac:dyDescent="0.3">
      <c r="B3276" s="19"/>
      <c r="C3276" s="30"/>
    </row>
    <row r="3277" spans="2:3" ht="14.4" x14ac:dyDescent="0.3">
      <c r="B3277" s="19"/>
      <c r="C3277" s="30"/>
    </row>
    <row r="3278" spans="2:3" ht="14.4" x14ac:dyDescent="0.3">
      <c r="B3278" s="19"/>
      <c r="C3278" s="30"/>
    </row>
    <row r="3279" spans="2:3" ht="14.4" x14ac:dyDescent="0.3">
      <c r="B3279" s="19"/>
      <c r="C3279" s="30"/>
    </row>
    <row r="3280" spans="2:3" ht="14.4" x14ac:dyDescent="0.3">
      <c r="B3280" s="19"/>
      <c r="C3280" s="30"/>
    </row>
    <row r="3281" spans="2:3" ht="14.4" x14ac:dyDescent="0.3">
      <c r="B3281" s="19"/>
      <c r="C3281" s="30"/>
    </row>
    <row r="3282" spans="2:3" ht="14.4" x14ac:dyDescent="0.3">
      <c r="B3282" s="19"/>
      <c r="C3282" s="30"/>
    </row>
    <row r="3283" spans="2:3" ht="14.4" x14ac:dyDescent="0.3">
      <c r="B3283" s="19"/>
      <c r="C3283" s="30"/>
    </row>
    <row r="3284" spans="2:3" ht="14.4" x14ac:dyDescent="0.3">
      <c r="B3284" s="19"/>
      <c r="C3284" s="30"/>
    </row>
    <row r="3285" spans="2:3" ht="14.4" x14ac:dyDescent="0.3">
      <c r="B3285" s="19"/>
      <c r="C3285" s="30"/>
    </row>
    <row r="3286" spans="2:3" ht="14.4" x14ac:dyDescent="0.3">
      <c r="B3286" s="19"/>
      <c r="C3286" s="30"/>
    </row>
    <row r="3287" spans="2:3" ht="14.4" x14ac:dyDescent="0.3">
      <c r="B3287" s="19"/>
      <c r="C3287" s="30"/>
    </row>
    <row r="3288" spans="2:3" ht="14.4" x14ac:dyDescent="0.3">
      <c r="B3288" s="19"/>
      <c r="C3288" s="30"/>
    </row>
    <row r="3289" spans="2:3" ht="14.4" x14ac:dyDescent="0.3">
      <c r="B3289" s="19"/>
      <c r="C3289" s="30"/>
    </row>
    <row r="3290" spans="2:3" ht="14.4" x14ac:dyDescent="0.3">
      <c r="B3290" s="19"/>
      <c r="C3290" s="30"/>
    </row>
    <row r="3291" spans="2:3" ht="14.4" x14ac:dyDescent="0.3">
      <c r="B3291" s="19"/>
      <c r="C3291" s="30"/>
    </row>
    <row r="3292" spans="2:3" ht="14.4" x14ac:dyDescent="0.3">
      <c r="B3292" s="19"/>
      <c r="C3292" s="30"/>
    </row>
    <row r="3293" spans="2:3" ht="14.4" x14ac:dyDescent="0.3">
      <c r="B3293" s="19"/>
      <c r="C3293" s="30"/>
    </row>
    <row r="3294" spans="2:3" ht="14.4" x14ac:dyDescent="0.3">
      <c r="B3294" s="19"/>
      <c r="C3294" s="30"/>
    </row>
    <row r="3295" spans="2:3" ht="14.4" x14ac:dyDescent="0.3">
      <c r="B3295" s="19"/>
      <c r="C3295" s="30"/>
    </row>
    <row r="3296" spans="2:3" ht="14.4" x14ac:dyDescent="0.3">
      <c r="B3296" s="19"/>
      <c r="C3296" s="30"/>
    </row>
    <row r="3297" spans="2:3" ht="14.4" x14ac:dyDescent="0.3">
      <c r="B3297" s="19"/>
      <c r="C3297" s="30"/>
    </row>
    <row r="3298" spans="2:3" ht="14.4" x14ac:dyDescent="0.3">
      <c r="B3298" s="19"/>
      <c r="C3298" s="30"/>
    </row>
    <row r="3299" spans="2:3" ht="14.4" x14ac:dyDescent="0.3">
      <c r="B3299" s="19"/>
      <c r="C3299" s="30"/>
    </row>
    <row r="3300" spans="2:3" ht="14.4" x14ac:dyDescent="0.3">
      <c r="B3300" s="19"/>
      <c r="C3300" s="30"/>
    </row>
    <row r="3301" spans="2:3" ht="14.4" x14ac:dyDescent="0.3">
      <c r="B3301" s="19"/>
      <c r="C3301" s="30"/>
    </row>
    <row r="3302" spans="2:3" ht="14.4" x14ac:dyDescent="0.3">
      <c r="B3302" s="19"/>
      <c r="C3302" s="30"/>
    </row>
    <row r="3303" spans="2:3" ht="14.4" x14ac:dyDescent="0.3">
      <c r="B3303" s="19"/>
      <c r="C3303" s="30"/>
    </row>
    <row r="3304" spans="2:3" ht="14.4" x14ac:dyDescent="0.3">
      <c r="B3304" s="19"/>
      <c r="C3304" s="30"/>
    </row>
    <row r="3305" spans="2:3" ht="14.4" x14ac:dyDescent="0.3">
      <c r="B3305" s="19"/>
      <c r="C3305" s="30"/>
    </row>
    <row r="3306" spans="2:3" ht="14.4" x14ac:dyDescent="0.3">
      <c r="B3306" s="19"/>
      <c r="C3306" s="30"/>
    </row>
    <row r="3307" spans="2:3" ht="14.4" x14ac:dyDescent="0.3">
      <c r="B3307" s="19"/>
      <c r="C3307" s="30"/>
    </row>
    <row r="3308" spans="2:3" ht="14.4" x14ac:dyDescent="0.3">
      <c r="B3308" s="19"/>
      <c r="C3308" s="30"/>
    </row>
    <row r="3309" spans="2:3" ht="14.4" x14ac:dyDescent="0.3">
      <c r="B3309" s="19"/>
      <c r="C3309" s="30"/>
    </row>
    <row r="3310" spans="2:3" ht="14.4" x14ac:dyDescent="0.3">
      <c r="B3310" s="19"/>
      <c r="C3310" s="30"/>
    </row>
    <row r="3311" spans="2:3" ht="14.4" x14ac:dyDescent="0.3">
      <c r="B3311" s="19"/>
      <c r="C3311" s="30"/>
    </row>
    <row r="3312" spans="2:3" ht="14.4" x14ac:dyDescent="0.3">
      <c r="B3312" s="19"/>
      <c r="C3312" s="30"/>
    </row>
    <row r="3313" spans="2:3" ht="14.4" x14ac:dyDescent="0.3">
      <c r="B3313" s="19"/>
      <c r="C3313" s="30"/>
    </row>
    <row r="3314" spans="2:3" ht="14.4" x14ac:dyDescent="0.3">
      <c r="B3314" s="19"/>
      <c r="C3314" s="30"/>
    </row>
    <row r="3315" spans="2:3" ht="14.4" x14ac:dyDescent="0.3">
      <c r="B3315" s="19"/>
      <c r="C3315" s="30"/>
    </row>
    <row r="3316" spans="2:3" ht="14.4" x14ac:dyDescent="0.3">
      <c r="B3316" s="19"/>
      <c r="C3316" s="30"/>
    </row>
    <row r="3317" spans="2:3" ht="14.4" x14ac:dyDescent="0.3">
      <c r="B3317" s="19"/>
      <c r="C3317" s="30"/>
    </row>
    <row r="3318" spans="2:3" ht="14.4" x14ac:dyDescent="0.3">
      <c r="B3318" s="19"/>
      <c r="C3318" s="30"/>
    </row>
    <row r="3319" spans="2:3" ht="14.4" x14ac:dyDescent="0.3">
      <c r="B3319" s="19"/>
      <c r="C3319" s="30"/>
    </row>
    <row r="3320" spans="2:3" ht="14.4" x14ac:dyDescent="0.3">
      <c r="B3320" s="19"/>
      <c r="C3320" s="30"/>
    </row>
    <row r="3321" spans="2:3" ht="14.4" x14ac:dyDescent="0.3">
      <c r="B3321" s="19"/>
      <c r="C3321" s="30"/>
    </row>
    <row r="3322" spans="2:3" ht="14.4" x14ac:dyDescent="0.3">
      <c r="B3322" s="19"/>
      <c r="C3322" s="30"/>
    </row>
    <row r="3323" spans="2:3" ht="14.4" x14ac:dyDescent="0.3">
      <c r="B3323" s="19"/>
      <c r="C3323" s="30"/>
    </row>
    <row r="3324" spans="2:3" ht="14.4" x14ac:dyDescent="0.3">
      <c r="B3324" s="19"/>
      <c r="C3324" s="30"/>
    </row>
    <row r="3325" spans="2:3" ht="14.4" x14ac:dyDescent="0.3">
      <c r="B3325" s="19"/>
      <c r="C3325" s="30"/>
    </row>
    <row r="3326" spans="2:3" ht="14.4" x14ac:dyDescent="0.3">
      <c r="B3326" s="19"/>
      <c r="C3326" s="30"/>
    </row>
    <row r="3327" spans="2:3" ht="14.4" x14ac:dyDescent="0.3">
      <c r="B3327" s="19"/>
      <c r="C3327" s="30"/>
    </row>
    <row r="3328" spans="2:3" ht="14.4" x14ac:dyDescent="0.3">
      <c r="B3328" s="19"/>
      <c r="C3328" s="30"/>
    </row>
    <row r="3329" spans="2:3" ht="14.4" x14ac:dyDescent="0.3">
      <c r="B3329" s="19"/>
      <c r="C3329" s="30"/>
    </row>
    <row r="3330" spans="2:3" ht="14.4" x14ac:dyDescent="0.3">
      <c r="B3330" s="19"/>
      <c r="C3330" s="30"/>
    </row>
    <row r="3331" spans="2:3" ht="14.4" x14ac:dyDescent="0.3">
      <c r="B3331" s="19"/>
      <c r="C3331" s="30"/>
    </row>
    <row r="3332" spans="2:3" ht="14.4" x14ac:dyDescent="0.3">
      <c r="B3332" s="19"/>
      <c r="C3332" s="30"/>
    </row>
    <row r="3333" spans="2:3" ht="14.4" x14ac:dyDescent="0.3">
      <c r="B3333" s="19"/>
      <c r="C3333" s="30"/>
    </row>
    <row r="3334" spans="2:3" ht="14.4" x14ac:dyDescent="0.3">
      <c r="B3334" s="19"/>
      <c r="C3334" s="30"/>
    </row>
    <row r="3335" spans="2:3" ht="14.4" x14ac:dyDescent="0.3">
      <c r="B3335" s="19"/>
      <c r="C3335" s="30"/>
    </row>
    <row r="3336" spans="2:3" ht="14.4" x14ac:dyDescent="0.3">
      <c r="B3336" s="19"/>
      <c r="C3336" s="30"/>
    </row>
    <row r="3337" spans="2:3" ht="14.4" x14ac:dyDescent="0.3">
      <c r="B3337" s="19"/>
      <c r="C3337" s="30"/>
    </row>
    <row r="3338" spans="2:3" ht="14.4" x14ac:dyDescent="0.3">
      <c r="B3338" s="19"/>
      <c r="C3338" s="30"/>
    </row>
    <row r="3339" spans="2:3" ht="14.4" x14ac:dyDescent="0.3">
      <c r="B3339" s="19"/>
      <c r="C3339" s="30"/>
    </row>
    <row r="3340" spans="2:3" ht="14.4" x14ac:dyDescent="0.3">
      <c r="B3340" s="19"/>
      <c r="C3340" s="30"/>
    </row>
    <row r="3341" spans="2:3" ht="14.4" x14ac:dyDescent="0.3">
      <c r="B3341" s="19"/>
      <c r="C3341" s="30"/>
    </row>
    <row r="3342" spans="2:3" ht="14.4" x14ac:dyDescent="0.3">
      <c r="B3342" s="19"/>
      <c r="C3342" s="30"/>
    </row>
    <row r="3343" spans="2:3" ht="14.4" x14ac:dyDescent="0.3">
      <c r="B3343" s="19"/>
      <c r="C3343" s="30"/>
    </row>
    <row r="3344" spans="2:3" ht="14.4" x14ac:dyDescent="0.3">
      <c r="B3344" s="19"/>
      <c r="C3344" s="30"/>
    </row>
    <row r="3345" spans="2:3" ht="14.4" x14ac:dyDescent="0.3">
      <c r="B3345" s="19"/>
      <c r="C3345" s="30"/>
    </row>
    <row r="3346" spans="2:3" ht="14.4" x14ac:dyDescent="0.3">
      <c r="B3346" s="19"/>
      <c r="C3346" s="30"/>
    </row>
    <row r="3347" spans="2:3" ht="14.4" x14ac:dyDescent="0.3">
      <c r="B3347" s="19"/>
      <c r="C3347" s="30"/>
    </row>
    <row r="3348" spans="2:3" ht="14.4" x14ac:dyDescent="0.3">
      <c r="B3348" s="19"/>
      <c r="C3348" s="30"/>
    </row>
    <row r="3349" spans="2:3" ht="14.4" x14ac:dyDescent="0.3">
      <c r="B3349" s="19"/>
      <c r="C3349" s="30"/>
    </row>
    <row r="3350" spans="2:3" ht="14.4" x14ac:dyDescent="0.3">
      <c r="B3350" s="19"/>
      <c r="C3350" s="30"/>
    </row>
    <row r="3351" spans="2:3" ht="14.4" x14ac:dyDescent="0.3">
      <c r="B3351" s="19"/>
      <c r="C3351" s="30"/>
    </row>
    <row r="3352" spans="2:3" ht="14.4" x14ac:dyDescent="0.3">
      <c r="B3352" s="19"/>
      <c r="C3352" s="30"/>
    </row>
    <row r="3353" spans="2:3" ht="14.4" x14ac:dyDescent="0.3">
      <c r="B3353" s="19"/>
      <c r="C3353" s="30"/>
    </row>
    <row r="3354" spans="2:3" ht="14.4" x14ac:dyDescent="0.3">
      <c r="B3354" s="19"/>
      <c r="C3354" s="30"/>
    </row>
    <row r="3355" spans="2:3" ht="14.4" x14ac:dyDescent="0.3">
      <c r="B3355" s="19"/>
      <c r="C3355" s="30"/>
    </row>
    <row r="3356" spans="2:3" ht="14.4" x14ac:dyDescent="0.3">
      <c r="B3356" s="19"/>
      <c r="C3356" s="30"/>
    </row>
    <row r="3357" spans="2:3" ht="14.4" x14ac:dyDescent="0.3">
      <c r="B3357" s="19"/>
      <c r="C3357" s="30"/>
    </row>
    <row r="3358" spans="2:3" ht="14.4" x14ac:dyDescent="0.3">
      <c r="B3358" s="19"/>
      <c r="C3358" s="30"/>
    </row>
    <row r="3359" spans="2:3" ht="14.4" x14ac:dyDescent="0.3">
      <c r="B3359" s="19"/>
      <c r="C3359" s="30"/>
    </row>
    <row r="3360" spans="2:3" ht="14.4" x14ac:dyDescent="0.3">
      <c r="B3360" s="19"/>
      <c r="C3360" s="30"/>
    </row>
    <row r="3361" spans="2:3" ht="14.4" x14ac:dyDescent="0.3">
      <c r="B3361" s="19"/>
      <c r="C3361" s="30"/>
    </row>
    <row r="3362" spans="2:3" ht="14.4" x14ac:dyDescent="0.3">
      <c r="B3362" s="19"/>
      <c r="C3362" s="30"/>
    </row>
    <row r="3363" spans="2:3" ht="14.4" x14ac:dyDescent="0.3">
      <c r="B3363" s="19"/>
      <c r="C3363" s="30"/>
    </row>
    <row r="3364" spans="2:3" ht="14.4" x14ac:dyDescent="0.3">
      <c r="B3364" s="19"/>
      <c r="C3364" s="30"/>
    </row>
    <row r="3365" spans="2:3" ht="14.4" x14ac:dyDescent="0.3">
      <c r="B3365" s="19"/>
      <c r="C3365" s="30"/>
    </row>
    <row r="3366" spans="2:3" ht="14.4" x14ac:dyDescent="0.3">
      <c r="B3366" s="19"/>
      <c r="C3366" s="30"/>
    </row>
    <row r="3367" spans="2:3" ht="14.4" x14ac:dyDescent="0.3">
      <c r="B3367" s="19"/>
      <c r="C3367" s="30"/>
    </row>
    <row r="3368" spans="2:3" ht="14.4" x14ac:dyDescent="0.3">
      <c r="B3368" s="19"/>
      <c r="C3368" s="30"/>
    </row>
    <row r="3369" spans="2:3" ht="14.4" x14ac:dyDescent="0.3">
      <c r="B3369" s="19"/>
      <c r="C3369" s="30"/>
    </row>
    <row r="3370" spans="2:3" ht="14.4" x14ac:dyDescent="0.3">
      <c r="B3370" s="19"/>
      <c r="C3370" s="30"/>
    </row>
    <row r="3371" spans="2:3" ht="14.4" x14ac:dyDescent="0.3">
      <c r="B3371" s="19"/>
      <c r="C3371" s="30"/>
    </row>
    <row r="3372" spans="2:3" ht="14.4" x14ac:dyDescent="0.3">
      <c r="B3372" s="19"/>
      <c r="C3372" s="30"/>
    </row>
    <row r="3373" spans="2:3" ht="14.4" x14ac:dyDescent="0.3">
      <c r="B3373" s="19"/>
      <c r="C3373" s="30"/>
    </row>
    <row r="3374" spans="2:3" ht="14.4" x14ac:dyDescent="0.3">
      <c r="B3374" s="19"/>
      <c r="C3374" s="30"/>
    </row>
    <row r="3375" spans="2:3" ht="14.4" x14ac:dyDescent="0.3">
      <c r="B3375" s="19"/>
      <c r="C3375" s="30"/>
    </row>
    <row r="3376" spans="2:3" ht="14.4" x14ac:dyDescent="0.3">
      <c r="B3376" s="19"/>
      <c r="C3376" s="30"/>
    </row>
    <row r="3377" spans="2:3" ht="14.4" x14ac:dyDescent="0.3">
      <c r="B3377" s="19"/>
      <c r="C3377" s="30"/>
    </row>
    <row r="3378" spans="2:3" ht="14.4" x14ac:dyDescent="0.3">
      <c r="B3378" s="19"/>
      <c r="C3378" s="30"/>
    </row>
    <row r="3379" spans="2:3" ht="14.4" x14ac:dyDescent="0.3">
      <c r="B3379" s="19"/>
      <c r="C3379" s="30"/>
    </row>
    <row r="3380" spans="2:3" ht="14.4" x14ac:dyDescent="0.3">
      <c r="B3380" s="19"/>
      <c r="C3380" s="30"/>
    </row>
    <row r="3381" spans="2:3" ht="14.4" x14ac:dyDescent="0.3">
      <c r="B3381" s="19"/>
      <c r="C3381" s="30"/>
    </row>
    <row r="3382" spans="2:3" ht="14.4" x14ac:dyDescent="0.3">
      <c r="B3382" s="19"/>
      <c r="C3382" s="30"/>
    </row>
    <row r="3383" spans="2:3" ht="14.4" x14ac:dyDescent="0.3">
      <c r="B3383" s="19"/>
      <c r="C3383" s="30"/>
    </row>
    <row r="3384" spans="2:3" ht="14.4" x14ac:dyDescent="0.3">
      <c r="B3384" s="19"/>
      <c r="C3384" s="30"/>
    </row>
    <row r="3385" spans="2:3" ht="14.4" x14ac:dyDescent="0.3">
      <c r="B3385" s="19"/>
      <c r="C3385" s="30"/>
    </row>
    <row r="3386" spans="2:3" ht="14.4" x14ac:dyDescent="0.3">
      <c r="B3386" s="19"/>
      <c r="C3386" s="30"/>
    </row>
    <row r="3387" spans="2:3" ht="14.4" x14ac:dyDescent="0.3">
      <c r="B3387" s="19"/>
      <c r="C3387" s="30"/>
    </row>
    <row r="3388" spans="2:3" ht="14.4" x14ac:dyDescent="0.3">
      <c r="B3388" s="19"/>
      <c r="C3388" s="30"/>
    </row>
    <row r="3389" spans="2:3" ht="14.4" x14ac:dyDescent="0.3">
      <c r="B3389" s="19"/>
      <c r="C3389" s="30"/>
    </row>
    <row r="3390" spans="2:3" ht="14.4" x14ac:dyDescent="0.3">
      <c r="B3390" s="19"/>
      <c r="C3390" s="30"/>
    </row>
    <row r="3391" spans="2:3" ht="14.4" x14ac:dyDescent="0.3">
      <c r="B3391" s="19"/>
      <c r="C3391" s="30"/>
    </row>
    <row r="3392" spans="2:3" ht="14.4" x14ac:dyDescent="0.3">
      <c r="B3392" s="19"/>
      <c r="C3392" s="30"/>
    </row>
    <row r="3393" spans="2:3" ht="14.4" x14ac:dyDescent="0.3">
      <c r="B3393" s="19"/>
      <c r="C3393" s="30"/>
    </row>
    <row r="3394" spans="2:3" ht="14.4" x14ac:dyDescent="0.3">
      <c r="B3394" s="19"/>
      <c r="C3394" s="30"/>
    </row>
    <row r="3395" spans="2:3" ht="14.4" x14ac:dyDescent="0.3">
      <c r="B3395" s="19"/>
      <c r="C3395" s="30"/>
    </row>
    <row r="3396" spans="2:3" ht="14.4" x14ac:dyDescent="0.3">
      <c r="B3396" s="19"/>
      <c r="C3396" s="30"/>
    </row>
    <row r="3397" spans="2:3" ht="14.4" x14ac:dyDescent="0.3">
      <c r="B3397" s="19"/>
      <c r="C3397" s="30"/>
    </row>
    <row r="3398" spans="2:3" ht="14.4" x14ac:dyDescent="0.3">
      <c r="B3398" s="19"/>
      <c r="C3398" s="30"/>
    </row>
    <row r="3399" spans="2:3" ht="14.4" x14ac:dyDescent="0.3">
      <c r="B3399" s="19"/>
      <c r="C3399" s="30"/>
    </row>
    <row r="3400" spans="2:3" ht="14.4" x14ac:dyDescent="0.3">
      <c r="B3400" s="19"/>
      <c r="C3400" s="30"/>
    </row>
    <row r="3401" spans="2:3" ht="14.4" x14ac:dyDescent="0.3">
      <c r="B3401" s="19"/>
      <c r="C3401" s="30"/>
    </row>
    <row r="3402" spans="2:3" ht="14.4" x14ac:dyDescent="0.3">
      <c r="B3402" s="19"/>
      <c r="C3402" s="30"/>
    </row>
    <row r="3403" spans="2:3" ht="14.4" x14ac:dyDescent="0.3">
      <c r="B3403" s="19"/>
      <c r="C3403" s="30"/>
    </row>
    <row r="3404" spans="2:3" ht="14.4" x14ac:dyDescent="0.3">
      <c r="B3404" s="19"/>
      <c r="C3404" s="30"/>
    </row>
    <row r="3405" spans="2:3" ht="14.4" x14ac:dyDescent="0.3">
      <c r="B3405" s="19"/>
      <c r="C3405" s="30"/>
    </row>
    <row r="3406" spans="2:3" ht="14.4" x14ac:dyDescent="0.3">
      <c r="B3406" s="19"/>
      <c r="C3406" s="30"/>
    </row>
    <row r="3407" spans="2:3" ht="14.4" x14ac:dyDescent="0.3">
      <c r="B3407" s="19"/>
      <c r="C3407" s="30"/>
    </row>
    <row r="3408" spans="2:3" ht="14.4" x14ac:dyDescent="0.3">
      <c r="B3408" s="19"/>
      <c r="C3408" s="30"/>
    </row>
    <row r="3409" spans="2:3" ht="14.4" x14ac:dyDescent="0.3">
      <c r="B3409" s="19"/>
      <c r="C3409" s="30"/>
    </row>
    <row r="3410" spans="2:3" ht="14.4" x14ac:dyDescent="0.3">
      <c r="B3410" s="19"/>
      <c r="C3410" s="30"/>
    </row>
    <row r="3411" spans="2:3" ht="14.4" x14ac:dyDescent="0.3">
      <c r="B3411" s="19"/>
      <c r="C3411" s="30"/>
    </row>
    <row r="3412" spans="2:3" ht="14.4" x14ac:dyDescent="0.3">
      <c r="B3412" s="19"/>
      <c r="C3412" s="30"/>
    </row>
    <row r="3413" spans="2:3" ht="14.4" x14ac:dyDescent="0.3">
      <c r="B3413" s="19"/>
      <c r="C3413" s="30"/>
    </row>
    <row r="3414" spans="2:3" ht="14.4" x14ac:dyDescent="0.3">
      <c r="B3414" s="19"/>
      <c r="C3414" s="30"/>
    </row>
    <row r="3415" spans="2:3" ht="14.4" x14ac:dyDescent="0.3">
      <c r="B3415" s="19"/>
      <c r="C3415" s="30"/>
    </row>
    <row r="3416" spans="2:3" ht="14.4" x14ac:dyDescent="0.3">
      <c r="B3416" s="19"/>
      <c r="C3416" s="30"/>
    </row>
    <row r="3417" spans="2:3" ht="14.4" x14ac:dyDescent="0.3">
      <c r="B3417" s="19"/>
      <c r="C3417" s="30"/>
    </row>
    <row r="3418" spans="2:3" ht="14.4" x14ac:dyDescent="0.3">
      <c r="B3418" s="19"/>
      <c r="C3418" s="30"/>
    </row>
    <row r="3419" spans="2:3" ht="14.4" x14ac:dyDescent="0.3">
      <c r="B3419" s="19"/>
      <c r="C3419" s="30"/>
    </row>
    <row r="3420" spans="2:3" ht="14.4" x14ac:dyDescent="0.3">
      <c r="B3420" s="19"/>
      <c r="C3420" s="30"/>
    </row>
    <row r="3421" spans="2:3" ht="14.4" x14ac:dyDescent="0.3">
      <c r="B3421" s="19"/>
      <c r="C3421" s="30"/>
    </row>
    <row r="3422" spans="2:3" ht="14.4" x14ac:dyDescent="0.3">
      <c r="B3422" s="19"/>
      <c r="C3422" s="30"/>
    </row>
    <row r="3423" spans="2:3" ht="14.4" x14ac:dyDescent="0.3">
      <c r="B3423" s="19"/>
      <c r="C3423" s="30"/>
    </row>
    <row r="3424" spans="2:3" ht="14.4" x14ac:dyDescent="0.3">
      <c r="B3424" s="19"/>
      <c r="C3424" s="30"/>
    </row>
    <row r="3425" spans="2:3" ht="14.4" x14ac:dyDescent="0.3">
      <c r="B3425" s="19"/>
      <c r="C3425" s="30"/>
    </row>
    <row r="3426" spans="2:3" ht="14.4" x14ac:dyDescent="0.3">
      <c r="B3426" s="19"/>
      <c r="C3426" s="30"/>
    </row>
    <row r="3427" spans="2:3" ht="14.4" x14ac:dyDescent="0.3">
      <c r="B3427" s="19"/>
      <c r="C3427" s="30"/>
    </row>
    <row r="3428" spans="2:3" ht="14.4" x14ac:dyDescent="0.3">
      <c r="B3428" s="19"/>
      <c r="C3428" s="30"/>
    </row>
    <row r="3429" spans="2:3" ht="14.4" x14ac:dyDescent="0.3">
      <c r="B3429" s="19"/>
      <c r="C3429" s="30"/>
    </row>
    <row r="3430" spans="2:3" ht="14.4" x14ac:dyDescent="0.3">
      <c r="B3430" s="19"/>
      <c r="C3430" s="30"/>
    </row>
    <row r="3431" spans="2:3" ht="14.4" x14ac:dyDescent="0.3">
      <c r="B3431" s="19"/>
      <c r="C3431" s="30"/>
    </row>
    <row r="3432" spans="2:3" ht="14.4" x14ac:dyDescent="0.3">
      <c r="B3432" s="19"/>
      <c r="C3432" s="30"/>
    </row>
    <row r="3433" spans="2:3" ht="14.4" x14ac:dyDescent="0.3">
      <c r="B3433" s="19"/>
      <c r="C3433" s="30"/>
    </row>
    <row r="3434" spans="2:3" ht="14.4" x14ac:dyDescent="0.3">
      <c r="B3434" s="19"/>
      <c r="C3434" s="30"/>
    </row>
    <row r="3435" spans="2:3" ht="14.4" x14ac:dyDescent="0.3">
      <c r="B3435" s="19"/>
      <c r="C3435" s="30"/>
    </row>
    <row r="3436" spans="2:3" ht="14.4" x14ac:dyDescent="0.3">
      <c r="B3436" s="19"/>
      <c r="C3436" s="30"/>
    </row>
    <row r="3437" spans="2:3" ht="14.4" x14ac:dyDescent="0.3">
      <c r="B3437" s="19"/>
      <c r="C3437" s="30"/>
    </row>
    <row r="3438" spans="2:3" ht="14.4" x14ac:dyDescent="0.3">
      <c r="B3438" s="19"/>
      <c r="C3438" s="30"/>
    </row>
    <row r="3439" spans="2:3" ht="14.4" x14ac:dyDescent="0.3">
      <c r="B3439" s="19"/>
      <c r="C3439" s="30"/>
    </row>
    <row r="3440" spans="2:3" ht="14.4" x14ac:dyDescent="0.3">
      <c r="B3440" s="19"/>
      <c r="C3440" s="30"/>
    </row>
    <row r="3441" spans="2:3" ht="14.4" x14ac:dyDescent="0.3">
      <c r="B3441" s="19"/>
      <c r="C3441" s="30"/>
    </row>
    <row r="3442" spans="2:3" ht="14.4" x14ac:dyDescent="0.3">
      <c r="B3442" s="19"/>
      <c r="C3442" s="30"/>
    </row>
    <row r="3443" spans="2:3" ht="14.4" x14ac:dyDescent="0.3">
      <c r="B3443" s="19"/>
      <c r="C3443" s="30"/>
    </row>
    <row r="3444" spans="2:3" ht="14.4" x14ac:dyDescent="0.3">
      <c r="B3444" s="19"/>
      <c r="C3444" s="30"/>
    </row>
    <row r="3445" spans="2:3" ht="14.4" x14ac:dyDescent="0.3">
      <c r="B3445" s="19"/>
      <c r="C3445" s="30"/>
    </row>
    <row r="3446" spans="2:3" ht="14.4" x14ac:dyDescent="0.3">
      <c r="B3446" s="19"/>
      <c r="C3446" s="30"/>
    </row>
    <row r="3447" spans="2:3" ht="14.4" x14ac:dyDescent="0.3">
      <c r="B3447" s="19"/>
      <c r="C3447" s="30"/>
    </row>
    <row r="3448" spans="2:3" ht="14.4" x14ac:dyDescent="0.3">
      <c r="B3448" s="19"/>
      <c r="C3448" s="30"/>
    </row>
    <row r="3449" spans="2:3" ht="14.4" x14ac:dyDescent="0.3">
      <c r="B3449" s="19"/>
      <c r="C3449" s="30"/>
    </row>
    <row r="3450" spans="2:3" ht="14.4" x14ac:dyDescent="0.3">
      <c r="B3450" s="19"/>
      <c r="C3450" s="30"/>
    </row>
    <row r="3451" spans="2:3" ht="14.4" x14ac:dyDescent="0.3">
      <c r="B3451" s="19"/>
      <c r="C3451" s="30"/>
    </row>
    <row r="3452" spans="2:3" ht="14.4" x14ac:dyDescent="0.3">
      <c r="B3452" s="19"/>
      <c r="C3452" s="30"/>
    </row>
    <row r="3453" spans="2:3" ht="14.4" x14ac:dyDescent="0.3">
      <c r="B3453" s="19"/>
      <c r="C3453" s="30"/>
    </row>
    <row r="3454" spans="2:3" ht="14.4" x14ac:dyDescent="0.3">
      <c r="B3454" s="19"/>
      <c r="C3454" s="30"/>
    </row>
    <row r="3455" spans="2:3" ht="14.4" x14ac:dyDescent="0.3">
      <c r="B3455" s="19"/>
      <c r="C3455" s="30"/>
    </row>
    <row r="3456" spans="2:3" ht="14.4" x14ac:dyDescent="0.3">
      <c r="B3456" s="19"/>
      <c r="C3456" s="30"/>
    </row>
    <row r="3457" spans="2:3" ht="14.4" x14ac:dyDescent="0.3">
      <c r="B3457" s="19"/>
      <c r="C3457" s="30"/>
    </row>
    <row r="3458" spans="2:3" ht="14.4" x14ac:dyDescent="0.3">
      <c r="B3458" s="19"/>
      <c r="C3458" s="30"/>
    </row>
    <row r="3459" spans="2:3" ht="14.4" x14ac:dyDescent="0.3">
      <c r="B3459" s="19"/>
      <c r="C3459" s="30"/>
    </row>
    <row r="3460" spans="2:3" ht="14.4" x14ac:dyDescent="0.3">
      <c r="B3460" s="19"/>
      <c r="C3460" s="30"/>
    </row>
    <row r="3461" spans="2:3" ht="14.4" x14ac:dyDescent="0.3">
      <c r="B3461" s="19"/>
      <c r="C3461" s="30"/>
    </row>
    <row r="3462" spans="2:3" ht="14.4" x14ac:dyDescent="0.3">
      <c r="B3462" s="19"/>
      <c r="C3462" s="30"/>
    </row>
    <row r="3463" spans="2:3" ht="14.4" x14ac:dyDescent="0.3">
      <c r="B3463" s="19"/>
      <c r="C3463" s="30"/>
    </row>
    <row r="3464" spans="2:3" ht="14.4" x14ac:dyDescent="0.3">
      <c r="B3464" s="19"/>
      <c r="C3464" s="30"/>
    </row>
    <row r="3465" spans="2:3" ht="14.4" x14ac:dyDescent="0.3">
      <c r="B3465" s="19"/>
      <c r="C3465" s="30"/>
    </row>
    <row r="3466" spans="2:3" ht="14.4" x14ac:dyDescent="0.3">
      <c r="B3466" s="19"/>
      <c r="C3466" s="30"/>
    </row>
    <row r="3467" spans="2:3" ht="14.4" x14ac:dyDescent="0.3">
      <c r="B3467" s="19"/>
      <c r="C3467" s="30"/>
    </row>
    <row r="3468" spans="2:3" ht="14.4" x14ac:dyDescent="0.3">
      <c r="B3468" s="19"/>
      <c r="C3468" s="30"/>
    </row>
    <row r="3469" spans="2:3" ht="14.4" x14ac:dyDescent="0.3">
      <c r="B3469" s="19"/>
      <c r="C3469" s="30"/>
    </row>
    <row r="3470" spans="2:3" ht="14.4" x14ac:dyDescent="0.3">
      <c r="B3470" s="19"/>
      <c r="C3470" s="30"/>
    </row>
    <row r="3471" spans="2:3" ht="14.4" x14ac:dyDescent="0.3">
      <c r="B3471" s="19"/>
      <c r="C3471" s="30"/>
    </row>
    <row r="3472" spans="2:3" ht="14.4" x14ac:dyDescent="0.3">
      <c r="B3472" s="19"/>
      <c r="C3472" s="30"/>
    </row>
    <row r="3473" spans="2:3" ht="14.4" x14ac:dyDescent="0.3">
      <c r="B3473" s="19"/>
      <c r="C3473" s="30"/>
    </row>
    <row r="3474" spans="2:3" ht="14.4" x14ac:dyDescent="0.3">
      <c r="B3474" s="19"/>
      <c r="C3474" s="30"/>
    </row>
    <row r="3475" spans="2:3" ht="14.4" x14ac:dyDescent="0.3">
      <c r="B3475" s="19"/>
      <c r="C3475" s="30"/>
    </row>
    <row r="3476" spans="2:3" ht="14.4" x14ac:dyDescent="0.3">
      <c r="B3476" s="19"/>
      <c r="C3476" s="30"/>
    </row>
    <row r="3477" spans="2:3" ht="14.4" x14ac:dyDescent="0.3">
      <c r="B3477" s="19"/>
      <c r="C3477" s="30"/>
    </row>
    <row r="3478" spans="2:3" ht="14.4" x14ac:dyDescent="0.3">
      <c r="B3478" s="19"/>
      <c r="C3478" s="30"/>
    </row>
    <row r="3479" spans="2:3" ht="14.4" x14ac:dyDescent="0.3">
      <c r="B3479" s="19"/>
      <c r="C3479" s="30"/>
    </row>
    <row r="3480" spans="2:3" ht="14.4" x14ac:dyDescent="0.3">
      <c r="B3480" s="19"/>
      <c r="C3480" s="30"/>
    </row>
    <row r="3481" spans="2:3" ht="14.4" x14ac:dyDescent="0.3">
      <c r="B3481" s="19"/>
      <c r="C3481" s="30"/>
    </row>
    <row r="3482" spans="2:3" ht="14.4" x14ac:dyDescent="0.3">
      <c r="B3482" s="19"/>
      <c r="C3482" s="30"/>
    </row>
    <row r="3483" spans="2:3" ht="14.4" x14ac:dyDescent="0.3">
      <c r="B3483" s="19"/>
      <c r="C3483" s="30"/>
    </row>
    <row r="3484" spans="2:3" ht="14.4" x14ac:dyDescent="0.3">
      <c r="B3484" s="19"/>
      <c r="C3484" s="30"/>
    </row>
    <row r="3485" spans="2:3" ht="14.4" x14ac:dyDescent="0.3">
      <c r="B3485" s="19"/>
      <c r="C3485" s="30"/>
    </row>
    <row r="3486" spans="2:3" ht="14.4" x14ac:dyDescent="0.3">
      <c r="B3486" s="19"/>
      <c r="C3486" s="30"/>
    </row>
    <row r="3487" spans="2:3" ht="14.4" x14ac:dyDescent="0.3">
      <c r="B3487" s="19"/>
      <c r="C3487" s="30"/>
    </row>
    <row r="3488" spans="2:3" ht="14.4" x14ac:dyDescent="0.3">
      <c r="B3488" s="19"/>
      <c r="C3488" s="30"/>
    </row>
    <row r="3489" spans="2:3" ht="14.4" x14ac:dyDescent="0.3">
      <c r="B3489" s="19"/>
      <c r="C3489" s="30"/>
    </row>
    <row r="3490" spans="2:3" ht="14.4" x14ac:dyDescent="0.3">
      <c r="B3490" s="19"/>
      <c r="C3490" s="30"/>
    </row>
    <row r="3491" spans="2:3" ht="14.4" x14ac:dyDescent="0.3">
      <c r="B3491" s="19"/>
      <c r="C3491" s="30"/>
    </row>
    <row r="3492" spans="2:3" ht="14.4" x14ac:dyDescent="0.3">
      <c r="B3492" s="19"/>
      <c r="C3492" s="30"/>
    </row>
    <row r="3493" spans="2:3" ht="14.4" x14ac:dyDescent="0.3">
      <c r="B3493" s="19"/>
      <c r="C3493" s="30"/>
    </row>
    <row r="3494" spans="2:3" ht="14.4" x14ac:dyDescent="0.3">
      <c r="B3494" s="19"/>
      <c r="C3494" s="30"/>
    </row>
    <row r="3495" spans="2:3" ht="14.4" x14ac:dyDescent="0.3">
      <c r="B3495" s="19"/>
      <c r="C3495" s="30"/>
    </row>
    <row r="3496" spans="2:3" ht="14.4" x14ac:dyDescent="0.3">
      <c r="B3496" s="19"/>
      <c r="C3496" s="30"/>
    </row>
    <row r="3497" spans="2:3" ht="14.4" x14ac:dyDescent="0.3">
      <c r="B3497" s="19"/>
      <c r="C3497" s="30"/>
    </row>
    <row r="3498" spans="2:3" ht="14.4" x14ac:dyDescent="0.3">
      <c r="B3498" s="19"/>
      <c r="C3498" s="30"/>
    </row>
    <row r="3499" spans="2:3" ht="14.4" x14ac:dyDescent="0.3">
      <c r="B3499" s="19"/>
      <c r="C3499" s="30"/>
    </row>
    <row r="3500" spans="2:3" ht="14.4" x14ac:dyDescent="0.3">
      <c r="B3500" s="19"/>
      <c r="C3500" s="30"/>
    </row>
    <row r="3501" spans="2:3" ht="14.4" x14ac:dyDescent="0.3">
      <c r="B3501" s="19"/>
      <c r="C3501" s="30"/>
    </row>
    <row r="3502" spans="2:3" ht="14.4" x14ac:dyDescent="0.3">
      <c r="B3502" s="19"/>
      <c r="C3502" s="30"/>
    </row>
    <row r="3503" spans="2:3" ht="14.4" x14ac:dyDescent="0.3">
      <c r="B3503" s="19"/>
      <c r="C3503" s="30"/>
    </row>
    <row r="3504" spans="2:3" ht="14.4" x14ac:dyDescent="0.3">
      <c r="B3504" s="19"/>
      <c r="C3504" s="30"/>
    </row>
    <row r="3505" spans="2:3" ht="14.4" x14ac:dyDescent="0.3">
      <c r="B3505" s="19"/>
      <c r="C3505" s="30"/>
    </row>
    <row r="3506" spans="2:3" ht="14.4" x14ac:dyDescent="0.3">
      <c r="B3506" s="19"/>
      <c r="C3506" s="30"/>
    </row>
    <row r="3507" spans="2:3" ht="14.4" x14ac:dyDescent="0.3">
      <c r="B3507" s="19"/>
      <c r="C3507" s="30"/>
    </row>
    <row r="3508" spans="2:3" ht="14.4" x14ac:dyDescent="0.3">
      <c r="B3508" s="19"/>
      <c r="C3508" s="30"/>
    </row>
    <row r="3509" spans="2:3" ht="14.4" x14ac:dyDescent="0.3">
      <c r="B3509" s="19"/>
      <c r="C3509" s="30"/>
    </row>
    <row r="3510" spans="2:3" ht="14.4" x14ac:dyDescent="0.3">
      <c r="B3510" s="19"/>
      <c r="C3510" s="30"/>
    </row>
    <row r="3511" spans="2:3" ht="14.4" x14ac:dyDescent="0.3">
      <c r="B3511" s="19"/>
      <c r="C3511" s="30"/>
    </row>
    <row r="3512" spans="2:3" ht="14.4" x14ac:dyDescent="0.3">
      <c r="B3512" s="19"/>
      <c r="C3512" s="30"/>
    </row>
    <row r="3513" spans="2:3" ht="14.4" x14ac:dyDescent="0.3">
      <c r="B3513" s="19"/>
      <c r="C3513" s="30"/>
    </row>
    <row r="3514" spans="2:3" ht="14.4" x14ac:dyDescent="0.3">
      <c r="B3514" s="19"/>
      <c r="C3514" s="30"/>
    </row>
    <row r="3515" spans="2:3" ht="14.4" x14ac:dyDescent="0.3">
      <c r="B3515" s="19"/>
      <c r="C3515" s="30"/>
    </row>
    <row r="3516" spans="2:3" ht="14.4" x14ac:dyDescent="0.3">
      <c r="B3516" s="19"/>
      <c r="C3516" s="30"/>
    </row>
    <row r="3517" spans="2:3" ht="14.4" x14ac:dyDescent="0.3">
      <c r="B3517" s="19"/>
      <c r="C3517" s="30"/>
    </row>
    <row r="3518" spans="2:3" ht="14.4" x14ac:dyDescent="0.3">
      <c r="B3518" s="19"/>
      <c r="C3518" s="30"/>
    </row>
    <row r="3519" spans="2:3" ht="14.4" x14ac:dyDescent="0.3">
      <c r="B3519" s="19"/>
      <c r="C3519" s="30"/>
    </row>
    <row r="3520" spans="2:3" ht="14.4" x14ac:dyDescent="0.3">
      <c r="B3520" s="19"/>
      <c r="C3520" s="30"/>
    </row>
    <row r="3521" spans="2:3" ht="14.4" x14ac:dyDescent="0.3">
      <c r="B3521" s="19"/>
      <c r="C3521" s="30"/>
    </row>
    <row r="3522" spans="2:3" ht="14.4" x14ac:dyDescent="0.3">
      <c r="B3522" s="19"/>
      <c r="C3522" s="30"/>
    </row>
    <row r="3523" spans="2:3" ht="14.4" x14ac:dyDescent="0.3">
      <c r="B3523" s="19"/>
      <c r="C3523" s="30"/>
    </row>
    <row r="3524" spans="2:3" ht="14.4" x14ac:dyDescent="0.3">
      <c r="B3524" s="19"/>
      <c r="C3524" s="30"/>
    </row>
    <row r="3525" spans="2:3" ht="14.4" x14ac:dyDescent="0.3">
      <c r="B3525" s="19"/>
      <c r="C3525" s="30"/>
    </row>
    <row r="3526" spans="2:3" ht="14.4" x14ac:dyDescent="0.3">
      <c r="B3526" s="19"/>
      <c r="C3526" s="30"/>
    </row>
    <row r="3527" spans="2:3" ht="14.4" x14ac:dyDescent="0.3">
      <c r="B3527" s="19"/>
      <c r="C3527" s="30"/>
    </row>
    <row r="3528" spans="2:3" ht="14.4" x14ac:dyDescent="0.3">
      <c r="B3528" s="19"/>
      <c r="C3528" s="30"/>
    </row>
    <row r="3529" spans="2:3" ht="14.4" x14ac:dyDescent="0.3">
      <c r="B3529" s="19"/>
      <c r="C3529" s="30"/>
    </row>
    <row r="3530" spans="2:3" ht="14.4" x14ac:dyDescent="0.3">
      <c r="B3530" s="19"/>
      <c r="C3530" s="30"/>
    </row>
    <row r="3531" spans="2:3" ht="14.4" x14ac:dyDescent="0.3">
      <c r="B3531" s="19"/>
      <c r="C3531" s="30"/>
    </row>
    <row r="3532" spans="2:3" ht="14.4" x14ac:dyDescent="0.3">
      <c r="B3532" s="19"/>
      <c r="C3532" s="30"/>
    </row>
    <row r="3533" spans="2:3" ht="14.4" x14ac:dyDescent="0.3">
      <c r="B3533" s="19"/>
      <c r="C3533" s="30"/>
    </row>
    <row r="3534" spans="2:3" ht="14.4" x14ac:dyDescent="0.3">
      <c r="B3534" s="19"/>
      <c r="C3534" s="30"/>
    </row>
    <row r="3535" spans="2:3" ht="14.4" x14ac:dyDescent="0.3">
      <c r="B3535" s="19"/>
      <c r="C3535" s="30"/>
    </row>
    <row r="3536" spans="2:3" ht="14.4" x14ac:dyDescent="0.3">
      <c r="B3536" s="19"/>
      <c r="C3536" s="30"/>
    </row>
    <row r="3537" spans="2:3" ht="14.4" x14ac:dyDescent="0.3">
      <c r="B3537" s="19"/>
      <c r="C3537" s="30"/>
    </row>
    <row r="3538" spans="2:3" ht="14.4" x14ac:dyDescent="0.3">
      <c r="B3538" s="19"/>
      <c r="C3538" s="30"/>
    </row>
    <row r="3539" spans="2:3" ht="14.4" x14ac:dyDescent="0.3">
      <c r="B3539" s="19"/>
      <c r="C3539" s="30"/>
    </row>
    <row r="3540" spans="2:3" ht="14.4" x14ac:dyDescent="0.3">
      <c r="B3540" s="19"/>
      <c r="C3540" s="30"/>
    </row>
    <row r="3541" spans="2:3" ht="14.4" x14ac:dyDescent="0.3">
      <c r="B3541" s="19"/>
      <c r="C3541" s="30"/>
    </row>
    <row r="3542" spans="2:3" ht="14.4" x14ac:dyDescent="0.3">
      <c r="B3542" s="19"/>
      <c r="C3542" s="30"/>
    </row>
    <row r="3543" spans="2:3" ht="14.4" x14ac:dyDescent="0.3">
      <c r="B3543" s="19"/>
      <c r="C3543" s="30"/>
    </row>
    <row r="3544" spans="2:3" ht="14.4" x14ac:dyDescent="0.3">
      <c r="B3544" s="19"/>
      <c r="C3544" s="30"/>
    </row>
    <row r="3545" spans="2:3" ht="14.4" x14ac:dyDescent="0.3">
      <c r="B3545" s="19"/>
      <c r="C3545" s="30"/>
    </row>
    <row r="3546" spans="2:3" ht="14.4" x14ac:dyDescent="0.3">
      <c r="B3546" s="19"/>
      <c r="C3546" s="30"/>
    </row>
    <row r="3547" spans="2:3" ht="14.4" x14ac:dyDescent="0.3">
      <c r="B3547" s="19"/>
      <c r="C3547" s="30"/>
    </row>
    <row r="3548" spans="2:3" ht="14.4" x14ac:dyDescent="0.3">
      <c r="B3548" s="19"/>
      <c r="C3548" s="30"/>
    </row>
    <row r="3549" spans="2:3" ht="14.4" x14ac:dyDescent="0.3">
      <c r="B3549" s="19"/>
      <c r="C3549" s="30"/>
    </row>
    <row r="3550" spans="2:3" ht="14.4" x14ac:dyDescent="0.3">
      <c r="B3550" s="19"/>
      <c r="C3550" s="30"/>
    </row>
    <row r="3551" spans="2:3" ht="14.4" x14ac:dyDescent="0.3">
      <c r="B3551" s="19"/>
      <c r="C3551" s="30"/>
    </row>
    <row r="3552" spans="2:3" ht="14.4" x14ac:dyDescent="0.3">
      <c r="B3552" s="19"/>
      <c r="C3552" s="30"/>
    </row>
    <row r="3553" spans="2:3" ht="14.4" x14ac:dyDescent="0.3">
      <c r="B3553" s="19"/>
      <c r="C3553" s="30"/>
    </row>
    <row r="3554" spans="2:3" ht="14.4" x14ac:dyDescent="0.3">
      <c r="B3554" s="19"/>
      <c r="C3554" s="30"/>
    </row>
    <row r="3555" spans="2:3" ht="14.4" x14ac:dyDescent="0.3">
      <c r="B3555" s="19"/>
      <c r="C3555" s="30"/>
    </row>
    <row r="3556" spans="2:3" ht="14.4" x14ac:dyDescent="0.3">
      <c r="B3556" s="19"/>
      <c r="C3556" s="30"/>
    </row>
    <row r="3557" spans="2:3" ht="14.4" x14ac:dyDescent="0.3">
      <c r="B3557" s="19"/>
      <c r="C3557" s="30"/>
    </row>
    <row r="3558" spans="2:3" ht="14.4" x14ac:dyDescent="0.3">
      <c r="B3558" s="19"/>
      <c r="C3558" s="30"/>
    </row>
    <row r="3559" spans="2:3" ht="14.4" x14ac:dyDescent="0.3">
      <c r="B3559" s="19"/>
      <c r="C3559" s="30"/>
    </row>
    <row r="3560" spans="2:3" ht="14.4" x14ac:dyDescent="0.3">
      <c r="B3560" s="19"/>
      <c r="C3560" s="30"/>
    </row>
    <row r="3561" spans="2:3" ht="14.4" x14ac:dyDescent="0.3">
      <c r="B3561" s="19"/>
      <c r="C3561" s="30"/>
    </row>
    <row r="3562" spans="2:3" ht="14.4" x14ac:dyDescent="0.3">
      <c r="B3562" s="19"/>
      <c r="C3562" s="30"/>
    </row>
    <row r="3563" spans="2:3" ht="14.4" x14ac:dyDescent="0.3">
      <c r="B3563" s="19"/>
      <c r="C3563" s="30"/>
    </row>
    <row r="3564" spans="2:3" ht="14.4" x14ac:dyDescent="0.3">
      <c r="B3564" s="19"/>
      <c r="C3564" s="30"/>
    </row>
    <row r="3565" spans="2:3" ht="14.4" x14ac:dyDescent="0.3">
      <c r="B3565" s="19"/>
      <c r="C3565" s="30"/>
    </row>
    <row r="3566" spans="2:3" ht="14.4" x14ac:dyDescent="0.3">
      <c r="B3566" s="19"/>
      <c r="C3566" s="30"/>
    </row>
    <row r="3567" spans="2:3" ht="14.4" x14ac:dyDescent="0.3">
      <c r="B3567" s="19"/>
      <c r="C3567" s="30"/>
    </row>
    <row r="3568" spans="2:3" ht="14.4" x14ac:dyDescent="0.3">
      <c r="B3568" s="19"/>
      <c r="C3568" s="30"/>
    </row>
    <row r="3569" spans="2:3" ht="14.4" x14ac:dyDescent="0.3">
      <c r="B3569" s="19"/>
      <c r="C3569" s="30"/>
    </row>
    <row r="3570" spans="2:3" ht="14.4" x14ac:dyDescent="0.3">
      <c r="B3570" s="19"/>
      <c r="C3570" s="30"/>
    </row>
    <row r="3571" spans="2:3" ht="14.4" x14ac:dyDescent="0.3">
      <c r="B3571" s="19"/>
      <c r="C3571" s="30"/>
    </row>
    <row r="3572" spans="2:3" ht="14.4" x14ac:dyDescent="0.3">
      <c r="B3572" s="19"/>
      <c r="C3572" s="30"/>
    </row>
    <row r="3573" spans="2:3" ht="14.4" x14ac:dyDescent="0.3">
      <c r="B3573" s="19"/>
      <c r="C3573" s="30"/>
    </row>
    <row r="3574" spans="2:3" ht="14.4" x14ac:dyDescent="0.3">
      <c r="B3574" s="19"/>
      <c r="C3574" s="30"/>
    </row>
    <row r="3575" spans="2:3" ht="14.4" x14ac:dyDescent="0.3">
      <c r="B3575" s="19"/>
      <c r="C3575" s="30"/>
    </row>
    <row r="3576" spans="2:3" ht="14.4" x14ac:dyDescent="0.3">
      <c r="B3576" s="19"/>
      <c r="C3576" s="30"/>
    </row>
    <row r="3577" spans="2:3" ht="14.4" x14ac:dyDescent="0.3">
      <c r="B3577" s="19"/>
      <c r="C3577" s="30"/>
    </row>
    <row r="3578" spans="2:3" ht="14.4" x14ac:dyDescent="0.3">
      <c r="B3578" s="19"/>
      <c r="C3578" s="30"/>
    </row>
    <row r="3579" spans="2:3" ht="14.4" x14ac:dyDescent="0.3">
      <c r="B3579" s="19"/>
      <c r="C3579" s="30"/>
    </row>
    <row r="3580" spans="2:3" ht="14.4" x14ac:dyDescent="0.3">
      <c r="B3580" s="19"/>
      <c r="C3580" s="30"/>
    </row>
    <row r="3581" spans="2:3" ht="14.4" x14ac:dyDescent="0.3">
      <c r="B3581" s="19"/>
      <c r="C3581" s="30"/>
    </row>
    <row r="3582" spans="2:3" ht="14.4" x14ac:dyDescent="0.3">
      <c r="B3582" s="19"/>
      <c r="C3582" s="30"/>
    </row>
    <row r="3583" spans="2:3" ht="14.4" x14ac:dyDescent="0.3">
      <c r="B3583" s="19"/>
      <c r="C3583" s="30"/>
    </row>
    <row r="3584" spans="2:3" ht="14.4" x14ac:dyDescent="0.3">
      <c r="B3584" s="19"/>
      <c r="C3584" s="30"/>
    </row>
    <row r="3585" spans="2:3" ht="14.4" x14ac:dyDescent="0.3">
      <c r="B3585" s="19"/>
      <c r="C3585" s="30"/>
    </row>
    <row r="3586" spans="2:3" ht="14.4" x14ac:dyDescent="0.3">
      <c r="B3586" s="19"/>
      <c r="C3586" s="30"/>
    </row>
    <row r="3587" spans="2:3" ht="14.4" x14ac:dyDescent="0.3">
      <c r="B3587" s="19"/>
      <c r="C3587" s="30"/>
    </row>
    <row r="3588" spans="2:3" ht="14.4" x14ac:dyDescent="0.3">
      <c r="B3588" s="19"/>
      <c r="C3588" s="30"/>
    </row>
    <row r="3589" spans="2:3" ht="14.4" x14ac:dyDescent="0.3">
      <c r="B3589" s="19"/>
      <c r="C3589" s="30"/>
    </row>
    <row r="3590" spans="2:3" ht="14.4" x14ac:dyDescent="0.3">
      <c r="B3590" s="19"/>
      <c r="C3590" s="30"/>
    </row>
    <row r="3591" spans="2:3" ht="14.4" x14ac:dyDescent="0.3">
      <c r="B3591" s="19"/>
      <c r="C3591" s="30"/>
    </row>
    <row r="3592" spans="2:3" ht="14.4" x14ac:dyDescent="0.3">
      <c r="B3592" s="19"/>
      <c r="C3592" s="30"/>
    </row>
    <row r="3593" spans="2:3" ht="14.4" x14ac:dyDescent="0.3">
      <c r="B3593" s="19"/>
      <c r="C3593" s="30"/>
    </row>
    <row r="3594" spans="2:3" ht="14.4" x14ac:dyDescent="0.3">
      <c r="B3594" s="19"/>
      <c r="C3594" s="30"/>
    </row>
    <row r="3595" spans="2:3" ht="14.4" x14ac:dyDescent="0.3">
      <c r="B3595" s="19"/>
      <c r="C3595" s="30"/>
    </row>
    <row r="3596" spans="2:3" ht="14.4" x14ac:dyDescent="0.3">
      <c r="B3596" s="19"/>
      <c r="C3596" s="30"/>
    </row>
    <row r="3597" spans="2:3" ht="14.4" x14ac:dyDescent="0.3">
      <c r="B3597" s="19"/>
      <c r="C3597" s="30"/>
    </row>
    <row r="3598" spans="2:3" ht="14.4" x14ac:dyDescent="0.3">
      <c r="B3598" s="19"/>
      <c r="C3598" s="30"/>
    </row>
    <row r="3599" spans="2:3" ht="14.4" x14ac:dyDescent="0.3">
      <c r="B3599" s="19"/>
      <c r="C3599" s="30"/>
    </row>
    <row r="3600" spans="2:3" ht="14.4" x14ac:dyDescent="0.3">
      <c r="B3600" s="19"/>
      <c r="C3600" s="30"/>
    </row>
    <row r="3601" spans="2:3" ht="14.4" x14ac:dyDescent="0.3">
      <c r="B3601" s="19"/>
      <c r="C3601" s="30"/>
    </row>
    <row r="3602" spans="2:3" ht="14.4" x14ac:dyDescent="0.3">
      <c r="B3602" s="19"/>
      <c r="C3602" s="30"/>
    </row>
    <row r="3603" spans="2:3" ht="14.4" x14ac:dyDescent="0.3">
      <c r="B3603" s="19"/>
      <c r="C3603" s="30"/>
    </row>
    <row r="3604" spans="2:3" ht="14.4" x14ac:dyDescent="0.3">
      <c r="B3604" s="19"/>
      <c r="C3604" s="30"/>
    </row>
    <row r="3605" spans="2:3" ht="14.4" x14ac:dyDescent="0.3">
      <c r="B3605" s="19"/>
      <c r="C3605" s="30"/>
    </row>
    <row r="3606" spans="2:3" ht="14.4" x14ac:dyDescent="0.3">
      <c r="B3606" s="19"/>
      <c r="C3606" s="30"/>
    </row>
    <row r="3607" spans="2:3" ht="14.4" x14ac:dyDescent="0.3">
      <c r="B3607" s="19"/>
      <c r="C3607" s="30"/>
    </row>
    <row r="3608" spans="2:3" ht="14.4" x14ac:dyDescent="0.3">
      <c r="B3608" s="19"/>
      <c r="C3608" s="30"/>
    </row>
    <row r="3609" spans="2:3" ht="14.4" x14ac:dyDescent="0.3">
      <c r="B3609" s="19"/>
      <c r="C3609" s="30"/>
    </row>
    <row r="3610" spans="2:3" ht="14.4" x14ac:dyDescent="0.3">
      <c r="B3610" s="19"/>
      <c r="C3610" s="30"/>
    </row>
    <row r="3611" spans="2:3" ht="14.4" x14ac:dyDescent="0.3">
      <c r="B3611" s="19"/>
      <c r="C3611" s="30"/>
    </row>
    <row r="3612" spans="2:3" ht="14.4" x14ac:dyDescent="0.3">
      <c r="B3612" s="19"/>
      <c r="C3612" s="30"/>
    </row>
    <row r="3613" spans="2:3" ht="14.4" x14ac:dyDescent="0.3">
      <c r="B3613" s="19"/>
      <c r="C3613" s="30"/>
    </row>
    <row r="3614" spans="2:3" ht="14.4" x14ac:dyDescent="0.3">
      <c r="B3614" s="19"/>
      <c r="C3614" s="30"/>
    </row>
    <row r="3615" spans="2:3" ht="14.4" x14ac:dyDescent="0.3">
      <c r="B3615" s="19"/>
      <c r="C3615" s="30"/>
    </row>
    <row r="3616" spans="2:3" ht="14.4" x14ac:dyDescent="0.3">
      <c r="B3616" s="19"/>
      <c r="C3616" s="30"/>
    </row>
    <row r="3617" spans="2:3" ht="14.4" x14ac:dyDescent="0.3">
      <c r="B3617" s="19"/>
      <c r="C3617" s="30"/>
    </row>
    <row r="3618" spans="2:3" ht="14.4" x14ac:dyDescent="0.3">
      <c r="B3618" s="19"/>
      <c r="C3618" s="30"/>
    </row>
    <row r="3619" spans="2:3" ht="14.4" x14ac:dyDescent="0.3">
      <c r="B3619" s="19"/>
      <c r="C3619" s="30"/>
    </row>
    <row r="3620" spans="2:3" ht="14.4" x14ac:dyDescent="0.3">
      <c r="B3620" s="19"/>
      <c r="C3620" s="30"/>
    </row>
    <row r="3621" spans="2:3" ht="14.4" x14ac:dyDescent="0.3">
      <c r="B3621" s="19"/>
      <c r="C3621" s="30"/>
    </row>
    <row r="3622" spans="2:3" ht="14.4" x14ac:dyDescent="0.3">
      <c r="B3622" s="19"/>
      <c r="C3622" s="30"/>
    </row>
    <row r="3623" spans="2:3" ht="14.4" x14ac:dyDescent="0.3">
      <c r="B3623" s="19"/>
      <c r="C3623" s="30"/>
    </row>
    <row r="3624" spans="2:3" ht="14.4" x14ac:dyDescent="0.3">
      <c r="B3624" s="19"/>
      <c r="C3624" s="30"/>
    </row>
    <row r="3625" spans="2:3" ht="14.4" x14ac:dyDescent="0.3">
      <c r="B3625" s="19"/>
      <c r="C3625" s="30"/>
    </row>
    <row r="3626" spans="2:3" ht="14.4" x14ac:dyDescent="0.3">
      <c r="B3626" s="19"/>
      <c r="C3626" s="30"/>
    </row>
    <row r="3627" spans="2:3" ht="14.4" x14ac:dyDescent="0.3">
      <c r="B3627" s="19"/>
      <c r="C3627" s="30"/>
    </row>
    <row r="3628" spans="2:3" ht="14.4" x14ac:dyDescent="0.3">
      <c r="B3628" s="19"/>
      <c r="C3628" s="30"/>
    </row>
    <row r="3629" spans="2:3" ht="14.4" x14ac:dyDescent="0.3">
      <c r="B3629" s="19"/>
      <c r="C3629" s="30"/>
    </row>
    <row r="3630" spans="2:3" ht="14.4" x14ac:dyDescent="0.3">
      <c r="B3630" s="19"/>
      <c r="C3630" s="30"/>
    </row>
    <row r="3631" spans="2:3" ht="14.4" x14ac:dyDescent="0.3">
      <c r="B3631" s="19"/>
      <c r="C3631" s="30"/>
    </row>
    <row r="3632" spans="2:3" ht="14.4" x14ac:dyDescent="0.3">
      <c r="B3632" s="19"/>
      <c r="C3632" s="30"/>
    </row>
    <row r="3633" spans="2:3" ht="14.4" x14ac:dyDescent="0.3">
      <c r="B3633" s="19"/>
      <c r="C3633" s="30"/>
    </row>
    <row r="3634" spans="2:3" ht="14.4" x14ac:dyDescent="0.3">
      <c r="B3634" s="19"/>
      <c r="C3634" s="30"/>
    </row>
    <row r="3635" spans="2:3" ht="14.4" x14ac:dyDescent="0.3">
      <c r="B3635" s="19"/>
      <c r="C3635" s="30"/>
    </row>
    <row r="3636" spans="2:3" ht="14.4" x14ac:dyDescent="0.3">
      <c r="B3636" s="19"/>
      <c r="C3636" s="30"/>
    </row>
    <row r="3637" spans="2:3" ht="14.4" x14ac:dyDescent="0.3">
      <c r="B3637" s="19"/>
      <c r="C3637" s="30"/>
    </row>
    <row r="3638" spans="2:3" ht="14.4" x14ac:dyDescent="0.3">
      <c r="B3638" s="19"/>
      <c r="C3638" s="30"/>
    </row>
    <row r="3639" spans="2:3" ht="14.4" x14ac:dyDescent="0.3">
      <c r="B3639" s="19"/>
      <c r="C3639" s="30"/>
    </row>
    <row r="3640" spans="2:3" ht="14.4" x14ac:dyDescent="0.3">
      <c r="B3640" s="19"/>
      <c r="C3640" s="30"/>
    </row>
    <row r="3641" spans="2:3" ht="14.4" x14ac:dyDescent="0.3">
      <c r="B3641" s="19"/>
      <c r="C3641" s="30"/>
    </row>
    <row r="3642" spans="2:3" ht="14.4" x14ac:dyDescent="0.3">
      <c r="B3642" s="19"/>
      <c r="C3642" s="30"/>
    </row>
    <row r="3643" spans="2:3" ht="14.4" x14ac:dyDescent="0.3">
      <c r="B3643" s="19"/>
      <c r="C3643" s="30"/>
    </row>
    <row r="3644" spans="2:3" ht="14.4" x14ac:dyDescent="0.3">
      <c r="B3644" s="19"/>
      <c r="C3644" s="30"/>
    </row>
    <row r="3645" spans="2:3" ht="14.4" x14ac:dyDescent="0.3">
      <c r="B3645" s="19"/>
      <c r="C3645" s="30"/>
    </row>
    <row r="3646" spans="2:3" ht="14.4" x14ac:dyDescent="0.3">
      <c r="B3646" s="19"/>
      <c r="C3646" s="30"/>
    </row>
    <row r="3647" spans="2:3" ht="14.4" x14ac:dyDescent="0.3">
      <c r="B3647" s="19"/>
      <c r="C3647" s="30"/>
    </row>
    <row r="3648" spans="2:3" ht="14.4" x14ac:dyDescent="0.3">
      <c r="B3648" s="19"/>
      <c r="C3648" s="30"/>
    </row>
    <row r="3649" spans="2:3" ht="14.4" x14ac:dyDescent="0.3">
      <c r="B3649" s="19"/>
      <c r="C3649" s="30"/>
    </row>
    <row r="3650" spans="2:3" ht="14.4" x14ac:dyDescent="0.3">
      <c r="B3650" s="19"/>
      <c r="C3650" s="30"/>
    </row>
    <row r="3651" spans="2:3" ht="14.4" x14ac:dyDescent="0.3">
      <c r="B3651" s="19"/>
      <c r="C3651" s="30"/>
    </row>
    <row r="3652" spans="2:3" ht="14.4" x14ac:dyDescent="0.3">
      <c r="B3652" s="19"/>
      <c r="C3652" s="30"/>
    </row>
    <row r="3653" spans="2:3" ht="14.4" x14ac:dyDescent="0.3">
      <c r="B3653" s="19"/>
      <c r="C3653" s="30"/>
    </row>
    <row r="3654" spans="2:3" ht="14.4" x14ac:dyDescent="0.3">
      <c r="B3654" s="19"/>
      <c r="C3654" s="30"/>
    </row>
    <row r="3655" spans="2:3" ht="14.4" x14ac:dyDescent="0.3">
      <c r="B3655" s="19"/>
      <c r="C3655" s="30"/>
    </row>
    <row r="3656" spans="2:3" ht="14.4" x14ac:dyDescent="0.3">
      <c r="B3656" s="19"/>
      <c r="C3656" s="30"/>
    </row>
    <row r="3657" spans="2:3" ht="14.4" x14ac:dyDescent="0.3">
      <c r="B3657" s="19"/>
      <c r="C3657" s="30"/>
    </row>
    <row r="3658" spans="2:3" ht="14.4" x14ac:dyDescent="0.3">
      <c r="B3658" s="19"/>
      <c r="C3658" s="30"/>
    </row>
    <row r="3659" spans="2:3" ht="14.4" x14ac:dyDescent="0.3">
      <c r="B3659" s="19"/>
      <c r="C3659" s="30"/>
    </row>
    <row r="3660" spans="2:3" ht="14.4" x14ac:dyDescent="0.3">
      <c r="B3660" s="19"/>
      <c r="C3660" s="30"/>
    </row>
    <row r="3661" spans="2:3" ht="14.4" x14ac:dyDescent="0.3">
      <c r="B3661" s="19"/>
      <c r="C3661" s="30"/>
    </row>
    <row r="3662" spans="2:3" ht="14.4" x14ac:dyDescent="0.3">
      <c r="B3662" s="19"/>
      <c r="C3662" s="30"/>
    </row>
    <row r="3663" spans="2:3" ht="14.4" x14ac:dyDescent="0.3">
      <c r="B3663" s="19"/>
      <c r="C3663" s="30"/>
    </row>
    <row r="3664" spans="2:3" ht="14.4" x14ac:dyDescent="0.3">
      <c r="B3664" s="19"/>
      <c r="C3664" s="30"/>
    </row>
    <row r="3665" spans="2:3" ht="14.4" x14ac:dyDescent="0.3">
      <c r="B3665" s="19"/>
      <c r="C3665" s="30"/>
    </row>
    <row r="3666" spans="2:3" ht="14.4" x14ac:dyDescent="0.3">
      <c r="B3666" s="19"/>
      <c r="C3666" s="30"/>
    </row>
    <row r="3667" spans="2:3" ht="14.4" x14ac:dyDescent="0.3">
      <c r="B3667" s="19"/>
      <c r="C3667" s="30"/>
    </row>
    <row r="3668" spans="2:3" ht="14.4" x14ac:dyDescent="0.3">
      <c r="B3668" s="19"/>
      <c r="C3668" s="30"/>
    </row>
    <row r="3669" spans="2:3" ht="14.4" x14ac:dyDescent="0.3">
      <c r="B3669" s="19"/>
      <c r="C3669" s="30"/>
    </row>
    <row r="3670" spans="2:3" ht="14.4" x14ac:dyDescent="0.3">
      <c r="B3670" s="19"/>
      <c r="C3670" s="30"/>
    </row>
    <row r="3671" spans="2:3" ht="14.4" x14ac:dyDescent="0.3">
      <c r="B3671" s="19"/>
      <c r="C3671" s="30"/>
    </row>
    <row r="3672" spans="2:3" ht="14.4" x14ac:dyDescent="0.3">
      <c r="B3672" s="19"/>
      <c r="C3672" s="30"/>
    </row>
    <row r="3673" spans="2:3" ht="14.4" x14ac:dyDescent="0.3">
      <c r="B3673" s="19"/>
      <c r="C3673" s="30"/>
    </row>
    <row r="3674" spans="2:3" ht="14.4" x14ac:dyDescent="0.3">
      <c r="B3674" s="19"/>
      <c r="C3674" s="30"/>
    </row>
    <row r="3675" spans="2:3" ht="14.4" x14ac:dyDescent="0.3">
      <c r="B3675" s="19"/>
      <c r="C3675" s="30"/>
    </row>
    <row r="3676" spans="2:3" ht="14.4" x14ac:dyDescent="0.3">
      <c r="B3676" s="19"/>
      <c r="C3676" s="30"/>
    </row>
    <row r="3677" spans="2:3" ht="14.4" x14ac:dyDescent="0.3">
      <c r="B3677" s="19"/>
      <c r="C3677" s="30"/>
    </row>
    <row r="3678" spans="2:3" ht="14.4" x14ac:dyDescent="0.3">
      <c r="B3678" s="19"/>
      <c r="C3678" s="30"/>
    </row>
    <row r="3679" spans="2:3" ht="14.4" x14ac:dyDescent="0.3">
      <c r="B3679" s="19"/>
      <c r="C3679" s="30"/>
    </row>
    <row r="3680" spans="2:3" ht="14.4" x14ac:dyDescent="0.3">
      <c r="B3680" s="19"/>
      <c r="C3680" s="30"/>
    </row>
    <row r="3681" spans="2:3" ht="14.4" x14ac:dyDescent="0.3">
      <c r="B3681" s="19"/>
      <c r="C3681" s="30"/>
    </row>
    <row r="3682" spans="2:3" ht="14.4" x14ac:dyDescent="0.3">
      <c r="B3682" s="19"/>
      <c r="C3682" s="30"/>
    </row>
    <row r="3683" spans="2:3" ht="14.4" x14ac:dyDescent="0.3">
      <c r="B3683" s="19"/>
      <c r="C3683" s="30"/>
    </row>
    <row r="3684" spans="2:3" ht="14.4" x14ac:dyDescent="0.3">
      <c r="B3684" s="19"/>
      <c r="C3684" s="30"/>
    </row>
    <row r="3685" spans="2:3" ht="14.4" x14ac:dyDescent="0.3">
      <c r="B3685" s="19"/>
      <c r="C3685" s="30"/>
    </row>
    <row r="3686" spans="2:3" ht="14.4" x14ac:dyDescent="0.3">
      <c r="B3686" s="19"/>
      <c r="C3686" s="30"/>
    </row>
    <row r="3687" spans="2:3" ht="14.4" x14ac:dyDescent="0.3">
      <c r="B3687" s="19"/>
      <c r="C3687" s="30"/>
    </row>
    <row r="3688" spans="2:3" ht="14.4" x14ac:dyDescent="0.3">
      <c r="B3688" s="19"/>
      <c r="C3688" s="30"/>
    </row>
    <row r="3689" spans="2:3" ht="14.4" x14ac:dyDescent="0.3">
      <c r="B3689" s="19"/>
      <c r="C3689" s="30"/>
    </row>
    <row r="3690" spans="2:3" ht="14.4" x14ac:dyDescent="0.3">
      <c r="B3690" s="19"/>
      <c r="C3690" s="30"/>
    </row>
    <row r="3691" spans="2:3" ht="14.4" x14ac:dyDescent="0.3">
      <c r="B3691" s="19"/>
      <c r="C3691" s="30"/>
    </row>
    <row r="3692" spans="2:3" ht="14.4" x14ac:dyDescent="0.3">
      <c r="B3692" s="19"/>
      <c r="C3692" s="30"/>
    </row>
    <row r="3693" spans="2:3" ht="14.4" x14ac:dyDescent="0.3">
      <c r="B3693" s="19"/>
      <c r="C3693" s="30"/>
    </row>
    <row r="3694" spans="2:3" ht="14.4" x14ac:dyDescent="0.3">
      <c r="B3694" s="19"/>
      <c r="C3694" s="30"/>
    </row>
    <row r="3695" spans="2:3" ht="14.4" x14ac:dyDescent="0.3">
      <c r="B3695" s="19"/>
      <c r="C3695" s="30"/>
    </row>
    <row r="3696" spans="2:3" ht="14.4" x14ac:dyDescent="0.3">
      <c r="B3696" s="19"/>
      <c r="C3696" s="30"/>
    </row>
    <row r="3697" spans="2:3" ht="14.4" x14ac:dyDescent="0.3">
      <c r="B3697" s="19"/>
      <c r="C3697" s="30"/>
    </row>
    <row r="3698" spans="2:3" ht="14.4" x14ac:dyDescent="0.3">
      <c r="B3698" s="19"/>
      <c r="C3698" s="30"/>
    </row>
    <row r="3699" spans="2:3" ht="14.4" x14ac:dyDescent="0.3">
      <c r="B3699" s="19"/>
      <c r="C3699" s="30"/>
    </row>
    <row r="3700" spans="2:3" ht="14.4" x14ac:dyDescent="0.3">
      <c r="B3700" s="19"/>
      <c r="C3700" s="30"/>
    </row>
    <row r="3701" spans="2:3" ht="14.4" x14ac:dyDescent="0.3">
      <c r="B3701" s="19"/>
      <c r="C3701" s="30"/>
    </row>
    <row r="3702" spans="2:3" ht="14.4" x14ac:dyDescent="0.3">
      <c r="B3702" s="19"/>
      <c r="C3702" s="30"/>
    </row>
    <row r="3703" spans="2:3" ht="14.4" x14ac:dyDescent="0.3">
      <c r="B3703" s="19"/>
      <c r="C3703" s="30"/>
    </row>
    <row r="3704" spans="2:3" ht="14.4" x14ac:dyDescent="0.3">
      <c r="B3704" s="19"/>
      <c r="C3704" s="30"/>
    </row>
    <row r="3705" spans="2:3" ht="14.4" x14ac:dyDescent="0.3">
      <c r="B3705" s="19"/>
      <c r="C3705" s="30"/>
    </row>
    <row r="3706" spans="2:3" ht="14.4" x14ac:dyDescent="0.3">
      <c r="B3706" s="19"/>
      <c r="C3706" s="30"/>
    </row>
    <row r="3707" spans="2:3" ht="14.4" x14ac:dyDescent="0.3">
      <c r="B3707" s="19"/>
      <c r="C3707" s="30"/>
    </row>
    <row r="3708" spans="2:3" ht="14.4" x14ac:dyDescent="0.3">
      <c r="B3708" s="19"/>
      <c r="C3708" s="30"/>
    </row>
    <row r="3709" spans="2:3" ht="14.4" x14ac:dyDescent="0.3">
      <c r="B3709" s="19"/>
      <c r="C3709" s="30"/>
    </row>
    <row r="3710" spans="2:3" ht="14.4" x14ac:dyDescent="0.3">
      <c r="B3710" s="19"/>
      <c r="C3710" s="30"/>
    </row>
    <row r="3711" spans="2:3" ht="14.4" x14ac:dyDescent="0.3">
      <c r="B3711" s="19"/>
      <c r="C3711" s="30"/>
    </row>
    <row r="3712" spans="2:3" ht="14.4" x14ac:dyDescent="0.3">
      <c r="B3712" s="19"/>
      <c r="C3712" s="30"/>
    </row>
    <row r="3713" spans="2:3" ht="14.4" x14ac:dyDescent="0.3">
      <c r="B3713" s="19"/>
      <c r="C3713" s="30"/>
    </row>
    <row r="3714" spans="2:3" ht="14.4" x14ac:dyDescent="0.3">
      <c r="B3714" s="19"/>
      <c r="C3714" s="30"/>
    </row>
    <row r="3715" spans="2:3" ht="14.4" x14ac:dyDescent="0.3">
      <c r="B3715" s="19"/>
      <c r="C3715" s="30"/>
    </row>
    <row r="3716" spans="2:3" ht="14.4" x14ac:dyDescent="0.3">
      <c r="B3716" s="19"/>
      <c r="C3716" s="30"/>
    </row>
    <row r="3717" spans="2:3" ht="14.4" x14ac:dyDescent="0.3">
      <c r="B3717" s="19"/>
      <c r="C3717" s="30"/>
    </row>
    <row r="3718" spans="2:3" ht="14.4" x14ac:dyDescent="0.3">
      <c r="B3718" s="19"/>
      <c r="C3718" s="30"/>
    </row>
    <row r="3719" spans="2:3" ht="14.4" x14ac:dyDescent="0.3">
      <c r="B3719" s="19"/>
      <c r="C3719" s="30"/>
    </row>
    <row r="3720" spans="2:3" ht="14.4" x14ac:dyDescent="0.3">
      <c r="B3720" s="19"/>
      <c r="C3720" s="30"/>
    </row>
    <row r="3721" spans="2:3" ht="14.4" x14ac:dyDescent="0.3">
      <c r="B3721" s="19"/>
      <c r="C3721" s="30"/>
    </row>
    <row r="3722" spans="2:3" ht="14.4" x14ac:dyDescent="0.3">
      <c r="B3722" s="19"/>
      <c r="C3722" s="30"/>
    </row>
    <row r="3723" spans="2:3" ht="14.4" x14ac:dyDescent="0.3">
      <c r="B3723" s="19"/>
      <c r="C3723" s="30"/>
    </row>
    <row r="3724" spans="2:3" ht="14.4" x14ac:dyDescent="0.3">
      <c r="B3724" s="19"/>
      <c r="C3724" s="30"/>
    </row>
    <row r="3725" spans="2:3" ht="14.4" x14ac:dyDescent="0.3">
      <c r="B3725" s="19"/>
      <c r="C3725" s="30"/>
    </row>
    <row r="3726" spans="2:3" ht="14.4" x14ac:dyDescent="0.3">
      <c r="B3726" s="19"/>
      <c r="C3726" s="30"/>
    </row>
    <row r="3727" spans="2:3" ht="14.4" x14ac:dyDescent="0.3">
      <c r="B3727" s="19"/>
      <c r="C3727" s="30"/>
    </row>
    <row r="3728" spans="2:3" ht="14.4" x14ac:dyDescent="0.3">
      <c r="B3728" s="19"/>
      <c r="C3728" s="30"/>
    </row>
    <row r="3729" spans="2:3" ht="14.4" x14ac:dyDescent="0.3">
      <c r="B3729" s="19"/>
      <c r="C3729" s="30"/>
    </row>
    <row r="3730" spans="2:3" ht="14.4" x14ac:dyDescent="0.3">
      <c r="B3730" s="19"/>
      <c r="C3730" s="30"/>
    </row>
    <row r="3731" spans="2:3" ht="14.4" x14ac:dyDescent="0.3">
      <c r="B3731" s="19"/>
      <c r="C3731" s="30"/>
    </row>
    <row r="3732" spans="2:3" ht="14.4" x14ac:dyDescent="0.3">
      <c r="B3732" s="19"/>
      <c r="C3732" s="30"/>
    </row>
    <row r="3733" spans="2:3" ht="14.4" x14ac:dyDescent="0.3">
      <c r="B3733" s="19"/>
      <c r="C3733" s="30"/>
    </row>
    <row r="3734" spans="2:3" ht="14.4" x14ac:dyDescent="0.3">
      <c r="B3734" s="19"/>
      <c r="C3734" s="30"/>
    </row>
    <row r="3735" spans="2:3" ht="14.4" x14ac:dyDescent="0.3">
      <c r="B3735" s="19"/>
      <c r="C3735" s="30"/>
    </row>
    <row r="3736" spans="2:3" ht="14.4" x14ac:dyDescent="0.3">
      <c r="B3736" s="19"/>
      <c r="C3736" s="30"/>
    </row>
    <row r="3737" spans="2:3" ht="14.4" x14ac:dyDescent="0.3">
      <c r="B3737" s="19"/>
      <c r="C3737" s="30"/>
    </row>
    <row r="3738" spans="2:3" ht="14.4" x14ac:dyDescent="0.3">
      <c r="B3738" s="19"/>
      <c r="C3738" s="30"/>
    </row>
    <row r="3739" spans="2:3" ht="14.4" x14ac:dyDescent="0.3">
      <c r="B3739" s="19"/>
      <c r="C3739" s="30"/>
    </row>
    <row r="3740" spans="2:3" ht="14.4" x14ac:dyDescent="0.3">
      <c r="B3740" s="19"/>
      <c r="C3740" s="30"/>
    </row>
    <row r="3741" spans="2:3" ht="14.4" x14ac:dyDescent="0.3">
      <c r="B3741" s="19"/>
      <c r="C3741" s="30"/>
    </row>
    <row r="3742" spans="2:3" ht="14.4" x14ac:dyDescent="0.3">
      <c r="B3742" s="19"/>
      <c r="C3742" s="30"/>
    </row>
    <row r="3743" spans="2:3" ht="14.4" x14ac:dyDescent="0.3">
      <c r="B3743" s="19"/>
      <c r="C3743" s="30"/>
    </row>
    <row r="3744" spans="2:3" ht="14.4" x14ac:dyDescent="0.3">
      <c r="B3744" s="19"/>
      <c r="C3744" s="30"/>
    </row>
    <row r="3745" spans="2:3" ht="14.4" x14ac:dyDescent="0.3">
      <c r="B3745" s="19"/>
      <c r="C3745" s="30"/>
    </row>
    <row r="3746" spans="2:3" ht="14.4" x14ac:dyDescent="0.3">
      <c r="B3746" s="19"/>
      <c r="C3746" s="30"/>
    </row>
    <row r="3747" spans="2:3" ht="14.4" x14ac:dyDescent="0.3">
      <c r="B3747" s="19"/>
      <c r="C3747" s="30"/>
    </row>
    <row r="3748" spans="2:3" ht="14.4" x14ac:dyDescent="0.3">
      <c r="B3748" s="19"/>
      <c r="C3748" s="30"/>
    </row>
    <row r="3749" spans="2:3" ht="14.4" x14ac:dyDescent="0.3">
      <c r="B3749" s="19"/>
      <c r="C3749" s="30"/>
    </row>
    <row r="3750" spans="2:3" ht="14.4" x14ac:dyDescent="0.3">
      <c r="B3750" s="19"/>
      <c r="C3750" s="30"/>
    </row>
    <row r="3751" spans="2:3" ht="14.4" x14ac:dyDescent="0.3">
      <c r="B3751" s="19"/>
      <c r="C3751" s="30"/>
    </row>
    <row r="3752" spans="2:3" ht="14.4" x14ac:dyDescent="0.3">
      <c r="B3752" s="19"/>
      <c r="C3752" s="30"/>
    </row>
    <row r="3753" spans="2:3" ht="14.4" x14ac:dyDescent="0.3">
      <c r="B3753" s="19"/>
      <c r="C3753" s="30"/>
    </row>
    <row r="3754" spans="2:3" ht="14.4" x14ac:dyDescent="0.3">
      <c r="B3754" s="19"/>
      <c r="C3754" s="30"/>
    </row>
    <row r="3755" spans="2:3" ht="14.4" x14ac:dyDescent="0.3">
      <c r="B3755" s="19"/>
      <c r="C3755" s="30"/>
    </row>
    <row r="3756" spans="2:3" ht="14.4" x14ac:dyDescent="0.3">
      <c r="B3756" s="19"/>
      <c r="C3756" s="30"/>
    </row>
    <row r="3757" spans="2:3" ht="14.4" x14ac:dyDescent="0.3">
      <c r="B3757" s="19"/>
      <c r="C3757" s="30"/>
    </row>
    <row r="3758" spans="2:3" ht="14.4" x14ac:dyDescent="0.3">
      <c r="B3758" s="19"/>
      <c r="C3758" s="30"/>
    </row>
    <row r="3759" spans="2:3" ht="14.4" x14ac:dyDescent="0.3">
      <c r="B3759" s="19"/>
      <c r="C3759" s="30"/>
    </row>
    <row r="3760" spans="2:3" ht="14.4" x14ac:dyDescent="0.3">
      <c r="B3760" s="19"/>
      <c r="C3760" s="30"/>
    </row>
    <row r="3761" spans="2:3" ht="14.4" x14ac:dyDescent="0.3">
      <c r="B3761" s="19"/>
      <c r="C3761" s="30"/>
    </row>
    <row r="3762" spans="2:3" ht="14.4" x14ac:dyDescent="0.3">
      <c r="B3762" s="19"/>
      <c r="C3762" s="30"/>
    </row>
    <row r="3763" spans="2:3" ht="14.4" x14ac:dyDescent="0.3">
      <c r="B3763" s="19"/>
      <c r="C3763" s="30"/>
    </row>
    <row r="3764" spans="2:3" ht="14.4" x14ac:dyDescent="0.3">
      <c r="B3764" s="19"/>
      <c r="C3764" s="30"/>
    </row>
    <row r="3765" spans="2:3" ht="14.4" x14ac:dyDescent="0.3">
      <c r="B3765" s="19"/>
      <c r="C3765" s="30"/>
    </row>
    <row r="3766" spans="2:3" ht="14.4" x14ac:dyDescent="0.3">
      <c r="B3766" s="19"/>
      <c r="C3766" s="30"/>
    </row>
    <row r="3767" spans="2:3" ht="14.4" x14ac:dyDescent="0.3">
      <c r="B3767" s="19"/>
      <c r="C3767" s="30"/>
    </row>
    <row r="3768" spans="2:3" ht="14.4" x14ac:dyDescent="0.3">
      <c r="B3768" s="19"/>
      <c r="C3768" s="30"/>
    </row>
    <row r="3769" spans="2:3" ht="14.4" x14ac:dyDescent="0.3">
      <c r="B3769" s="19"/>
      <c r="C3769" s="30"/>
    </row>
    <row r="3770" spans="2:3" ht="14.4" x14ac:dyDescent="0.3">
      <c r="B3770" s="19"/>
      <c r="C3770" s="30"/>
    </row>
    <row r="3771" spans="2:3" ht="14.4" x14ac:dyDescent="0.3">
      <c r="B3771" s="19"/>
      <c r="C3771" s="30"/>
    </row>
    <row r="3772" spans="2:3" ht="14.4" x14ac:dyDescent="0.3">
      <c r="B3772" s="19"/>
      <c r="C3772" s="30"/>
    </row>
    <row r="3773" spans="2:3" ht="14.4" x14ac:dyDescent="0.3">
      <c r="B3773" s="19"/>
      <c r="C3773" s="30"/>
    </row>
    <row r="3774" spans="2:3" ht="14.4" x14ac:dyDescent="0.3">
      <c r="B3774" s="19"/>
      <c r="C3774" s="30"/>
    </row>
    <row r="3775" spans="2:3" ht="14.4" x14ac:dyDescent="0.3">
      <c r="B3775" s="19"/>
      <c r="C3775" s="30"/>
    </row>
    <row r="3776" spans="2:3" ht="14.4" x14ac:dyDescent="0.3">
      <c r="B3776" s="19"/>
      <c r="C3776" s="30"/>
    </row>
    <row r="3777" spans="2:3" ht="14.4" x14ac:dyDescent="0.3">
      <c r="B3777" s="19"/>
      <c r="C3777" s="30"/>
    </row>
    <row r="3778" spans="2:3" ht="14.4" x14ac:dyDescent="0.3">
      <c r="B3778" s="19"/>
      <c r="C3778" s="30"/>
    </row>
    <row r="3779" spans="2:3" ht="14.4" x14ac:dyDescent="0.3">
      <c r="B3779" s="19"/>
      <c r="C3779" s="30"/>
    </row>
    <row r="3780" spans="2:3" ht="14.4" x14ac:dyDescent="0.3">
      <c r="B3780" s="19"/>
      <c r="C3780" s="30"/>
    </row>
    <row r="3781" spans="2:3" ht="14.4" x14ac:dyDescent="0.3">
      <c r="B3781" s="19"/>
      <c r="C3781" s="30"/>
    </row>
    <row r="3782" spans="2:3" ht="14.4" x14ac:dyDescent="0.3">
      <c r="B3782" s="19"/>
      <c r="C3782" s="30"/>
    </row>
    <row r="3783" spans="2:3" ht="14.4" x14ac:dyDescent="0.3">
      <c r="B3783" s="19"/>
      <c r="C3783" s="30"/>
    </row>
    <row r="3784" spans="2:3" ht="14.4" x14ac:dyDescent="0.3">
      <c r="B3784" s="19"/>
      <c r="C3784" s="30"/>
    </row>
    <row r="3785" spans="2:3" ht="14.4" x14ac:dyDescent="0.3">
      <c r="B3785" s="19"/>
      <c r="C3785" s="30"/>
    </row>
    <row r="3786" spans="2:3" ht="14.4" x14ac:dyDescent="0.3">
      <c r="B3786" s="19"/>
      <c r="C3786" s="30"/>
    </row>
    <row r="3787" spans="2:3" ht="14.4" x14ac:dyDescent="0.3">
      <c r="B3787" s="19"/>
      <c r="C3787" s="30"/>
    </row>
    <row r="3788" spans="2:3" ht="14.4" x14ac:dyDescent="0.3">
      <c r="B3788" s="19"/>
      <c r="C3788" s="30"/>
    </row>
    <row r="3789" spans="2:3" ht="14.4" x14ac:dyDescent="0.3">
      <c r="B3789" s="19"/>
      <c r="C3789" s="30"/>
    </row>
    <row r="3790" spans="2:3" ht="14.4" x14ac:dyDescent="0.3">
      <c r="B3790" s="19"/>
      <c r="C3790" s="30"/>
    </row>
    <row r="3791" spans="2:3" ht="14.4" x14ac:dyDescent="0.3">
      <c r="B3791" s="19"/>
      <c r="C3791" s="30"/>
    </row>
    <row r="3792" spans="2:3" ht="14.4" x14ac:dyDescent="0.3">
      <c r="B3792" s="19"/>
      <c r="C3792" s="30"/>
    </row>
    <row r="3793" spans="2:3" ht="14.4" x14ac:dyDescent="0.3">
      <c r="B3793" s="19"/>
      <c r="C3793" s="30"/>
    </row>
    <row r="3794" spans="2:3" ht="14.4" x14ac:dyDescent="0.3">
      <c r="B3794" s="19"/>
      <c r="C3794" s="30"/>
    </row>
    <row r="3795" spans="2:3" ht="14.4" x14ac:dyDescent="0.3">
      <c r="B3795" s="19"/>
      <c r="C3795" s="30"/>
    </row>
    <row r="3796" spans="2:3" ht="14.4" x14ac:dyDescent="0.3">
      <c r="B3796" s="19"/>
      <c r="C3796" s="30"/>
    </row>
    <row r="3797" spans="2:3" ht="14.4" x14ac:dyDescent="0.3">
      <c r="B3797" s="19"/>
      <c r="C3797" s="30"/>
    </row>
    <row r="3798" spans="2:3" ht="14.4" x14ac:dyDescent="0.3">
      <c r="B3798" s="19"/>
      <c r="C3798" s="30"/>
    </row>
    <row r="3799" spans="2:3" ht="14.4" x14ac:dyDescent="0.3">
      <c r="B3799" s="19"/>
      <c r="C3799" s="30"/>
    </row>
    <row r="3800" spans="2:3" ht="14.4" x14ac:dyDescent="0.3">
      <c r="B3800" s="19"/>
      <c r="C3800" s="30"/>
    </row>
    <row r="3801" spans="2:3" ht="14.4" x14ac:dyDescent="0.3">
      <c r="B3801" s="19"/>
      <c r="C3801" s="30"/>
    </row>
    <row r="3802" spans="2:3" ht="14.4" x14ac:dyDescent="0.3">
      <c r="B3802" s="19"/>
      <c r="C3802" s="30"/>
    </row>
    <row r="3803" spans="2:3" ht="14.4" x14ac:dyDescent="0.3">
      <c r="B3803" s="19"/>
      <c r="C3803" s="30"/>
    </row>
    <row r="3804" spans="2:3" ht="14.4" x14ac:dyDescent="0.3">
      <c r="B3804" s="19"/>
      <c r="C3804" s="30"/>
    </row>
    <row r="3805" spans="2:3" ht="14.4" x14ac:dyDescent="0.3">
      <c r="B3805" s="19"/>
      <c r="C3805" s="30"/>
    </row>
    <row r="3806" spans="2:3" ht="14.4" x14ac:dyDescent="0.3">
      <c r="B3806" s="19"/>
      <c r="C3806" s="30"/>
    </row>
    <row r="3807" spans="2:3" ht="14.4" x14ac:dyDescent="0.3">
      <c r="B3807" s="19"/>
      <c r="C3807" s="30"/>
    </row>
    <row r="3808" spans="2:3" ht="14.4" x14ac:dyDescent="0.3">
      <c r="B3808" s="19"/>
      <c r="C3808" s="30"/>
    </row>
    <row r="3809" spans="2:3" ht="14.4" x14ac:dyDescent="0.3">
      <c r="B3809" s="19"/>
      <c r="C3809" s="30"/>
    </row>
    <row r="3810" spans="2:3" ht="14.4" x14ac:dyDescent="0.3">
      <c r="B3810" s="19"/>
      <c r="C3810" s="30"/>
    </row>
    <row r="3811" spans="2:3" ht="14.4" x14ac:dyDescent="0.3">
      <c r="B3811" s="19"/>
      <c r="C3811" s="30"/>
    </row>
    <row r="3812" spans="2:3" ht="14.4" x14ac:dyDescent="0.3">
      <c r="B3812" s="19"/>
      <c r="C3812" s="30"/>
    </row>
    <row r="3813" spans="2:3" ht="14.4" x14ac:dyDescent="0.3">
      <c r="B3813" s="19"/>
      <c r="C3813" s="30"/>
    </row>
    <row r="3814" spans="2:3" ht="14.4" x14ac:dyDescent="0.3">
      <c r="B3814" s="19"/>
      <c r="C3814" s="30"/>
    </row>
    <row r="3815" spans="2:3" ht="14.4" x14ac:dyDescent="0.3">
      <c r="B3815" s="19"/>
      <c r="C3815" s="30"/>
    </row>
    <row r="3816" spans="2:3" ht="14.4" x14ac:dyDescent="0.3">
      <c r="B3816" s="19"/>
      <c r="C3816" s="30"/>
    </row>
    <row r="3817" spans="2:3" ht="14.4" x14ac:dyDescent="0.3">
      <c r="B3817" s="19"/>
      <c r="C3817" s="30"/>
    </row>
    <row r="3818" spans="2:3" ht="14.4" x14ac:dyDescent="0.3">
      <c r="B3818" s="19"/>
      <c r="C3818" s="30"/>
    </row>
    <row r="3819" spans="2:3" ht="14.4" x14ac:dyDescent="0.3">
      <c r="B3819" s="19"/>
      <c r="C3819" s="30"/>
    </row>
    <row r="3820" spans="2:3" ht="14.4" x14ac:dyDescent="0.3">
      <c r="B3820" s="19"/>
      <c r="C3820" s="30"/>
    </row>
    <row r="3821" spans="2:3" ht="14.4" x14ac:dyDescent="0.3">
      <c r="B3821" s="19"/>
      <c r="C3821" s="30"/>
    </row>
    <row r="3822" spans="2:3" ht="14.4" x14ac:dyDescent="0.3">
      <c r="B3822" s="19"/>
      <c r="C3822" s="30"/>
    </row>
    <row r="3823" spans="2:3" ht="14.4" x14ac:dyDescent="0.3">
      <c r="B3823" s="19"/>
      <c r="C3823" s="30"/>
    </row>
    <row r="3824" spans="2:3" ht="14.4" x14ac:dyDescent="0.3">
      <c r="B3824" s="19"/>
      <c r="C3824" s="30"/>
    </row>
    <row r="3825" spans="2:3" ht="14.4" x14ac:dyDescent="0.3">
      <c r="B3825" s="19"/>
      <c r="C3825" s="30"/>
    </row>
    <row r="3826" spans="2:3" ht="14.4" x14ac:dyDescent="0.3">
      <c r="B3826" s="19"/>
      <c r="C3826" s="30"/>
    </row>
    <row r="3827" spans="2:3" ht="14.4" x14ac:dyDescent="0.3">
      <c r="B3827" s="19"/>
      <c r="C3827" s="30"/>
    </row>
    <row r="3828" spans="2:3" ht="14.4" x14ac:dyDescent="0.3">
      <c r="B3828" s="19"/>
      <c r="C3828" s="30"/>
    </row>
    <row r="3829" spans="2:3" ht="14.4" x14ac:dyDescent="0.3">
      <c r="B3829" s="19"/>
      <c r="C3829" s="30"/>
    </row>
    <row r="3830" spans="2:3" ht="14.4" x14ac:dyDescent="0.3">
      <c r="B3830" s="19"/>
      <c r="C3830" s="30"/>
    </row>
    <row r="3831" spans="2:3" ht="14.4" x14ac:dyDescent="0.3">
      <c r="B3831" s="19"/>
      <c r="C3831" s="30"/>
    </row>
    <row r="3832" spans="2:3" ht="14.4" x14ac:dyDescent="0.3">
      <c r="B3832" s="19"/>
      <c r="C3832" s="30"/>
    </row>
    <row r="3833" spans="2:3" ht="14.4" x14ac:dyDescent="0.3">
      <c r="B3833" s="19"/>
      <c r="C3833" s="30"/>
    </row>
    <row r="3834" spans="2:3" ht="14.4" x14ac:dyDescent="0.3">
      <c r="B3834" s="19"/>
      <c r="C3834" s="30"/>
    </row>
    <row r="3835" spans="2:3" ht="14.4" x14ac:dyDescent="0.3">
      <c r="B3835" s="19"/>
      <c r="C3835" s="30"/>
    </row>
    <row r="3836" spans="2:3" ht="14.4" x14ac:dyDescent="0.3">
      <c r="B3836" s="19"/>
      <c r="C3836" s="30"/>
    </row>
    <row r="3837" spans="2:3" ht="14.4" x14ac:dyDescent="0.3">
      <c r="B3837" s="19"/>
      <c r="C3837" s="30"/>
    </row>
    <row r="3838" spans="2:3" ht="14.4" x14ac:dyDescent="0.3">
      <c r="B3838" s="19"/>
      <c r="C3838" s="30"/>
    </row>
    <row r="3839" spans="2:3" ht="14.4" x14ac:dyDescent="0.3">
      <c r="B3839" s="19"/>
      <c r="C3839" s="30"/>
    </row>
    <row r="3840" spans="2:3" ht="14.4" x14ac:dyDescent="0.3">
      <c r="B3840" s="19"/>
      <c r="C3840" s="30"/>
    </row>
    <row r="3841" spans="2:3" ht="14.4" x14ac:dyDescent="0.3">
      <c r="B3841" s="19"/>
      <c r="C3841" s="30"/>
    </row>
    <row r="3842" spans="2:3" ht="14.4" x14ac:dyDescent="0.3">
      <c r="B3842" s="19"/>
      <c r="C3842" s="30"/>
    </row>
    <row r="3843" spans="2:3" ht="14.4" x14ac:dyDescent="0.3">
      <c r="B3843" s="19"/>
      <c r="C3843" s="30"/>
    </row>
    <row r="3844" spans="2:3" ht="14.4" x14ac:dyDescent="0.3">
      <c r="B3844" s="19"/>
      <c r="C3844" s="30"/>
    </row>
    <row r="3845" spans="2:3" ht="14.4" x14ac:dyDescent="0.3">
      <c r="B3845" s="19"/>
      <c r="C3845" s="30"/>
    </row>
    <row r="3846" spans="2:3" ht="14.4" x14ac:dyDescent="0.3">
      <c r="B3846" s="19"/>
      <c r="C3846" s="30"/>
    </row>
    <row r="3847" spans="2:3" ht="14.4" x14ac:dyDescent="0.3">
      <c r="B3847" s="19"/>
      <c r="C3847" s="30"/>
    </row>
    <row r="3848" spans="2:3" ht="14.4" x14ac:dyDescent="0.3">
      <c r="B3848" s="19"/>
      <c r="C3848" s="30"/>
    </row>
    <row r="3849" spans="2:3" ht="14.4" x14ac:dyDescent="0.3">
      <c r="B3849" s="19"/>
      <c r="C3849" s="30"/>
    </row>
    <row r="3850" spans="2:3" ht="14.4" x14ac:dyDescent="0.3">
      <c r="B3850" s="19"/>
      <c r="C3850" s="30"/>
    </row>
    <row r="3851" spans="2:3" ht="14.4" x14ac:dyDescent="0.3">
      <c r="B3851" s="19"/>
      <c r="C3851" s="30"/>
    </row>
    <row r="3852" spans="2:3" ht="14.4" x14ac:dyDescent="0.3">
      <c r="B3852" s="19"/>
      <c r="C3852" s="30"/>
    </row>
    <row r="3853" spans="2:3" ht="14.4" x14ac:dyDescent="0.3">
      <c r="B3853" s="19"/>
      <c r="C3853" s="30"/>
    </row>
    <row r="3854" spans="2:3" ht="14.4" x14ac:dyDescent="0.3">
      <c r="B3854" s="19"/>
      <c r="C3854" s="30"/>
    </row>
    <row r="3855" spans="2:3" ht="14.4" x14ac:dyDescent="0.3">
      <c r="B3855" s="19"/>
      <c r="C3855" s="30"/>
    </row>
    <row r="3856" spans="2:3" ht="14.4" x14ac:dyDescent="0.3">
      <c r="B3856" s="19"/>
      <c r="C3856" s="30"/>
    </row>
    <row r="3857" spans="2:3" ht="14.4" x14ac:dyDescent="0.3">
      <c r="B3857" s="19"/>
      <c r="C3857" s="30"/>
    </row>
    <row r="3858" spans="2:3" ht="14.4" x14ac:dyDescent="0.3">
      <c r="B3858" s="19"/>
      <c r="C3858" s="30"/>
    </row>
    <row r="3859" spans="2:3" ht="14.4" x14ac:dyDescent="0.3">
      <c r="B3859" s="19"/>
      <c r="C3859" s="30"/>
    </row>
    <row r="3860" spans="2:3" ht="14.4" x14ac:dyDescent="0.3">
      <c r="B3860" s="19"/>
      <c r="C3860" s="30"/>
    </row>
    <row r="3861" spans="2:3" ht="14.4" x14ac:dyDescent="0.3">
      <c r="B3861" s="19"/>
      <c r="C3861" s="30"/>
    </row>
    <row r="3862" spans="2:3" ht="14.4" x14ac:dyDescent="0.3">
      <c r="B3862" s="19"/>
      <c r="C3862" s="30"/>
    </row>
    <row r="3863" spans="2:3" ht="14.4" x14ac:dyDescent="0.3">
      <c r="B3863" s="19"/>
      <c r="C3863" s="30"/>
    </row>
    <row r="3864" spans="2:3" ht="14.4" x14ac:dyDescent="0.3">
      <c r="B3864" s="19"/>
      <c r="C3864" s="30"/>
    </row>
    <row r="3865" spans="2:3" ht="14.4" x14ac:dyDescent="0.3">
      <c r="B3865" s="19"/>
      <c r="C3865" s="30"/>
    </row>
    <row r="3866" spans="2:3" ht="14.4" x14ac:dyDescent="0.3">
      <c r="B3866" s="19"/>
      <c r="C3866" s="30"/>
    </row>
    <row r="3867" spans="2:3" ht="14.4" x14ac:dyDescent="0.3">
      <c r="B3867" s="19"/>
      <c r="C3867" s="30"/>
    </row>
    <row r="3868" spans="2:3" ht="14.4" x14ac:dyDescent="0.3">
      <c r="B3868" s="19"/>
      <c r="C3868" s="30"/>
    </row>
    <row r="3869" spans="2:3" ht="14.4" x14ac:dyDescent="0.3">
      <c r="B3869" s="19"/>
      <c r="C3869" s="30"/>
    </row>
    <row r="3870" spans="2:3" ht="14.4" x14ac:dyDescent="0.3">
      <c r="B3870" s="19"/>
      <c r="C3870" s="30"/>
    </row>
    <row r="3871" spans="2:3" ht="14.4" x14ac:dyDescent="0.3">
      <c r="B3871" s="19"/>
      <c r="C3871" s="30"/>
    </row>
    <row r="3872" spans="2:3" ht="14.4" x14ac:dyDescent="0.3">
      <c r="B3872" s="19"/>
      <c r="C3872" s="30"/>
    </row>
    <row r="3873" spans="2:3" ht="14.4" x14ac:dyDescent="0.3">
      <c r="B3873" s="19"/>
      <c r="C3873" s="30"/>
    </row>
    <row r="3874" spans="2:3" ht="14.4" x14ac:dyDescent="0.3">
      <c r="B3874" s="19"/>
      <c r="C3874" s="30"/>
    </row>
    <row r="3875" spans="2:3" ht="14.4" x14ac:dyDescent="0.3">
      <c r="B3875" s="19"/>
      <c r="C3875" s="30"/>
    </row>
    <row r="3876" spans="2:3" ht="14.4" x14ac:dyDescent="0.3">
      <c r="B3876" s="19"/>
      <c r="C3876" s="30"/>
    </row>
    <row r="3877" spans="2:3" ht="14.4" x14ac:dyDescent="0.3">
      <c r="B3877" s="19"/>
      <c r="C3877" s="30"/>
    </row>
    <row r="3878" spans="2:3" ht="14.4" x14ac:dyDescent="0.3">
      <c r="B3878" s="19"/>
      <c r="C3878" s="30"/>
    </row>
    <row r="3879" spans="2:3" ht="14.4" x14ac:dyDescent="0.3">
      <c r="B3879" s="19"/>
      <c r="C3879" s="30"/>
    </row>
    <row r="3880" spans="2:3" ht="14.4" x14ac:dyDescent="0.3">
      <c r="B3880" s="19"/>
      <c r="C3880" s="30"/>
    </row>
    <row r="3881" spans="2:3" ht="14.4" x14ac:dyDescent="0.3">
      <c r="B3881" s="19"/>
      <c r="C3881" s="30"/>
    </row>
    <row r="3882" spans="2:3" ht="14.4" x14ac:dyDescent="0.3">
      <c r="B3882" s="19"/>
      <c r="C3882" s="30"/>
    </row>
    <row r="3883" spans="2:3" ht="14.4" x14ac:dyDescent="0.3">
      <c r="B3883" s="19"/>
      <c r="C3883" s="30"/>
    </row>
    <row r="3884" spans="2:3" ht="14.4" x14ac:dyDescent="0.3">
      <c r="B3884" s="19"/>
      <c r="C3884" s="30"/>
    </row>
    <row r="3885" spans="2:3" ht="14.4" x14ac:dyDescent="0.3">
      <c r="B3885" s="19"/>
      <c r="C3885" s="30"/>
    </row>
    <row r="3886" spans="2:3" ht="14.4" x14ac:dyDescent="0.3">
      <c r="B3886" s="19"/>
      <c r="C3886" s="30"/>
    </row>
    <row r="3887" spans="2:3" ht="14.4" x14ac:dyDescent="0.3">
      <c r="B3887" s="19"/>
      <c r="C3887" s="30"/>
    </row>
    <row r="3888" spans="2:3" ht="14.4" x14ac:dyDescent="0.3">
      <c r="B3888" s="19"/>
      <c r="C3888" s="30"/>
    </row>
    <row r="3889" spans="2:3" ht="14.4" x14ac:dyDescent="0.3">
      <c r="B3889" s="19"/>
      <c r="C3889" s="30"/>
    </row>
    <row r="3890" spans="2:3" ht="14.4" x14ac:dyDescent="0.3">
      <c r="B3890" s="19"/>
      <c r="C3890" s="30"/>
    </row>
    <row r="3891" spans="2:3" ht="14.4" x14ac:dyDescent="0.3">
      <c r="B3891" s="19"/>
      <c r="C3891" s="30"/>
    </row>
    <row r="3892" spans="2:3" ht="14.4" x14ac:dyDescent="0.3">
      <c r="B3892" s="19"/>
      <c r="C3892" s="30"/>
    </row>
    <row r="3893" spans="2:3" ht="14.4" x14ac:dyDescent="0.3">
      <c r="B3893" s="19"/>
      <c r="C3893" s="30"/>
    </row>
    <row r="3894" spans="2:3" ht="14.4" x14ac:dyDescent="0.3">
      <c r="B3894" s="19"/>
      <c r="C3894" s="30"/>
    </row>
    <row r="3895" spans="2:3" ht="14.4" x14ac:dyDescent="0.3">
      <c r="B3895" s="19"/>
      <c r="C3895" s="30"/>
    </row>
    <row r="3896" spans="2:3" ht="14.4" x14ac:dyDescent="0.3">
      <c r="B3896" s="19"/>
      <c r="C3896" s="30"/>
    </row>
    <row r="3897" spans="2:3" ht="14.4" x14ac:dyDescent="0.3">
      <c r="B3897" s="19"/>
      <c r="C3897" s="30"/>
    </row>
    <row r="3898" spans="2:3" ht="14.4" x14ac:dyDescent="0.3">
      <c r="B3898" s="19"/>
      <c r="C3898" s="30"/>
    </row>
    <row r="3899" spans="2:3" ht="14.4" x14ac:dyDescent="0.3">
      <c r="B3899" s="19"/>
      <c r="C3899" s="30"/>
    </row>
    <row r="3900" spans="2:3" ht="14.4" x14ac:dyDescent="0.3">
      <c r="B3900" s="19"/>
      <c r="C3900" s="30"/>
    </row>
    <row r="3901" spans="2:3" ht="14.4" x14ac:dyDescent="0.3">
      <c r="B3901" s="19"/>
      <c r="C3901" s="30"/>
    </row>
    <row r="3902" spans="2:3" ht="14.4" x14ac:dyDescent="0.3">
      <c r="B3902" s="19"/>
      <c r="C3902" s="30"/>
    </row>
    <row r="3903" spans="2:3" ht="14.4" x14ac:dyDescent="0.3">
      <c r="B3903" s="19"/>
      <c r="C3903" s="30"/>
    </row>
    <row r="3904" spans="2:3" ht="14.4" x14ac:dyDescent="0.3">
      <c r="B3904" s="19"/>
      <c r="C3904" s="30"/>
    </row>
    <row r="3905" spans="2:3" ht="14.4" x14ac:dyDescent="0.3">
      <c r="B3905" s="19"/>
      <c r="C3905" s="30"/>
    </row>
    <row r="3906" spans="2:3" ht="14.4" x14ac:dyDescent="0.3">
      <c r="B3906" s="19"/>
      <c r="C3906" s="30"/>
    </row>
    <row r="3907" spans="2:3" ht="14.4" x14ac:dyDescent="0.3">
      <c r="B3907" s="19"/>
      <c r="C3907" s="30"/>
    </row>
    <row r="3908" spans="2:3" ht="14.4" x14ac:dyDescent="0.3">
      <c r="B3908" s="19"/>
      <c r="C3908" s="30"/>
    </row>
    <row r="3909" spans="2:3" ht="14.4" x14ac:dyDescent="0.3">
      <c r="B3909" s="19"/>
      <c r="C3909" s="30"/>
    </row>
    <row r="3910" spans="2:3" ht="14.4" x14ac:dyDescent="0.3">
      <c r="B3910" s="19"/>
      <c r="C3910" s="30"/>
    </row>
    <row r="3911" spans="2:3" ht="14.4" x14ac:dyDescent="0.3">
      <c r="B3911" s="19"/>
      <c r="C3911" s="30"/>
    </row>
    <row r="3912" spans="2:3" ht="14.4" x14ac:dyDescent="0.3">
      <c r="B3912" s="19"/>
      <c r="C3912" s="30"/>
    </row>
    <row r="3913" spans="2:3" ht="14.4" x14ac:dyDescent="0.3">
      <c r="B3913" s="19"/>
      <c r="C3913" s="30"/>
    </row>
    <row r="3914" spans="2:3" ht="14.4" x14ac:dyDescent="0.3">
      <c r="B3914" s="19"/>
      <c r="C3914" s="30"/>
    </row>
    <row r="3915" spans="2:3" ht="14.4" x14ac:dyDescent="0.3">
      <c r="B3915" s="19"/>
      <c r="C3915" s="30"/>
    </row>
    <row r="3916" spans="2:3" ht="14.4" x14ac:dyDescent="0.3">
      <c r="B3916" s="19"/>
      <c r="C3916" s="30"/>
    </row>
    <row r="3917" spans="2:3" ht="14.4" x14ac:dyDescent="0.3">
      <c r="B3917" s="19"/>
      <c r="C3917" s="30"/>
    </row>
    <row r="3918" spans="2:3" ht="14.4" x14ac:dyDescent="0.3">
      <c r="B3918" s="19"/>
      <c r="C3918" s="30"/>
    </row>
    <row r="3919" spans="2:3" ht="14.4" x14ac:dyDescent="0.3">
      <c r="B3919" s="19"/>
      <c r="C3919" s="30"/>
    </row>
    <row r="3920" spans="2:3" ht="14.4" x14ac:dyDescent="0.3">
      <c r="B3920" s="19"/>
      <c r="C3920" s="30"/>
    </row>
    <row r="3921" spans="2:3" ht="14.4" x14ac:dyDescent="0.3">
      <c r="B3921" s="19"/>
      <c r="C3921" s="30"/>
    </row>
    <row r="3922" spans="2:3" ht="14.4" x14ac:dyDescent="0.3">
      <c r="B3922" s="19"/>
      <c r="C3922" s="30"/>
    </row>
    <row r="3923" spans="2:3" ht="14.4" x14ac:dyDescent="0.3">
      <c r="B3923" s="19"/>
      <c r="C3923" s="30"/>
    </row>
    <row r="3924" spans="2:3" ht="14.4" x14ac:dyDescent="0.3">
      <c r="B3924" s="19"/>
      <c r="C3924" s="30"/>
    </row>
    <row r="3925" spans="2:3" ht="14.4" x14ac:dyDescent="0.3">
      <c r="B3925" s="19"/>
      <c r="C3925" s="30"/>
    </row>
    <row r="3926" spans="2:3" ht="14.4" x14ac:dyDescent="0.3">
      <c r="B3926" s="19"/>
      <c r="C3926" s="30"/>
    </row>
    <row r="3927" spans="2:3" ht="14.4" x14ac:dyDescent="0.3">
      <c r="B3927" s="19"/>
      <c r="C3927" s="30"/>
    </row>
    <row r="3928" spans="2:3" ht="14.4" x14ac:dyDescent="0.3">
      <c r="B3928" s="19"/>
      <c r="C3928" s="30"/>
    </row>
    <row r="3929" spans="2:3" ht="14.4" x14ac:dyDescent="0.3">
      <c r="B3929" s="19"/>
      <c r="C3929" s="30"/>
    </row>
    <row r="3930" spans="2:3" ht="14.4" x14ac:dyDescent="0.3">
      <c r="B3930" s="19"/>
      <c r="C3930" s="30"/>
    </row>
    <row r="3931" spans="2:3" ht="14.4" x14ac:dyDescent="0.3">
      <c r="B3931" s="19"/>
      <c r="C3931" s="30"/>
    </row>
    <row r="3932" spans="2:3" ht="14.4" x14ac:dyDescent="0.3">
      <c r="B3932" s="19"/>
      <c r="C3932" s="30"/>
    </row>
    <row r="3933" spans="2:3" ht="14.4" x14ac:dyDescent="0.3">
      <c r="B3933" s="19"/>
      <c r="C3933" s="30"/>
    </row>
    <row r="3934" spans="2:3" ht="14.4" x14ac:dyDescent="0.3">
      <c r="B3934" s="19"/>
      <c r="C3934" s="30"/>
    </row>
    <row r="3935" spans="2:3" ht="14.4" x14ac:dyDescent="0.3">
      <c r="B3935" s="19"/>
      <c r="C3935" s="30"/>
    </row>
    <row r="3936" spans="2:3" ht="14.4" x14ac:dyDescent="0.3">
      <c r="B3936" s="19"/>
      <c r="C3936" s="30"/>
    </row>
    <row r="3937" spans="2:3" ht="14.4" x14ac:dyDescent="0.3">
      <c r="B3937" s="19"/>
      <c r="C3937" s="30"/>
    </row>
    <row r="3938" spans="2:3" ht="14.4" x14ac:dyDescent="0.3">
      <c r="B3938" s="19"/>
      <c r="C3938" s="30"/>
    </row>
    <row r="3939" spans="2:3" ht="14.4" x14ac:dyDescent="0.3">
      <c r="B3939" s="19"/>
      <c r="C3939" s="30"/>
    </row>
    <row r="3940" spans="2:3" ht="14.4" x14ac:dyDescent="0.3">
      <c r="B3940" s="19"/>
      <c r="C3940" s="30"/>
    </row>
    <row r="3941" spans="2:3" ht="14.4" x14ac:dyDescent="0.3">
      <c r="B3941" s="19"/>
      <c r="C3941" s="30"/>
    </row>
    <row r="3942" spans="2:3" ht="14.4" x14ac:dyDescent="0.3">
      <c r="B3942" s="19"/>
      <c r="C3942" s="30"/>
    </row>
    <row r="3943" spans="2:3" ht="14.4" x14ac:dyDescent="0.3">
      <c r="B3943" s="19"/>
      <c r="C3943" s="30"/>
    </row>
    <row r="3944" spans="2:3" ht="14.4" x14ac:dyDescent="0.3">
      <c r="B3944" s="19"/>
      <c r="C3944" s="30"/>
    </row>
    <row r="3945" spans="2:3" ht="14.4" x14ac:dyDescent="0.3">
      <c r="B3945" s="19"/>
      <c r="C3945" s="30"/>
    </row>
    <row r="3946" spans="2:3" ht="14.4" x14ac:dyDescent="0.3">
      <c r="B3946" s="19"/>
      <c r="C3946" s="30"/>
    </row>
    <row r="3947" spans="2:3" ht="14.4" x14ac:dyDescent="0.3">
      <c r="B3947" s="19"/>
      <c r="C3947" s="30"/>
    </row>
    <row r="3948" spans="2:3" ht="14.4" x14ac:dyDescent="0.3">
      <c r="B3948" s="19"/>
      <c r="C3948" s="30"/>
    </row>
    <row r="3949" spans="2:3" ht="14.4" x14ac:dyDescent="0.3">
      <c r="B3949" s="19"/>
      <c r="C3949" s="30"/>
    </row>
    <row r="3950" spans="2:3" ht="14.4" x14ac:dyDescent="0.3">
      <c r="B3950" s="19"/>
      <c r="C3950" s="30"/>
    </row>
    <row r="3951" spans="2:3" ht="14.4" x14ac:dyDescent="0.3">
      <c r="B3951" s="19"/>
      <c r="C3951" s="30"/>
    </row>
    <row r="3952" spans="2:3" ht="14.4" x14ac:dyDescent="0.3">
      <c r="B3952" s="19"/>
      <c r="C3952" s="30"/>
    </row>
    <row r="3953" spans="2:3" ht="14.4" x14ac:dyDescent="0.3">
      <c r="B3953" s="19"/>
      <c r="C3953" s="30"/>
    </row>
    <row r="3954" spans="2:3" ht="14.4" x14ac:dyDescent="0.3">
      <c r="B3954" s="19"/>
      <c r="C3954" s="30"/>
    </row>
    <row r="3955" spans="2:3" ht="14.4" x14ac:dyDescent="0.3">
      <c r="B3955" s="19"/>
      <c r="C3955" s="30"/>
    </row>
    <row r="3956" spans="2:3" ht="14.4" x14ac:dyDescent="0.3">
      <c r="B3956" s="19"/>
      <c r="C3956" s="30"/>
    </row>
    <row r="3957" spans="2:3" ht="14.4" x14ac:dyDescent="0.3">
      <c r="B3957" s="19"/>
      <c r="C3957" s="30"/>
    </row>
    <row r="3958" spans="2:3" ht="14.4" x14ac:dyDescent="0.3">
      <c r="B3958" s="19"/>
      <c r="C3958" s="30"/>
    </row>
    <row r="3959" spans="2:3" ht="14.4" x14ac:dyDescent="0.3">
      <c r="B3959" s="19"/>
      <c r="C3959" s="30"/>
    </row>
    <row r="3960" spans="2:3" ht="14.4" x14ac:dyDescent="0.3">
      <c r="B3960" s="19"/>
      <c r="C3960" s="30"/>
    </row>
    <row r="3961" spans="2:3" ht="14.4" x14ac:dyDescent="0.3">
      <c r="B3961" s="19"/>
      <c r="C3961" s="30"/>
    </row>
    <row r="3962" spans="2:3" ht="14.4" x14ac:dyDescent="0.3">
      <c r="B3962" s="19"/>
      <c r="C3962" s="30"/>
    </row>
    <row r="3963" spans="2:3" ht="14.4" x14ac:dyDescent="0.3">
      <c r="B3963" s="19"/>
      <c r="C3963" s="30"/>
    </row>
    <row r="3964" spans="2:3" ht="14.4" x14ac:dyDescent="0.3">
      <c r="B3964" s="19"/>
      <c r="C3964" s="30"/>
    </row>
    <row r="3965" spans="2:3" ht="14.4" x14ac:dyDescent="0.3">
      <c r="B3965" s="19"/>
      <c r="C3965" s="30"/>
    </row>
    <row r="3966" spans="2:3" ht="14.4" x14ac:dyDescent="0.3">
      <c r="B3966" s="19"/>
      <c r="C3966" s="30"/>
    </row>
    <row r="3967" spans="2:3" ht="14.4" x14ac:dyDescent="0.3">
      <c r="B3967" s="19"/>
      <c r="C3967" s="30"/>
    </row>
    <row r="3968" spans="2:3" ht="14.4" x14ac:dyDescent="0.3">
      <c r="B3968" s="19"/>
      <c r="C3968" s="30"/>
    </row>
    <row r="3969" spans="2:3" ht="14.4" x14ac:dyDescent="0.3">
      <c r="B3969" s="19"/>
      <c r="C3969" s="30"/>
    </row>
    <row r="3970" spans="2:3" ht="14.4" x14ac:dyDescent="0.3">
      <c r="B3970" s="19"/>
      <c r="C3970" s="30"/>
    </row>
    <row r="3971" spans="2:3" ht="14.4" x14ac:dyDescent="0.3">
      <c r="B3971" s="19"/>
      <c r="C3971" s="30"/>
    </row>
    <row r="3972" spans="2:3" ht="14.4" x14ac:dyDescent="0.3">
      <c r="B3972" s="19"/>
      <c r="C3972" s="30"/>
    </row>
    <row r="3973" spans="2:3" ht="14.4" x14ac:dyDescent="0.3">
      <c r="B3973" s="19"/>
      <c r="C3973" s="30"/>
    </row>
    <row r="3974" spans="2:3" ht="14.4" x14ac:dyDescent="0.3">
      <c r="B3974" s="19"/>
      <c r="C3974" s="30"/>
    </row>
    <row r="3975" spans="2:3" ht="14.4" x14ac:dyDescent="0.3">
      <c r="B3975" s="19"/>
      <c r="C3975" s="30"/>
    </row>
    <row r="3976" spans="2:3" ht="14.4" x14ac:dyDescent="0.3">
      <c r="B3976" s="19"/>
      <c r="C3976" s="30"/>
    </row>
    <row r="3977" spans="2:3" ht="14.4" x14ac:dyDescent="0.3">
      <c r="B3977" s="19"/>
      <c r="C3977" s="30"/>
    </row>
    <row r="3978" spans="2:3" ht="14.4" x14ac:dyDescent="0.3">
      <c r="B3978" s="19"/>
      <c r="C3978" s="30"/>
    </row>
    <row r="3979" spans="2:3" ht="14.4" x14ac:dyDescent="0.3">
      <c r="B3979" s="19"/>
      <c r="C3979" s="30"/>
    </row>
    <row r="3980" spans="2:3" ht="14.4" x14ac:dyDescent="0.3">
      <c r="B3980" s="19"/>
      <c r="C3980" s="30"/>
    </row>
    <row r="3981" spans="2:3" ht="14.4" x14ac:dyDescent="0.3">
      <c r="B3981" s="19"/>
      <c r="C3981" s="30"/>
    </row>
    <row r="3982" spans="2:3" ht="14.4" x14ac:dyDescent="0.3">
      <c r="B3982" s="19"/>
      <c r="C3982" s="30"/>
    </row>
    <row r="3983" spans="2:3" ht="14.4" x14ac:dyDescent="0.3">
      <c r="B3983" s="19"/>
      <c r="C3983" s="30"/>
    </row>
    <row r="3984" spans="2:3" ht="14.4" x14ac:dyDescent="0.3">
      <c r="B3984" s="19"/>
      <c r="C3984" s="30"/>
    </row>
    <row r="3985" spans="2:3" ht="14.4" x14ac:dyDescent="0.3">
      <c r="B3985" s="19"/>
      <c r="C3985" s="30"/>
    </row>
    <row r="3986" spans="2:3" ht="14.4" x14ac:dyDescent="0.3">
      <c r="B3986" s="19"/>
      <c r="C3986" s="30"/>
    </row>
    <row r="3987" spans="2:3" ht="14.4" x14ac:dyDescent="0.3">
      <c r="B3987" s="19"/>
      <c r="C3987" s="30"/>
    </row>
    <row r="3988" spans="2:3" ht="14.4" x14ac:dyDescent="0.3">
      <c r="B3988" s="19"/>
      <c r="C3988" s="30"/>
    </row>
    <row r="3989" spans="2:3" ht="14.4" x14ac:dyDescent="0.3">
      <c r="B3989" s="19"/>
      <c r="C3989" s="30"/>
    </row>
    <row r="3990" spans="2:3" ht="14.4" x14ac:dyDescent="0.3">
      <c r="B3990" s="19"/>
      <c r="C3990" s="30"/>
    </row>
    <row r="3991" spans="2:3" ht="14.4" x14ac:dyDescent="0.3">
      <c r="B3991" s="19"/>
      <c r="C3991" s="30"/>
    </row>
    <row r="3992" spans="2:3" ht="14.4" x14ac:dyDescent="0.3">
      <c r="B3992" s="19"/>
      <c r="C3992" s="30"/>
    </row>
    <row r="3993" spans="2:3" ht="14.4" x14ac:dyDescent="0.3">
      <c r="B3993" s="19"/>
      <c r="C3993" s="30"/>
    </row>
    <row r="3994" spans="2:3" ht="14.4" x14ac:dyDescent="0.3">
      <c r="B3994" s="19"/>
      <c r="C3994" s="30"/>
    </row>
    <row r="3995" spans="2:3" ht="14.4" x14ac:dyDescent="0.3">
      <c r="B3995" s="19"/>
      <c r="C3995" s="30"/>
    </row>
    <row r="3996" spans="2:3" ht="14.4" x14ac:dyDescent="0.3">
      <c r="B3996" s="19"/>
      <c r="C3996" s="30"/>
    </row>
    <row r="3997" spans="2:3" ht="14.4" x14ac:dyDescent="0.3">
      <c r="B3997" s="19"/>
      <c r="C3997" s="30"/>
    </row>
    <row r="3998" spans="2:3" ht="14.4" x14ac:dyDescent="0.3">
      <c r="B3998" s="19"/>
      <c r="C3998" s="30"/>
    </row>
    <row r="3999" spans="2:3" ht="14.4" x14ac:dyDescent="0.3">
      <c r="B3999" s="19"/>
      <c r="C3999" s="30"/>
    </row>
    <row r="4000" spans="2:3" ht="14.4" x14ac:dyDescent="0.3">
      <c r="B4000" s="19"/>
      <c r="C4000" s="30"/>
    </row>
    <row r="4001" spans="2:3" ht="14.4" x14ac:dyDescent="0.3">
      <c r="B4001" s="19"/>
      <c r="C4001" s="30"/>
    </row>
    <row r="4002" spans="2:3" ht="14.4" x14ac:dyDescent="0.3">
      <c r="B4002" s="19"/>
      <c r="C4002" s="30"/>
    </row>
    <row r="4003" spans="2:3" ht="14.4" x14ac:dyDescent="0.3">
      <c r="B4003" s="19"/>
      <c r="C4003" s="30"/>
    </row>
    <row r="4004" spans="2:3" ht="14.4" x14ac:dyDescent="0.3">
      <c r="B4004" s="19"/>
      <c r="C4004" s="30"/>
    </row>
    <row r="4005" spans="2:3" ht="14.4" x14ac:dyDescent="0.3">
      <c r="B4005" s="19"/>
      <c r="C4005" s="30"/>
    </row>
    <row r="4006" spans="2:3" ht="14.4" x14ac:dyDescent="0.3">
      <c r="B4006" s="19"/>
      <c r="C4006" s="30"/>
    </row>
    <row r="4007" spans="2:3" ht="14.4" x14ac:dyDescent="0.3">
      <c r="B4007" s="19"/>
      <c r="C4007" s="30"/>
    </row>
    <row r="4008" spans="2:3" ht="14.4" x14ac:dyDescent="0.3">
      <c r="B4008" s="19"/>
      <c r="C4008" s="30"/>
    </row>
    <row r="4009" spans="2:3" ht="14.4" x14ac:dyDescent="0.3">
      <c r="B4009" s="19"/>
      <c r="C4009" s="30"/>
    </row>
    <row r="4010" spans="2:3" ht="14.4" x14ac:dyDescent="0.3">
      <c r="B4010" s="19"/>
      <c r="C4010" s="30"/>
    </row>
    <row r="4011" spans="2:3" ht="14.4" x14ac:dyDescent="0.3">
      <c r="B4011" s="19"/>
      <c r="C4011" s="30"/>
    </row>
    <row r="4012" spans="2:3" ht="14.4" x14ac:dyDescent="0.3">
      <c r="B4012" s="19"/>
      <c r="C4012" s="30"/>
    </row>
    <row r="4013" spans="2:3" ht="14.4" x14ac:dyDescent="0.3">
      <c r="B4013" s="19"/>
      <c r="C4013" s="30"/>
    </row>
    <row r="4014" spans="2:3" ht="14.4" x14ac:dyDescent="0.3">
      <c r="B4014" s="19"/>
      <c r="C4014" s="30"/>
    </row>
    <row r="4015" spans="2:3" ht="14.4" x14ac:dyDescent="0.3">
      <c r="B4015" s="19"/>
      <c r="C4015" s="30"/>
    </row>
    <row r="4016" spans="2:3" ht="14.4" x14ac:dyDescent="0.3">
      <c r="B4016" s="19"/>
      <c r="C4016" s="30"/>
    </row>
    <row r="4017" spans="2:3" ht="14.4" x14ac:dyDescent="0.3">
      <c r="B4017" s="19"/>
      <c r="C4017" s="30"/>
    </row>
    <row r="4018" spans="2:3" ht="14.4" x14ac:dyDescent="0.3">
      <c r="B4018" s="19"/>
      <c r="C4018" s="30"/>
    </row>
    <row r="4019" spans="2:3" ht="14.4" x14ac:dyDescent="0.3">
      <c r="B4019" s="19"/>
      <c r="C4019" s="30"/>
    </row>
    <row r="4020" spans="2:3" ht="14.4" x14ac:dyDescent="0.3">
      <c r="B4020" s="19"/>
      <c r="C4020" s="30"/>
    </row>
    <row r="4021" spans="2:3" ht="14.4" x14ac:dyDescent="0.3">
      <c r="B4021" s="19"/>
      <c r="C4021" s="30"/>
    </row>
    <row r="4022" spans="2:3" ht="14.4" x14ac:dyDescent="0.3">
      <c r="B4022" s="19"/>
      <c r="C4022" s="30"/>
    </row>
    <row r="4023" spans="2:3" ht="14.4" x14ac:dyDescent="0.3">
      <c r="B4023" s="19"/>
      <c r="C4023" s="30"/>
    </row>
    <row r="4024" spans="2:3" ht="14.4" x14ac:dyDescent="0.3">
      <c r="B4024" s="19"/>
      <c r="C4024" s="30"/>
    </row>
    <row r="4025" spans="2:3" ht="14.4" x14ac:dyDescent="0.3">
      <c r="B4025" s="19"/>
      <c r="C4025" s="30"/>
    </row>
    <row r="4026" spans="2:3" ht="14.4" x14ac:dyDescent="0.3">
      <c r="B4026" s="19"/>
      <c r="C4026" s="30"/>
    </row>
    <row r="4027" spans="2:3" ht="14.4" x14ac:dyDescent="0.3">
      <c r="B4027" s="19"/>
      <c r="C4027" s="30"/>
    </row>
    <row r="4028" spans="2:3" ht="14.4" x14ac:dyDescent="0.3">
      <c r="B4028" s="19"/>
      <c r="C4028" s="30"/>
    </row>
    <row r="4029" spans="2:3" ht="14.4" x14ac:dyDescent="0.3">
      <c r="B4029" s="19"/>
      <c r="C4029" s="30"/>
    </row>
    <row r="4030" spans="2:3" ht="14.4" x14ac:dyDescent="0.3">
      <c r="B4030" s="19"/>
      <c r="C4030" s="30"/>
    </row>
    <row r="4031" spans="2:3" ht="14.4" x14ac:dyDescent="0.3">
      <c r="B4031" s="19"/>
      <c r="C4031" s="30"/>
    </row>
    <row r="4032" spans="2:3" ht="14.4" x14ac:dyDescent="0.3">
      <c r="B4032" s="19"/>
      <c r="C4032" s="30"/>
    </row>
    <row r="4033" spans="2:3" ht="14.4" x14ac:dyDescent="0.3">
      <c r="B4033" s="19"/>
      <c r="C4033" s="30"/>
    </row>
    <row r="4034" spans="2:3" ht="14.4" x14ac:dyDescent="0.3">
      <c r="B4034" s="19"/>
      <c r="C4034" s="30"/>
    </row>
    <row r="4035" spans="2:3" ht="14.4" x14ac:dyDescent="0.3">
      <c r="B4035" s="19"/>
      <c r="C4035" s="30"/>
    </row>
    <row r="4036" spans="2:3" ht="14.4" x14ac:dyDescent="0.3">
      <c r="B4036" s="19"/>
      <c r="C4036" s="30"/>
    </row>
    <row r="4037" spans="2:3" ht="14.4" x14ac:dyDescent="0.3">
      <c r="B4037" s="19"/>
      <c r="C4037" s="30"/>
    </row>
    <row r="4038" spans="2:3" ht="14.4" x14ac:dyDescent="0.3">
      <c r="B4038" s="19"/>
      <c r="C4038" s="30"/>
    </row>
    <row r="4039" spans="2:3" ht="14.4" x14ac:dyDescent="0.3">
      <c r="B4039" s="19"/>
      <c r="C4039" s="30"/>
    </row>
    <row r="4040" spans="2:3" ht="14.4" x14ac:dyDescent="0.3">
      <c r="B4040" s="19"/>
      <c r="C4040" s="30"/>
    </row>
    <row r="4041" spans="2:3" ht="14.4" x14ac:dyDescent="0.3">
      <c r="B4041" s="19"/>
      <c r="C4041" s="30"/>
    </row>
    <row r="4042" spans="2:3" ht="14.4" x14ac:dyDescent="0.3">
      <c r="B4042" s="19"/>
      <c r="C4042" s="30"/>
    </row>
    <row r="4043" spans="2:3" ht="14.4" x14ac:dyDescent="0.3">
      <c r="B4043" s="19"/>
      <c r="C4043" s="30"/>
    </row>
    <row r="4044" spans="2:3" ht="14.4" x14ac:dyDescent="0.3">
      <c r="B4044" s="19"/>
      <c r="C4044" s="30"/>
    </row>
    <row r="4045" spans="2:3" ht="14.4" x14ac:dyDescent="0.3">
      <c r="B4045" s="19"/>
      <c r="C4045" s="30"/>
    </row>
    <row r="4046" spans="2:3" ht="14.4" x14ac:dyDescent="0.3">
      <c r="B4046" s="19"/>
      <c r="C4046" s="30"/>
    </row>
    <row r="4047" spans="2:3" ht="14.4" x14ac:dyDescent="0.3">
      <c r="B4047" s="19"/>
      <c r="C4047" s="30"/>
    </row>
    <row r="4048" spans="2:3" ht="14.4" x14ac:dyDescent="0.3">
      <c r="B4048" s="19"/>
      <c r="C4048" s="30"/>
    </row>
    <row r="4049" spans="2:3" ht="14.4" x14ac:dyDescent="0.3">
      <c r="B4049" s="19"/>
      <c r="C4049" s="30"/>
    </row>
    <row r="4050" spans="2:3" ht="14.4" x14ac:dyDescent="0.3">
      <c r="B4050" s="19"/>
      <c r="C4050" s="30"/>
    </row>
    <row r="4051" spans="2:3" ht="14.4" x14ac:dyDescent="0.3">
      <c r="B4051" s="19"/>
      <c r="C4051" s="30"/>
    </row>
    <row r="4052" spans="2:3" ht="14.4" x14ac:dyDescent="0.3">
      <c r="B4052" s="19"/>
      <c r="C4052" s="30"/>
    </row>
    <row r="4053" spans="2:3" ht="14.4" x14ac:dyDescent="0.3">
      <c r="B4053" s="19"/>
      <c r="C4053" s="30"/>
    </row>
    <row r="4054" spans="2:3" ht="14.4" x14ac:dyDescent="0.3">
      <c r="B4054" s="19"/>
      <c r="C4054" s="30"/>
    </row>
    <row r="4055" spans="2:3" ht="14.4" x14ac:dyDescent="0.3">
      <c r="B4055" s="19"/>
      <c r="C4055" s="30"/>
    </row>
    <row r="4056" spans="2:3" ht="14.4" x14ac:dyDescent="0.3">
      <c r="B4056" s="19"/>
      <c r="C4056" s="30"/>
    </row>
    <row r="4057" spans="2:3" ht="14.4" x14ac:dyDescent="0.3">
      <c r="B4057" s="19"/>
      <c r="C4057" s="30"/>
    </row>
    <row r="4058" spans="2:3" ht="14.4" x14ac:dyDescent="0.3">
      <c r="B4058" s="19"/>
      <c r="C4058" s="30"/>
    </row>
    <row r="4059" spans="2:3" ht="14.4" x14ac:dyDescent="0.3">
      <c r="B4059" s="19"/>
      <c r="C4059" s="30"/>
    </row>
    <row r="4060" spans="2:3" ht="14.4" x14ac:dyDescent="0.3">
      <c r="B4060" s="19"/>
      <c r="C4060" s="30"/>
    </row>
    <row r="4061" spans="2:3" ht="14.4" x14ac:dyDescent="0.3">
      <c r="B4061" s="19"/>
      <c r="C4061" s="30"/>
    </row>
    <row r="4062" spans="2:3" ht="14.4" x14ac:dyDescent="0.3">
      <c r="B4062" s="19"/>
      <c r="C4062" s="30"/>
    </row>
    <row r="4063" spans="2:3" ht="14.4" x14ac:dyDescent="0.3">
      <c r="B4063" s="19"/>
      <c r="C4063" s="30"/>
    </row>
    <row r="4064" spans="2:3" ht="14.4" x14ac:dyDescent="0.3">
      <c r="B4064" s="19"/>
      <c r="C4064" s="30"/>
    </row>
    <row r="4065" spans="2:3" ht="14.4" x14ac:dyDescent="0.3">
      <c r="B4065" s="19"/>
      <c r="C4065" s="30"/>
    </row>
    <row r="4066" spans="2:3" ht="14.4" x14ac:dyDescent="0.3">
      <c r="B4066" s="19"/>
      <c r="C4066" s="30"/>
    </row>
    <row r="4067" spans="2:3" ht="14.4" x14ac:dyDescent="0.3">
      <c r="B4067" s="19"/>
      <c r="C4067" s="30"/>
    </row>
    <row r="4068" spans="2:3" ht="14.4" x14ac:dyDescent="0.3">
      <c r="B4068" s="19"/>
      <c r="C4068" s="30"/>
    </row>
    <row r="4069" spans="2:3" ht="14.4" x14ac:dyDescent="0.3">
      <c r="B4069" s="19"/>
      <c r="C4069" s="30"/>
    </row>
    <row r="4070" spans="2:3" ht="14.4" x14ac:dyDescent="0.3">
      <c r="B4070" s="19"/>
      <c r="C4070" s="30"/>
    </row>
    <row r="4071" spans="2:3" ht="14.4" x14ac:dyDescent="0.3">
      <c r="B4071" s="19"/>
      <c r="C4071" s="30"/>
    </row>
    <row r="4072" spans="2:3" ht="14.4" x14ac:dyDescent="0.3">
      <c r="B4072" s="19"/>
      <c r="C4072" s="30"/>
    </row>
    <row r="4073" spans="2:3" ht="14.4" x14ac:dyDescent="0.3">
      <c r="B4073" s="19"/>
      <c r="C4073" s="30"/>
    </row>
    <row r="4074" spans="2:3" ht="14.4" x14ac:dyDescent="0.3">
      <c r="B4074" s="19"/>
      <c r="C4074" s="30"/>
    </row>
    <row r="4075" spans="2:3" ht="14.4" x14ac:dyDescent="0.3">
      <c r="B4075" s="19"/>
      <c r="C4075" s="30"/>
    </row>
    <row r="4076" spans="2:3" ht="14.4" x14ac:dyDescent="0.3">
      <c r="B4076" s="19"/>
      <c r="C4076" s="30"/>
    </row>
    <row r="4077" spans="2:3" ht="14.4" x14ac:dyDescent="0.3">
      <c r="B4077" s="19"/>
      <c r="C4077" s="30"/>
    </row>
    <row r="4078" spans="2:3" ht="14.4" x14ac:dyDescent="0.3">
      <c r="B4078" s="19"/>
      <c r="C4078" s="30"/>
    </row>
    <row r="4079" spans="2:3" ht="14.4" x14ac:dyDescent="0.3">
      <c r="B4079" s="19"/>
      <c r="C4079" s="30"/>
    </row>
    <row r="4080" spans="2:3" ht="14.4" x14ac:dyDescent="0.3">
      <c r="B4080" s="19"/>
      <c r="C4080" s="30"/>
    </row>
    <row r="4081" spans="2:3" ht="14.4" x14ac:dyDescent="0.3">
      <c r="B4081" s="19"/>
      <c r="C4081" s="30"/>
    </row>
    <row r="4082" spans="2:3" ht="14.4" x14ac:dyDescent="0.3">
      <c r="B4082" s="19"/>
      <c r="C4082" s="30"/>
    </row>
    <row r="4083" spans="2:3" ht="14.4" x14ac:dyDescent="0.3">
      <c r="B4083" s="19"/>
      <c r="C4083" s="30"/>
    </row>
    <row r="4084" spans="2:3" ht="14.4" x14ac:dyDescent="0.3">
      <c r="B4084" s="19"/>
      <c r="C4084" s="30"/>
    </row>
    <row r="4085" spans="2:3" ht="14.4" x14ac:dyDescent="0.3">
      <c r="B4085" s="19"/>
      <c r="C4085" s="30"/>
    </row>
    <row r="4086" spans="2:3" ht="14.4" x14ac:dyDescent="0.3">
      <c r="B4086" s="19"/>
      <c r="C4086" s="30"/>
    </row>
    <row r="4087" spans="2:3" ht="14.4" x14ac:dyDescent="0.3">
      <c r="B4087" s="19"/>
      <c r="C4087" s="30"/>
    </row>
    <row r="4088" spans="2:3" ht="14.4" x14ac:dyDescent="0.3">
      <c r="B4088" s="19"/>
      <c r="C4088" s="30"/>
    </row>
    <row r="4089" spans="2:3" ht="14.4" x14ac:dyDescent="0.3">
      <c r="B4089" s="19"/>
      <c r="C4089" s="30"/>
    </row>
    <row r="4090" spans="2:3" ht="14.4" x14ac:dyDescent="0.3">
      <c r="B4090" s="19"/>
      <c r="C4090" s="30"/>
    </row>
    <row r="4091" spans="2:3" ht="14.4" x14ac:dyDescent="0.3">
      <c r="B4091" s="19"/>
      <c r="C4091" s="30"/>
    </row>
    <row r="4092" spans="2:3" ht="14.4" x14ac:dyDescent="0.3">
      <c r="B4092" s="19"/>
      <c r="C4092" s="30"/>
    </row>
    <row r="4093" spans="2:3" ht="14.4" x14ac:dyDescent="0.3">
      <c r="B4093" s="19"/>
      <c r="C4093" s="30"/>
    </row>
    <row r="4094" spans="2:3" ht="14.4" x14ac:dyDescent="0.3">
      <c r="B4094" s="19"/>
      <c r="C4094" s="30"/>
    </row>
    <row r="4095" spans="2:3" ht="14.4" x14ac:dyDescent="0.3">
      <c r="B4095" s="19"/>
      <c r="C4095" s="30"/>
    </row>
    <row r="4096" spans="2:3" ht="14.4" x14ac:dyDescent="0.3">
      <c r="B4096" s="19"/>
      <c r="C4096" s="30"/>
    </row>
    <row r="4097" spans="2:3" ht="14.4" x14ac:dyDescent="0.3">
      <c r="B4097" s="19"/>
      <c r="C4097" s="30"/>
    </row>
    <row r="4098" spans="2:3" ht="14.4" x14ac:dyDescent="0.3">
      <c r="B4098" s="19"/>
      <c r="C4098" s="30"/>
    </row>
    <row r="4099" spans="2:3" ht="14.4" x14ac:dyDescent="0.3">
      <c r="B4099" s="19"/>
      <c r="C4099" s="30"/>
    </row>
    <row r="4100" spans="2:3" ht="14.4" x14ac:dyDescent="0.3">
      <c r="B4100" s="19"/>
      <c r="C4100" s="30"/>
    </row>
    <row r="4101" spans="2:3" ht="14.4" x14ac:dyDescent="0.3">
      <c r="B4101" s="19"/>
      <c r="C4101" s="30"/>
    </row>
    <row r="4102" spans="2:3" ht="14.4" x14ac:dyDescent="0.3">
      <c r="B4102" s="19"/>
      <c r="C4102" s="30"/>
    </row>
    <row r="4103" spans="2:3" ht="14.4" x14ac:dyDescent="0.3">
      <c r="B4103" s="19"/>
      <c r="C4103" s="30"/>
    </row>
    <row r="4104" spans="2:3" ht="14.4" x14ac:dyDescent="0.3">
      <c r="B4104" s="19"/>
      <c r="C4104" s="30"/>
    </row>
    <row r="4105" spans="2:3" ht="14.4" x14ac:dyDescent="0.3">
      <c r="B4105" s="19"/>
      <c r="C4105" s="30"/>
    </row>
    <row r="4106" spans="2:3" ht="14.4" x14ac:dyDescent="0.3">
      <c r="B4106" s="19"/>
      <c r="C4106" s="30"/>
    </row>
    <row r="4107" spans="2:3" ht="14.4" x14ac:dyDescent="0.3">
      <c r="B4107" s="19"/>
      <c r="C4107" s="30"/>
    </row>
    <row r="4108" spans="2:3" ht="14.4" x14ac:dyDescent="0.3">
      <c r="B4108" s="19"/>
      <c r="C4108" s="30"/>
    </row>
    <row r="4109" spans="2:3" ht="14.4" x14ac:dyDescent="0.3">
      <c r="B4109" s="19"/>
      <c r="C4109" s="30"/>
    </row>
    <row r="4110" spans="2:3" ht="14.4" x14ac:dyDescent="0.3">
      <c r="B4110" s="19"/>
      <c r="C4110" s="30"/>
    </row>
    <row r="4111" spans="2:3" ht="14.4" x14ac:dyDescent="0.3">
      <c r="B4111" s="19"/>
      <c r="C4111" s="30"/>
    </row>
    <row r="4112" spans="2:3" ht="14.4" x14ac:dyDescent="0.3">
      <c r="B4112" s="19"/>
      <c r="C4112" s="30"/>
    </row>
    <row r="4113" spans="2:3" ht="14.4" x14ac:dyDescent="0.3">
      <c r="B4113" s="19"/>
      <c r="C4113" s="30"/>
    </row>
    <row r="4114" spans="2:3" ht="14.4" x14ac:dyDescent="0.3">
      <c r="B4114" s="19"/>
      <c r="C4114" s="30"/>
    </row>
    <row r="4115" spans="2:3" ht="14.4" x14ac:dyDescent="0.3">
      <c r="B4115" s="19"/>
      <c r="C4115" s="30"/>
    </row>
    <row r="4116" spans="2:3" ht="14.4" x14ac:dyDescent="0.3">
      <c r="B4116" s="19"/>
      <c r="C4116" s="30"/>
    </row>
    <row r="4117" spans="2:3" ht="14.4" x14ac:dyDescent="0.3">
      <c r="B4117" s="19"/>
      <c r="C4117" s="30"/>
    </row>
    <row r="4118" spans="2:3" ht="14.4" x14ac:dyDescent="0.3">
      <c r="B4118" s="19"/>
      <c r="C4118" s="30"/>
    </row>
    <row r="4119" spans="2:3" ht="14.4" x14ac:dyDescent="0.3">
      <c r="B4119" s="19"/>
      <c r="C4119" s="30"/>
    </row>
    <row r="4120" spans="2:3" ht="14.4" x14ac:dyDescent="0.3">
      <c r="B4120" s="19"/>
      <c r="C4120" s="30"/>
    </row>
    <row r="4121" spans="2:3" ht="14.4" x14ac:dyDescent="0.3">
      <c r="B4121" s="19"/>
      <c r="C4121" s="30"/>
    </row>
    <row r="4122" spans="2:3" ht="14.4" x14ac:dyDescent="0.3">
      <c r="B4122" s="19"/>
      <c r="C4122" s="30"/>
    </row>
    <row r="4123" spans="2:3" ht="14.4" x14ac:dyDescent="0.3">
      <c r="B4123" s="19"/>
      <c r="C4123" s="30"/>
    </row>
    <row r="4124" spans="2:3" ht="14.4" x14ac:dyDescent="0.3">
      <c r="B4124" s="19"/>
      <c r="C4124" s="30"/>
    </row>
    <row r="4125" spans="2:3" ht="14.4" x14ac:dyDescent="0.3">
      <c r="B4125" s="19"/>
      <c r="C4125" s="30"/>
    </row>
    <row r="4126" spans="2:3" ht="14.4" x14ac:dyDescent="0.3">
      <c r="B4126" s="19"/>
      <c r="C4126" s="30"/>
    </row>
    <row r="4127" spans="2:3" ht="14.4" x14ac:dyDescent="0.3">
      <c r="B4127" s="19"/>
      <c r="C4127" s="30"/>
    </row>
    <row r="4128" spans="2:3" ht="14.4" x14ac:dyDescent="0.3">
      <c r="B4128" s="19"/>
      <c r="C4128" s="30"/>
    </row>
    <row r="4129" spans="2:3" ht="14.4" x14ac:dyDescent="0.3">
      <c r="B4129" s="19"/>
      <c r="C4129" s="30"/>
    </row>
    <row r="4130" spans="2:3" ht="14.4" x14ac:dyDescent="0.3">
      <c r="B4130" s="19"/>
      <c r="C4130" s="30"/>
    </row>
    <row r="4131" spans="2:3" ht="14.4" x14ac:dyDescent="0.3">
      <c r="B4131" s="19"/>
      <c r="C4131" s="30"/>
    </row>
    <row r="4132" spans="2:3" ht="14.4" x14ac:dyDescent="0.3">
      <c r="B4132" s="19"/>
      <c r="C4132" s="30"/>
    </row>
    <row r="4133" spans="2:3" ht="14.4" x14ac:dyDescent="0.3">
      <c r="B4133" s="19"/>
      <c r="C4133" s="30"/>
    </row>
    <row r="4134" spans="2:3" ht="14.4" x14ac:dyDescent="0.3">
      <c r="B4134" s="19"/>
      <c r="C4134" s="30"/>
    </row>
    <row r="4135" spans="2:3" ht="14.4" x14ac:dyDescent="0.3">
      <c r="B4135" s="19"/>
      <c r="C4135" s="30"/>
    </row>
    <row r="4136" spans="2:3" ht="14.4" x14ac:dyDescent="0.3">
      <c r="B4136" s="19"/>
      <c r="C4136" s="30"/>
    </row>
    <row r="4137" spans="2:3" ht="14.4" x14ac:dyDescent="0.3">
      <c r="B4137" s="19"/>
      <c r="C4137" s="30"/>
    </row>
    <row r="4138" spans="2:3" ht="14.4" x14ac:dyDescent="0.3">
      <c r="B4138" s="19"/>
      <c r="C4138" s="30"/>
    </row>
    <row r="4139" spans="2:3" ht="14.4" x14ac:dyDescent="0.3">
      <c r="B4139" s="19"/>
      <c r="C4139" s="30"/>
    </row>
    <row r="4140" spans="2:3" ht="14.4" x14ac:dyDescent="0.3">
      <c r="B4140" s="19"/>
      <c r="C4140" s="30"/>
    </row>
    <row r="4141" spans="2:3" ht="14.4" x14ac:dyDescent="0.3">
      <c r="B4141" s="19"/>
      <c r="C4141" s="30"/>
    </row>
    <row r="4142" spans="2:3" ht="14.4" x14ac:dyDescent="0.3">
      <c r="B4142" s="19"/>
      <c r="C4142" s="30"/>
    </row>
    <row r="4143" spans="2:3" ht="14.4" x14ac:dyDescent="0.3">
      <c r="B4143" s="19"/>
      <c r="C4143" s="30"/>
    </row>
    <row r="4144" spans="2:3" ht="14.4" x14ac:dyDescent="0.3">
      <c r="B4144" s="19"/>
      <c r="C4144" s="30"/>
    </row>
    <row r="4145" spans="2:3" ht="14.4" x14ac:dyDescent="0.3">
      <c r="B4145" s="19"/>
      <c r="C4145" s="30"/>
    </row>
    <row r="4146" spans="2:3" ht="14.4" x14ac:dyDescent="0.3">
      <c r="B4146" s="19"/>
      <c r="C4146" s="30"/>
    </row>
    <row r="4147" spans="2:3" ht="14.4" x14ac:dyDescent="0.3">
      <c r="B4147" s="19"/>
      <c r="C4147" s="30"/>
    </row>
    <row r="4148" spans="2:3" ht="14.4" x14ac:dyDescent="0.3">
      <c r="B4148" s="19"/>
      <c r="C4148" s="30"/>
    </row>
    <row r="4149" spans="2:3" ht="14.4" x14ac:dyDescent="0.3">
      <c r="B4149" s="19"/>
      <c r="C4149" s="30"/>
    </row>
    <row r="4150" spans="2:3" ht="14.4" x14ac:dyDescent="0.3">
      <c r="B4150" s="19"/>
      <c r="C4150" s="30"/>
    </row>
    <row r="4151" spans="2:3" ht="14.4" x14ac:dyDescent="0.3">
      <c r="B4151" s="19"/>
      <c r="C4151" s="30"/>
    </row>
    <row r="4152" spans="2:3" ht="14.4" x14ac:dyDescent="0.3">
      <c r="B4152" s="19"/>
      <c r="C4152" s="30"/>
    </row>
    <row r="4153" spans="2:3" ht="14.4" x14ac:dyDescent="0.3">
      <c r="B4153" s="19"/>
      <c r="C4153" s="30"/>
    </row>
    <row r="4154" spans="2:3" ht="14.4" x14ac:dyDescent="0.3">
      <c r="B4154" s="19"/>
      <c r="C4154" s="30"/>
    </row>
    <row r="4155" spans="2:3" ht="14.4" x14ac:dyDescent="0.3">
      <c r="B4155" s="19"/>
      <c r="C4155" s="30"/>
    </row>
    <row r="4156" spans="2:3" ht="14.4" x14ac:dyDescent="0.3">
      <c r="B4156" s="19"/>
      <c r="C4156" s="30"/>
    </row>
    <row r="4157" spans="2:3" ht="14.4" x14ac:dyDescent="0.3">
      <c r="B4157" s="19"/>
      <c r="C4157" s="30"/>
    </row>
    <row r="4158" spans="2:3" ht="14.4" x14ac:dyDescent="0.3">
      <c r="B4158" s="19"/>
      <c r="C4158" s="30"/>
    </row>
    <row r="4159" spans="2:3" ht="14.4" x14ac:dyDescent="0.3">
      <c r="B4159" s="19"/>
      <c r="C4159" s="30"/>
    </row>
    <row r="4160" spans="2:3" ht="14.4" x14ac:dyDescent="0.3">
      <c r="B4160" s="19"/>
      <c r="C4160" s="30"/>
    </row>
    <row r="4161" spans="2:3" ht="14.4" x14ac:dyDescent="0.3">
      <c r="B4161" s="19"/>
      <c r="C4161" s="30"/>
    </row>
    <row r="4162" spans="2:3" ht="14.4" x14ac:dyDescent="0.3">
      <c r="B4162" s="19"/>
      <c r="C4162" s="30"/>
    </row>
    <row r="4163" spans="2:3" ht="14.4" x14ac:dyDescent="0.3">
      <c r="B4163" s="19"/>
      <c r="C4163" s="30"/>
    </row>
    <row r="4164" spans="2:3" ht="14.4" x14ac:dyDescent="0.3">
      <c r="B4164" s="19"/>
      <c r="C4164" s="30"/>
    </row>
    <row r="4165" spans="2:3" ht="14.4" x14ac:dyDescent="0.3">
      <c r="B4165" s="19"/>
      <c r="C4165" s="30"/>
    </row>
    <row r="4166" spans="2:3" ht="14.4" x14ac:dyDescent="0.3">
      <c r="B4166" s="19"/>
      <c r="C4166" s="30"/>
    </row>
    <row r="4167" spans="2:3" ht="14.4" x14ac:dyDescent="0.3">
      <c r="B4167" s="19"/>
      <c r="C4167" s="30"/>
    </row>
    <row r="4168" spans="2:3" ht="14.4" x14ac:dyDescent="0.3">
      <c r="B4168" s="19"/>
      <c r="C4168" s="30"/>
    </row>
    <row r="4169" spans="2:3" ht="14.4" x14ac:dyDescent="0.3">
      <c r="B4169" s="19"/>
      <c r="C4169" s="30"/>
    </row>
    <row r="4170" spans="2:3" ht="14.4" x14ac:dyDescent="0.3">
      <c r="B4170" s="19"/>
      <c r="C4170" s="30"/>
    </row>
    <row r="4171" spans="2:3" ht="14.4" x14ac:dyDescent="0.3">
      <c r="B4171" s="19"/>
      <c r="C4171" s="30"/>
    </row>
    <row r="4172" spans="2:3" ht="14.4" x14ac:dyDescent="0.3">
      <c r="B4172" s="19"/>
      <c r="C4172" s="30"/>
    </row>
    <row r="4173" spans="2:3" ht="14.4" x14ac:dyDescent="0.3">
      <c r="B4173" s="19"/>
      <c r="C4173" s="30"/>
    </row>
    <row r="4174" spans="2:3" ht="14.4" x14ac:dyDescent="0.3">
      <c r="B4174" s="19"/>
      <c r="C4174" s="30"/>
    </row>
    <row r="4175" spans="2:3" ht="14.4" x14ac:dyDescent="0.3">
      <c r="B4175" s="19"/>
      <c r="C4175" s="30"/>
    </row>
    <row r="4176" spans="2:3" ht="14.4" x14ac:dyDescent="0.3">
      <c r="B4176" s="19"/>
      <c r="C4176" s="30"/>
    </row>
    <row r="4177" spans="2:3" ht="14.4" x14ac:dyDescent="0.3">
      <c r="B4177" s="19"/>
      <c r="C4177" s="30"/>
    </row>
    <row r="4178" spans="2:3" ht="14.4" x14ac:dyDescent="0.3">
      <c r="B4178" s="19"/>
      <c r="C4178" s="30"/>
    </row>
    <row r="4179" spans="2:3" ht="14.4" x14ac:dyDescent="0.3">
      <c r="B4179" s="19"/>
      <c r="C4179" s="30"/>
    </row>
    <row r="4180" spans="2:3" ht="14.4" x14ac:dyDescent="0.3">
      <c r="B4180" s="19"/>
      <c r="C4180" s="30"/>
    </row>
    <row r="4181" spans="2:3" ht="14.4" x14ac:dyDescent="0.3">
      <c r="B4181" s="19"/>
      <c r="C4181" s="30"/>
    </row>
    <row r="4182" spans="2:3" ht="14.4" x14ac:dyDescent="0.3">
      <c r="B4182" s="19"/>
      <c r="C4182" s="30"/>
    </row>
    <row r="4183" spans="2:3" ht="14.4" x14ac:dyDescent="0.3">
      <c r="B4183" s="19"/>
      <c r="C4183" s="30"/>
    </row>
    <row r="4184" spans="2:3" ht="14.4" x14ac:dyDescent="0.3">
      <c r="B4184" s="19"/>
      <c r="C4184" s="30"/>
    </row>
    <row r="4185" spans="2:3" ht="14.4" x14ac:dyDescent="0.3">
      <c r="B4185" s="19"/>
      <c r="C4185" s="30"/>
    </row>
    <row r="4186" spans="2:3" ht="14.4" x14ac:dyDescent="0.3">
      <c r="B4186" s="19"/>
      <c r="C4186" s="30"/>
    </row>
    <row r="4187" spans="2:3" ht="14.4" x14ac:dyDescent="0.3">
      <c r="B4187" s="19"/>
      <c r="C4187" s="30"/>
    </row>
    <row r="4188" spans="2:3" ht="14.4" x14ac:dyDescent="0.3">
      <c r="B4188" s="19"/>
      <c r="C4188" s="30"/>
    </row>
    <row r="4189" spans="2:3" ht="14.4" x14ac:dyDescent="0.3">
      <c r="B4189" s="19"/>
      <c r="C4189" s="30"/>
    </row>
    <row r="4190" spans="2:3" ht="14.4" x14ac:dyDescent="0.3">
      <c r="B4190" s="19"/>
      <c r="C4190" s="30"/>
    </row>
    <row r="4191" spans="2:3" ht="14.4" x14ac:dyDescent="0.3">
      <c r="B4191" s="19"/>
      <c r="C4191" s="30"/>
    </row>
    <row r="4192" spans="2:3" ht="14.4" x14ac:dyDescent="0.3">
      <c r="B4192" s="19"/>
      <c r="C4192" s="30"/>
    </row>
    <row r="4193" spans="2:3" ht="14.4" x14ac:dyDescent="0.3">
      <c r="B4193" s="19"/>
      <c r="C4193" s="30"/>
    </row>
    <row r="4194" spans="2:3" ht="14.4" x14ac:dyDescent="0.3">
      <c r="B4194" s="19"/>
      <c r="C4194" s="30"/>
    </row>
    <row r="4195" spans="2:3" ht="14.4" x14ac:dyDescent="0.3">
      <c r="B4195" s="19"/>
      <c r="C4195" s="30"/>
    </row>
    <row r="4196" spans="2:3" ht="14.4" x14ac:dyDescent="0.3">
      <c r="B4196" s="19"/>
      <c r="C4196" s="30"/>
    </row>
    <row r="4197" spans="2:3" ht="14.4" x14ac:dyDescent="0.3">
      <c r="B4197" s="19"/>
      <c r="C4197" s="30"/>
    </row>
    <row r="4198" spans="2:3" ht="14.4" x14ac:dyDescent="0.3">
      <c r="B4198" s="19"/>
      <c r="C4198" s="30"/>
    </row>
    <row r="4199" spans="2:3" ht="14.4" x14ac:dyDescent="0.3">
      <c r="B4199" s="19"/>
      <c r="C4199" s="30"/>
    </row>
    <row r="4200" spans="2:3" ht="14.4" x14ac:dyDescent="0.3">
      <c r="B4200" s="19"/>
      <c r="C4200" s="30"/>
    </row>
    <row r="4201" spans="2:3" ht="14.4" x14ac:dyDescent="0.3">
      <c r="B4201" s="19"/>
      <c r="C4201" s="30"/>
    </row>
    <row r="4202" spans="2:3" ht="14.4" x14ac:dyDescent="0.3">
      <c r="B4202" s="19"/>
      <c r="C4202" s="30"/>
    </row>
    <row r="4203" spans="2:3" ht="14.4" x14ac:dyDescent="0.3">
      <c r="B4203" s="19"/>
      <c r="C4203" s="30"/>
    </row>
    <row r="4204" spans="2:3" ht="14.4" x14ac:dyDescent="0.3">
      <c r="B4204" s="19"/>
      <c r="C4204" s="30"/>
    </row>
    <row r="4205" spans="2:3" ht="14.4" x14ac:dyDescent="0.3">
      <c r="B4205" s="19"/>
      <c r="C4205" s="30"/>
    </row>
    <row r="4206" spans="2:3" ht="14.4" x14ac:dyDescent="0.3">
      <c r="B4206" s="19"/>
      <c r="C4206" s="30"/>
    </row>
    <row r="4207" spans="2:3" ht="14.4" x14ac:dyDescent="0.3">
      <c r="B4207" s="19"/>
      <c r="C4207" s="30"/>
    </row>
    <row r="4208" spans="2:3" ht="14.4" x14ac:dyDescent="0.3">
      <c r="B4208" s="19"/>
      <c r="C4208" s="30"/>
    </row>
    <row r="4209" spans="2:3" ht="14.4" x14ac:dyDescent="0.3">
      <c r="B4209" s="19"/>
      <c r="C4209" s="30"/>
    </row>
    <row r="4210" spans="2:3" ht="14.4" x14ac:dyDescent="0.3">
      <c r="B4210" s="19"/>
      <c r="C4210" s="30"/>
    </row>
    <row r="4211" spans="2:3" ht="14.4" x14ac:dyDescent="0.3">
      <c r="B4211" s="19"/>
      <c r="C4211" s="30"/>
    </row>
    <row r="4212" spans="2:3" ht="14.4" x14ac:dyDescent="0.3">
      <c r="B4212" s="19"/>
      <c r="C4212" s="30"/>
    </row>
    <row r="4213" spans="2:3" ht="14.4" x14ac:dyDescent="0.3">
      <c r="B4213" s="19"/>
      <c r="C4213" s="30"/>
    </row>
    <row r="4214" spans="2:3" ht="14.4" x14ac:dyDescent="0.3">
      <c r="B4214" s="19"/>
      <c r="C4214" s="30"/>
    </row>
    <row r="4215" spans="2:3" ht="14.4" x14ac:dyDescent="0.3">
      <c r="B4215" s="19"/>
      <c r="C4215" s="30"/>
    </row>
    <row r="4216" spans="2:3" ht="14.4" x14ac:dyDescent="0.3">
      <c r="B4216" s="19"/>
      <c r="C4216" s="30"/>
    </row>
    <row r="4217" spans="2:3" ht="14.4" x14ac:dyDescent="0.3">
      <c r="B4217" s="19"/>
      <c r="C4217" s="30"/>
    </row>
    <row r="4218" spans="2:3" ht="14.4" x14ac:dyDescent="0.3">
      <c r="B4218" s="19"/>
      <c r="C4218" s="30"/>
    </row>
    <row r="4219" spans="2:3" ht="14.4" x14ac:dyDescent="0.3">
      <c r="B4219" s="19"/>
      <c r="C4219" s="30"/>
    </row>
    <row r="4220" spans="2:3" ht="14.4" x14ac:dyDescent="0.3">
      <c r="B4220" s="19"/>
      <c r="C4220" s="30"/>
    </row>
    <row r="4221" spans="2:3" ht="14.4" x14ac:dyDescent="0.3">
      <c r="B4221" s="19"/>
      <c r="C4221" s="30"/>
    </row>
    <row r="4222" spans="2:3" ht="14.4" x14ac:dyDescent="0.3">
      <c r="B4222" s="19"/>
      <c r="C4222" s="30"/>
    </row>
    <row r="4223" spans="2:3" ht="14.4" x14ac:dyDescent="0.3">
      <c r="B4223" s="19"/>
      <c r="C4223" s="30"/>
    </row>
    <row r="4224" spans="2:3" ht="14.4" x14ac:dyDescent="0.3">
      <c r="B4224" s="19"/>
      <c r="C4224" s="30"/>
    </row>
    <row r="4225" spans="2:3" ht="14.4" x14ac:dyDescent="0.3">
      <c r="B4225" s="19"/>
      <c r="C4225" s="30"/>
    </row>
    <row r="4226" spans="2:3" ht="14.4" x14ac:dyDescent="0.3">
      <c r="B4226" s="19"/>
      <c r="C4226" s="30"/>
    </row>
    <row r="4227" spans="2:3" ht="14.4" x14ac:dyDescent="0.3">
      <c r="B4227" s="19"/>
      <c r="C4227" s="30"/>
    </row>
    <row r="4228" spans="2:3" ht="14.4" x14ac:dyDescent="0.3">
      <c r="B4228" s="19"/>
      <c r="C4228" s="30"/>
    </row>
    <row r="4229" spans="2:3" ht="14.4" x14ac:dyDescent="0.3">
      <c r="B4229" s="19"/>
      <c r="C4229" s="30"/>
    </row>
    <row r="4230" spans="2:3" ht="14.4" x14ac:dyDescent="0.3">
      <c r="B4230" s="19"/>
      <c r="C4230" s="30"/>
    </row>
    <row r="4231" spans="2:3" ht="14.4" x14ac:dyDescent="0.3">
      <c r="B4231" s="19"/>
      <c r="C4231" s="30"/>
    </row>
    <row r="4232" spans="2:3" ht="14.4" x14ac:dyDescent="0.3">
      <c r="B4232" s="19"/>
      <c r="C4232" s="30"/>
    </row>
    <row r="4233" spans="2:3" ht="14.4" x14ac:dyDescent="0.3">
      <c r="B4233" s="19"/>
      <c r="C4233" s="30"/>
    </row>
    <row r="4234" spans="2:3" ht="14.4" x14ac:dyDescent="0.3">
      <c r="B4234" s="19"/>
      <c r="C4234" s="30"/>
    </row>
    <row r="4235" spans="2:3" ht="14.4" x14ac:dyDescent="0.3">
      <c r="B4235" s="19"/>
      <c r="C4235" s="30"/>
    </row>
    <row r="4236" spans="2:3" ht="14.4" x14ac:dyDescent="0.3">
      <c r="B4236" s="19"/>
      <c r="C4236" s="30"/>
    </row>
    <row r="4237" spans="2:3" ht="14.4" x14ac:dyDescent="0.3">
      <c r="B4237" s="19"/>
      <c r="C4237" s="30"/>
    </row>
    <row r="4238" spans="2:3" ht="14.4" x14ac:dyDescent="0.3">
      <c r="B4238" s="19"/>
      <c r="C4238" s="30"/>
    </row>
    <row r="4239" spans="2:3" ht="14.4" x14ac:dyDescent="0.3">
      <c r="B4239" s="19"/>
      <c r="C4239" s="30"/>
    </row>
    <row r="4240" spans="2:3" ht="14.4" x14ac:dyDescent="0.3">
      <c r="B4240" s="19"/>
      <c r="C4240" s="30"/>
    </row>
    <row r="4241" spans="2:3" ht="14.4" x14ac:dyDescent="0.3">
      <c r="B4241" s="19"/>
      <c r="C4241" s="30"/>
    </row>
    <row r="4242" spans="2:3" ht="14.4" x14ac:dyDescent="0.3">
      <c r="B4242" s="19"/>
      <c r="C4242" s="30"/>
    </row>
    <row r="4243" spans="2:3" ht="14.4" x14ac:dyDescent="0.3">
      <c r="B4243" s="19"/>
      <c r="C4243" s="30"/>
    </row>
    <row r="4244" spans="2:3" ht="14.4" x14ac:dyDescent="0.3">
      <c r="B4244" s="19"/>
      <c r="C4244" s="30"/>
    </row>
    <row r="4245" spans="2:3" ht="14.4" x14ac:dyDescent="0.3">
      <c r="B4245" s="19"/>
      <c r="C4245" s="30"/>
    </row>
    <row r="4246" spans="2:3" ht="14.4" x14ac:dyDescent="0.3">
      <c r="B4246" s="19"/>
      <c r="C4246" s="30"/>
    </row>
    <row r="4247" spans="2:3" ht="14.4" x14ac:dyDescent="0.3">
      <c r="B4247" s="19"/>
      <c r="C4247" s="30"/>
    </row>
    <row r="4248" spans="2:3" ht="14.4" x14ac:dyDescent="0.3">
      <c r="B4248" s="19"/>
      <c r="C4248" s="30"/>
    </row>
    <row r="4249" spans="2:3" ht="14.4" x14ac:dyDescent="0.3">
      <c r="B4249" s="19"/>
      <c r="C4249" s="30"/>
    </row>
    <row r="4250" spans="2:3" ht="14.4" x14ac:dyDescent="0.3">
      <c r="B4250" s="19"/>
      <c r="C4250" s="30"/>
    </row>
    <row r="4251" spans="2:3" ht="14.4" x14ac:dyDescent="0.3">
      <c r="B4251" s="19"/>
      <c r="C4251" s="30"/>
    </row>
    <row r="4252" spans="2:3" ht="14.4" x14ac:dyDescent="0.3">
      <c r="B4252" s="19"/>
      <c r="C4252" s="30"/>
    </row>
    <row r="4253" spans="2:3" ht="14.4" x14ac:dyDescent="0.3">
      <c r="B4253" s="19"/>
      <c r="C4253" s="30"/>
    </row>
    <row r="4254" spans="2:3" ht="14.4" x14ac:dyDescent="0.3">
      <c r="B4254" s="19"/>
      <c r="C4254" s="30"/>
    </row>
    <row r="4255" spans="2:3" ht="14.4" x14ac:dyDescent="0.3">
      <c r="B4255" s="19"/>
      <c r="C4255" s="30"/>
    </row>
    <row r="4256" spans="2:3" ht="14.4" x14ac:dyDescent="0.3">
      <c r="B4256" s="19"/>
      <c r="C4256" s="30"/>
    </row>
    <row r="4257" spans="2:3" ht="14.4" x14ac:dyDescent="0.3">
      <c r="B4257" s="19"/>
      <c r="C4257" s="30"/>
    </row>
    <row r="4258" spans="2:3" ht="14.4" x14ac:dyDescent="0.3">
      <c r="B4258" s="19"/>
      <c r="C4258" s="30"/>
    </row>
    <row r="4259" spans="2:3" ht="14.4" x14ac:dyDescent="0.3">
      <c r="B4259" s="19"/>
      <c r="C4259" s="30"/>
    </row>
    <row r="4260" spans="2:3" ht="14.4" x14ac:dyDescent="0.3">
      <c r="B4260" s="19"/>
      <c r="C4260" s="30"/>
    </row>
    <row r="4261" spans="2:3" ht="14.4" x14ac:dyDescent="0.3">
      <c r="B4261" s="19"/>
      <c r="C4261" s="30"/>
    </row>
    <row r="4262" spans="2:3" ht="14.4" x14ac:dyDescent="0.3">
      <c r="B4262" s="19"/>
      <c r="C4262" s="30"/>
    </row>
    <row r="4263" spans="2:3" ht="14.4" x14ac:dyDescent="0.3">
      <c r="B4263" s="19"/>
      <c r="C4263" s="30"/>
    </row>
    <row r="4264" spans="2:3" ht="14.4" x14ac:dyDescent="0.3">
      <c r="B4264" s="19"/>
      <c r="C4264" s="30"/>
    </row>
    <row r="4265" spans="2:3" ht="14.4" x14ac:dyDescent="0.3">
      <c r="B4265" s="19"/>
      <c r="C4265" s="30"/>
    </row>
    <row r="4266" spans="2:3" ht="14.4" x14ac:dyDescent="0.3">
      <c r="B4266" s="19"/>
      <c r="C4266" s="30"/>
    </row>
    <row r="4267" spans="2:3" ht="14.4" x14ac:dyDescent="0.3">
      <c r="B4267" s="19"/>
      <c r="C4267" s="30"/>
    </row>
    <row r="4268" spans="2:3" ht="14.4" x14ac:dyDescent="0.3">
      <c r="B4268" s="19"/>
      <c r="C4268" s="30"/>
    </row>
    <row r="4269" spans="2:3" ht="14.4" x14ac:dyDescent="0.3">
      <c r="B4269" s="19"/>
      <c r="C4269" s="30"/>
    </row>
    <row r="4270" spans="2:3" ht="14.4" x14ac:dyDescent="0.3">
      <c r="B4270" s="19"/>
      <c r="C4270" s="30"/>
    </row>
    <row r="4271" spans="2:3" ht="14.4" x14ac:dyDescent="0.3">
      <c r="B4271" s="19"/>
      <c r="C4271" s="30"/>
    </row>
    <row r="4272" spans="2:3" ht="14.4" x14ac:dyDescent="0.3">
      <c r="B4272" s="19"/>
      <c r="C4272" s="30"/>
    </row>
    <row r="4273" spans="2:3" ht="14.4" x14ac:dyDescent="0.3">
      <c r="B4273" s="19"/>
      <c r="C4273" s="30"/>
    </row>
    <row r="4274" spans="2:3" ht="14.4" x14ac:dyDescent="0.3">
      <c r="B4274" s="19"/>
      <c r="C4274" s="30"/>
    </row>
    <row r="4275" spans="2:3" ht="14.4" x14ac:dyDescent="0.3">
      <c r="B4275" s="19"/>
      <c r="C4275" s="30"/>
    </row>
    <row r="4276" spans="2:3" ht="14.4" x14ac:dyDescent="0.3">
      <c r="B4276" s="19"/>
      <c r="C4276" s="30"/>
    </row>
    <row r="4277" spans="2:3" ht="14.4" x14ac:dyDescent="0.3">
      <c r="B4277" s="19"/>
      <c r="C4277" s="30"/>
    </row>
    <row r="4278" spans="2:3" ht="14.4" x14ac:dyDescent="0.3">
      <c r="B4278" s="19"/>
      <c r="C4278" s="30"/>
    </row>
    <row r="4279" spans="2:3" ht="14.4" x14ac:dyDescent="0.3">
      <c r="B4279" s="19"/>
      <c r="C4279" s="30"/>
    </row>
    <row r="4280" spans="2:3" ht="14.4" x14ac:dyDescent="0.3">
      <c r="B4280" s="19"/>
      <c r="C4280" s="30"/>
    </row>
    <row r="4281" spans="2:3" ht="14.4" x14ac:dyDescent="0.3">
      <c r="B4281" s="19"/>
      <c r="C4281" s="30"/>
    </row>
    <row r="4282" spans="2:3" ht="14.4" x14ac:dyDescent="0.3">
      <c r="B4282" s="19"/>
      <c r="C4282" s="30"/>
    </row>
    <row r="4283" spans="2:3" ht="14.4" x14ac:dyDescent="0.3">
      <c r="B4283" s="19"/>
      <c r="C4283" s="30"/>
    </row>
    <row r="4284" spans="2:3" ht="14.4" x14ac:dyDescent="0.3">
      <c r="B4284" s="19"/>
      <c r="C4284" s="30"/>
    </row>
    <row r="4285" spans="2:3" ht="14.4" x14ac:dyDescent="0.3">
      <c r="B4285" s="19"/>
      <c r="C4285" s="30"/>
    </row>
    <row r="4286" spans="2:3" ht="14.4" x14ac:dyDescent="0.3">
      <c r="B4286" s="19"/>
      <c r="C4286" s="30"/>
    </row>
    <row r="4287" spans="2:3" ht="14.4" x14ac:dyDescent="0.3">
      <c r="B4287" s="19"/>
      <c r="C4287" s="30"/>
    </row>
    <row r="4288" spans="2:3" ht="14.4" x14ac:dyDescent="0.3">
      <c r="B4288" s="19"/>
      <c r="C4288" s="30"/>
    </row>
    <row r="4289" spans="2:3" ht="14.4" x14ac:dyDescent="0.3">
      <c r="B4289" s="19"/>
      <c r="C4289" s="30"/>
    </row>
    <row r="4290" spans="2:3" ht="14.4" x14ac:dyDescent="0.3">
      <c r="B4290" s="19"/>
      <c r="C4290" s="30"/>
    </row>
    <row r="4291" spans="2:3" ht="14.4" x14ac:dyDescent="0.3">
      <c r="B4291" s="19"/>
      <c r="C4291" s="30"/>
    </row>
    <row r="4292" spans="2:3" ht="14.4" x14ac:dyDescent="0.3">
      <c r="B4292" s="19"/>
      <c r="C4292" s="30"/>
    </row>
    <row r="4293" spans="2:3" ht="14.4" x14ac:dyDescent="0.3">
      <c r="B4293" s="19"/>
      <c r="C4293" s="30"/>
    </row>
    <row r="4294" spans="2:3" ht="14.4" x14ac:dyDescent="0.3">
      <c r="B4294" s="19"/>
      <c r="C4294" s="30"/>
    </row>
    <row r="4295" spans="2:3" ht="14.4" x14ac:dyDescent="0.3">
      <c r="B4295" s="19"/>
      <c r="C4295" s="30"/>
    </row>
    <row r="4296" spans="2:3" ht="14.4" x14ac:dyDescent="0.3">
      <c r="B4296" s="19"/>
      <c r="C4296" s="30"/>
    </row>
    <row r="4297" spans="2:3" ht="14.4" x14ac:dyDescent="0.3">
      <c r="B4297" s="19"/>
      <c r="C4297" s="30"/>
    </row>
    <row r="4298" spans="2:3" ht="14.4" x14ac:dyDescent="0.3">
      <c r="B4298" s="19"/>
      <c r="C4298" s="30"/>
    </row>
    <row r="4299" spans="2:3" ht="14.4" x14ac:dyDescent="0.3">
      <c r="B4299" s="19"/>
      <c r="C4299" s="30"/>
    </row>
    <row r="4300" spans="2:3" ht="14.4" x14ac:dyDescent="0.3">
      <c r="B4300" s="19"/>
      <c r="C4300" s="30"/>
    </row>
    <row r="4301" spans="2:3" ht="14.4" x14ac:dyDescent="0.3">
      <c r="B4301" s="19"/>
      <c r="C4301" s="30"/>
    </row>
    <row r="4302" spans="2:3" ht="14.4" x14ac:dyDescent="0.3">
      <c r="B4302" s="19"/>
      <c r="C4302" s="30"/>
    </row>
    <row r="4303" spans="2:3" ht="14.4" x14ac:dyDescent="0.3">
      <c r="B4303" s="19"/>
      <c r="C4303" s="30"/>
    </row>
    <row r="4304" spans="2:3" ht="14.4" x14ac:dyDescent="0.3">
      <c r="B4304" s="19"/>
      <c r="C4304" s="30"/>
    </row>
    <row r="4305" spans="2:3" ht="14.4" x14ac:dyDescent="0.3">
      <c r="B4305" s="19"/>
      <c r="C4305" s="30"/>
    </row>
    <row r="4306" spans="2:3" ht="14.4" x14ac:dyDescent="0.3">
      <c r="B4306" s="19"/>
      <c r="C4306" s="30"/>
    </row>
    <row r="4307" spans="2:3" ht="14.4" x14ac:dyDescent="0.3">
      <c r="B4307" s="19"/>
      <c r="C4307" s="30"/>
    </row>
    <row r="4308" spans="2:3" ht="14.4" x14ac:dyDescent="0.3">
      <c r="B4308" s="19"/>
      <c r="C4308" s="30"/>
    </row>
    <row r="4309" spans="2:3" ht="14.4" x14ac:dyDescent="0.3">
      <c r="B4309" s="19"/>
      <c r="C4309" s="30"/>
    </row>
    <row r="4310" spans="2:3" ht="14.4" x14ac:dyDescent="0.3">
      <c r="B4310" s="19"/>
      <c r="C4310" s="30"/>
    </row>
    <row r="4311" spans="2:3" ht="14.4" x14ac:dyDescent="0.3">
      <c r="B4311" s="19"/>
      <c r="C4311" s="30"/>
    </row>
    <row r="4312" spans="2:3" ht="14.4" x14ac:dyDescent="0.3">
      <c r="B4312" s="19"/>
      <c r="C4312" s="30"/>
    </row>
    <row r="4313" spans="2:3" ht="14.4" x14ac:dyDescent="0.3">
      <c r="B4313" s="19"/>
      <c r="C4313" s="30"/>
    </row>
    <row r="4314" spans="2:3" ht="14.4" x14ac:dyDescent="0.3">
      <c r="B4314" s="19"/>
      <c r="C4314" s="30"/>
    </row>
    <row r="4315" spans="2:3" ht="14.4" x14ac:dyDescent="0.3">
      <c r="B4315" s="19"/>
      <c r="C4315" s="30"/>
    </row>
    <row r="4316" spans="2:3" ht="14.4" x14ac:dyDescent="0.3">
      <c r="B4316" s="19"/>
      <c r="C4316" s="30"/>
    </row>
    <row r="4317" spans="2:3" ht="14.4" x14ac:dyDescent="0.3">
      <c r="B4317" s="19"/>
      <c r="C4317" s="30"/>
    </row>
    <row r="4318" spans="2:3" ht="14.4" x14ac:dyDescent="0.3">
      <c r="B4318" s="19"/>
      <c r="C4318" s="30"/>
    </row>
    <row r="4319" spans="2:3" ht="14.4" x14ac:dyDescent="0.3">
      <c r="B4319" s="19"/>
      <c r="C4319" s="30"/>
    </row>
    <row r="4320" spans="2:3" ht="14.4" x14ac:dyDescent="0.3">
      <c r="B4320" s="19"/>
      <c r="C4320" s="30"/>
    </row>
    <row r="4321" spans="2:3" ht="14.4" x14ac:dyDescent="0.3">
      <c r="B4321" s="19"/>
      <c r="C4321" s="30"/>
    </row>
    <row r="4322" spans="2:3" ht="14.4" x14ac:dyDescent="0.3">
      <c r="B4322" s="19"/>
      <c r="C4322" s="30"/>
    </row>
    <row r="4323" spans="2:3" ht="14.4" x14ac:dyDescent="0.3">
      <c r="B4323" s="19"/>
      <c r="C4323" s="30"/>
    </row>
    <row r="4324" spans="2:3" ht="14.4" x14ac:dyDescent="0.3">
      <c r="B4324" s="19"/>
      <c r="C4324" s="30"/>
    </row>
    <row r="4325" spans="2:3" ht="14.4" x14ac:dyDescent="0.3">
      <c r="B4325" s="19"/>
      <c r="C4325" s="30"/>
    </row>
    <row r="4326" spans="2:3" ht="14.4" x14ac:dyDescent="0.3">
      <c r="B4326" s="19"/>
      <c r="C4326" s="30"/>
    </row>
    <row r="4327" spans="2:3" ht="14.4" x14ac:dyDescent="0.3">
      <c r="B4327" s="19"/>
      <c r="C4327" s="30"/>
    </row>
    <row r="4328" spans="2:3" ht="14.4" x14ac:dyDescent="0.3">
      <c r="B4328" s="19"/>
      <c r="C4328" s="30"/>
    </row>
    <row r="4329" spans="2:3" ht="14.4" x14ac:dyDescent="0.3">
      <c r="B4329" s="19"/>
      <c r="C4329" s="30"/>
    </row>
    <row r="4330" spans="2:3" ht="14.4" x14ac:dyDescent="0.3">
      <c r="B4330" s="19"/>
      <c r="C4330" s="30"/>
    </row>
    <row r="4331" spans="2:3" ht="14.4" x14ac:dyDescent="0.3">
      <c r="B4331" s="19"/>
      <c r="C4331" s="30"/>
    </row>
    <row r="4332" spans="2:3" ht="14.4" x14ac:dyDescent="0.3">
      <c r="B4332" s="19"/>
      <c r="C4332" s="30"/>
    </row>
    <row r="4333" spans="2:3" ht="14.4" x14ac:dyDescent="0.3">
      <c r="B4333" s="19"/>
      <c r="C4333" s="30"/>
    </row>
    <row r="4334" spans="2:3" ht="14.4" x14ac:dyDescent="0.3">
      <c r="B4334" s="19"/>
      <c r="C4334" s="30"/>
    </row>
    <row r="4335" spans="2:3" ht="14.4" x14ac:dyDescent="0.3">
      <c r="B4335" s="19"/>
      <c r="C4335" s="30"/>
    </row>
    <row r="4336" spans="2:3" ht="14.4" x14ac:dyDescent="0.3">
      <c r="B4336" s="19"/>
      <c r="C4336" s="30"/>
    </row>
    <row r="4337" spans="2:3" ht="14.4" x14ac:dyDescent="0.3">
      <c r="B4337" s="19"/>
      <c r="C4337" s="30"/>
    </row>
    <row r="4338" spans="2:3" ht="14.4" x14ac:dyDescent="0.3">
      <c r="B4338" s="19"/>
      <c r="C4338" s="30"/>
    </row>
    <row r="4339" spans="2:3" ht="14.4" x14ac:dyDescent="0.3">
      <c r="B4339" s="19"/>
      <c r="C4339" s="30"/>
    </row>
    <row r="4340" spans="2:3" ht="14.4" x14ac:dyDescent="0.3">
      <c r="B4340" s="19"/>
      <c r="C4340" s="30"/>
    </row>
    <row r="4341" spans="2:3" ht="14.4" x14ac:dyDescent="0.3">
      <c r="B4341" s="19"/>
      <c r="C4341" s="30"/>
    </row>
    <row r="4342" spans="2:3" ht="14.4" x14ac:dyDescent="0.3">
      <c r="B4342" s="19"/>
      <c r="C4342" s="30"/>
    </row>
    <row r="4343" spans="2:3" ht="14.4" x14ac:dyDescent="0.3">
      <c r="B4343" s="19"/>
      <c r="C4343" s="30"/>
    </row>
    <row r="4344" spans="2:3" ht="14.4" x14ac:dyDescent="0.3">
      <c r="B4344" s="19"/>
      <c r="C4344" s="30"/>
    </row>
    <row r="4345" spans="2:3" ht="14.4" x14ac:dyDescent="0.3">
      <c r="B4345" s="19"/>
      <c r="C4345" s="30"/>
    </row>
    <row r="4346" spans="2:3" ht="14.4" x14ac:dyDescent="0.3">
      <c r="B4346" s="19"/>
      <c r="C4346" s="30"/>
    </row>
    <row r="4347" spans="2:3" ht="14.4" x14ac:dyDescent="0.3">
      <c r="B4347" s="19"/>
      <c r="C4347" s="30"/>
    </row>
    <row r="4348" spans="2:3" ht="14.4" x14ac:dyDescent="0.3">
      <c r="B4348" s="19"/>
      <c r="C4348" s="30"/>
    </row>
    <row r="4349" spans="2:3" ht="14.4" x14ac:dyDescent="0.3">
      <c r="B4349" s="19"/>
      <c r="C4349" s="30"/>
    </row>
    <row r="4350" spans="2:3" ht="14.4" x14ac:dyDescent="0.3">
      <c r="B4350" s="19"/>
      <c r="C4350" s="30"/>
    </row>
    <row r="4351" spans="2:3" ht="14.4" x14ac:dyDescent="0.3">
      <c r="B4351" s="19"/>
      <c r="C4351" s="30"/>
    </row>
    <row r="4352" spans="2:3" ht="14.4" x14ac:dyDescent="0.3">
      <c r="B4352" s="19"/>
      <c r="C4352" s="30"/>
    </row>
    <row r="4353" spans="2:3" ht="14.4" x14ac:dyDescent="0.3">
      <c r="B4353" s="19"/>
      <c r="C4353" s="30"/>
    </row>
    <row r="4354" spans="2:3" ht="14.4" x14ac:dyDescent="0.3">
      <c r="B4354" s="19"/>
      <c r="C4354" s="30"/>
    </row>
    <row r="4355" spans="2:3" ht="14.4" x14ac:dyDescent="0.3">
      <c r="B4355" s="19"/>
      <c r="C4355" s="30"/>
    </row>
    <row r="4356" spans="2:3" ht="14.4" x14ac:dyDescent="0.3">
      <c r="B4356" s="19"/>
      <c r="C4356" s="30"/>
    </row>
    <row r="4357" spans="2:3" ht="14.4" x14ac:dyDescent="0.3">
      <c r="B4357" s="19"/>
      <c r="C4357" s="30"/>
    </row>
    <row r="4358" spans="2:3" ht="14.4" x14ac:dyDescent="0.3">
      <c r="B4358" s="19"/>
      <c r="C4358" s="30"/>
    </row>
    <row r="4359" spans="2:3" ht="14.4" x14ac:dyDescent="0.3">
      <c r="B4359" s="19"/>
      <c r="C4359" s="30"/>
    </row>
    <row r="4360" spans="2:3" ht="14.4" x14ac:dyDescent="0.3">
      <c r="B4360" s="19"/>
      <c r="C4360" s="30"/>
    </row>
    <row r="4361" spans="2:3" ht="14.4" x14ac:dyDescent="0.3">
      <c r="B4361" s="19"/>
      <c r="C4361" s="30"/>
    </row>
    <row r="4362" spans="2:3" ht="14.4" x14ac:dyDescent="0.3">
      <c r="B4362" s="19"/>
      <c r="C4362" s="30"/>
    </row>
    <row r="4363" spans="2:3" ht="14.4" x14ac:dyDescent="0.3">
      <c r="B4363" s="19"/>
      <c r="C4363" s="30"/>
    </row>
    <row r="4364" spans="2:3" ht="14.4" x14ac:dyDescent="0.3">
      <c r="B4364" s="19"/>
      <c r="C4364" s="30"/>
    </row>
    <row r="4365" spans="2:3" ht="14.4" x14ac:dyDescent="0.3">
      <c r="B4365" s="19"/>
      <c r="C4365" s="30"/>
    </row>
    <row r="4366" spans="2:3" ht="14.4" x14ac:dyDescent="0.3">
      <c r="B4366" s="19"/>
      <c r="C4366" s="30"/>
    </row>
    <row r="4367" spans="2:3" ht="14.4" x14ac:dyDescent="0.3">
      <c r="B4367" s="19"/>
      <c r="C4367" s="30"/>
    </row>
    <row r="4368" spans="2:3" ht="14.4" x14ac:dyDescent="0.3">
      <c r="B4368" s="19"/>
      <c r="C4368" s="30"/>
    </row>
    <row r="4369" spans="2:3" ht="14.4" x14ac:dyDescent="0.3">
      <c r="B4369" s="19"/>
      <c r="C4369" s="30"/>
    </row>
    <row r="4370" spans="2:3" ht="14.4" x14ac:dyDescent="0.3">
      <c r="B4370" s="19"/>
      <c r="C4370" s="30"/>
    </row>
    <row r="4371" spans="2:3" ht="14.4" x14ac:dyDescent="0.3">
      <c r="B4371" s="19"/>
      <c r="C4371" s="30"/>
    </row>
    <row r="4372" spans="2:3" ht="14.4" x14ac:dyDescent="0.3">
      <c r="B4372" s="19"/>
      <c r="C4372" s="30"/>
    </row>
    <row r="4373" spans="2:3" ht="14.4" x14ac:dyDescent="0.3">
      <c r="B4373" s="19"/>
      <c r="C4373" s="30"/>
    </row>
    <row r="4374" spans="2:3" ht="14.4" x14ac:dyDescent="0.3">
      <c r="B4374" s="19"/>
      <c r="C4374" s="30"/>
    </row>
    <row r="4375" spans="2:3" ht="14.4" x14ac:dyDescent="0.3">
      <c r="B4375" s="19"/>
      <c r="C4375" s="30"/>
    </row>
    <row r="4376" spans="2:3" ht="14.4" x14ac:dyDescent="0.3">
      <c r="B4376" s="19"/>
      <c r="C4376" s="30"/>
    </row>
    <row r="4377" spans="2:3" ht="14.4" x14ac:dyDescent="0.3">
      <c r="B4377" s="19"/>
      <c r="C4377" s="30"/>
    </row>
    <row r="4378" spans="2:3" ht="14.4" x14ac:dyDescent="0.3">
      <c r="B4378" s="19"/>
      <c r="C4378" s="30"/>
    </row>
    <row r="4379" spans="2:3" ht="14.4" x14ac:dyDescent="0.3">
      <c r="B4379" s="19"/>
      <c r="C4379" s="30"/>
    </row>
    <row r="4380" spans="2:3" ht="14.4" x14ac:dyDescent="0.3">
      <c r="B4380" s="19"/>
      <c r="C4380" s="30"/>
    </row>
    <row r="4381" spans="2:3" ht="14.4" x14ac:dyDescent="0.3">
      <c r="B4381" s="19"/>
      <c r="C4381" s="30"/>
    </row>
    <row r="4382" spans="2:3" ht="14.4" x14ac:dyDescent="0.3">
      <c r="B4382" s="19"/>
      <c r="C4382" s="30"/>
    </row>
    <row r="4383" spans="2:3" ht="14.4" x14ac:dyDescent="0.3">
      <c r="B4383" s="19"/>
      <c r="C4383" s="30"/>
    </row>
    <row r="4384" spans="2:3" ht="14.4" x14ac:dyDescent="0.3">
      <c r="B4384" s="19"/>
      <c r="C4384" s="30"/>
    </row>
    <row r="4385" spans="2:3" ht="14.4" x14ac:dyDescent="0.3">
      <c r="B4385" s="19"/>
      <c r="C4385" s="30"/>
    </row>
    <row r="4386" spans="2:3" ht="14.4" x14ac:dyDescent="0.3">
      <c r="B4386" s="19"/>
      <c r="C4386" s="30"/>
    </row>
    <row r="4387" spans="2:3" ht="14.4" x14ac:dyDescent="0.3">
      <c r="B4387" s="19"/>
      <c r="C4387" s="30"/>
    </row>
    <row r="4388" spans="2:3" ht="14.4" x14ac:dyDescent="0.3">
      <c r="B4388" s="19"/>
      <c r="C4388" s="30"/>
    </row>
    <row r="4389" spans="2:3" ht="14.4" x14ac:dyDescent="0.3">
      <c r="B4389" s="19"/>
      <c r="C4389" s="30"/>
    </row>
    <row r="4390" spans="2:3" ht="14.4" x14ac:dyDescent="0.3">
      <c r="B4390" s="19"/>
      <c r="C4390" s="30"/>
    </row>
    <row r="4391" spans="2:3" ht="14.4" x14ac:dyDescent="0.3">
      <c r="B4391" s="19"/>
      <c r="C4391" s="30"/>
    </row>
    <row r="4392" spans="2:3" ht="14.4" x14ac:dyDescent="0.3">
      <c r="B4392" s="19"/>
      <c r="C4392" s="30"/>
    </row>
    <row r="4393" spans="2:3" ht="14.4" x14ac:dyDescent="0.3">
      <c r="B4393" s="19"/>
      <c r="C4393" s="30"/>
    </row>
    <row r="4394" spans="2:3" ht="14.4" x14ac:dyDescent="0.3">
      <c r="B4394" s="19"/>
      <c r="C4394" s="30"/>
    </row>
    <row r="4395" spans="2:3" ht="14.4" x14ac:dyDescent="0.3">
      <c r="B4395" s="19"/>
      <c r="C4395" s="30"/>
    </row>
    <row r="4396" spans="2:3" ht="14.4" x14ac:dyDescent="0.3">
      <c r="B4396" s="19"/>
      <c r="C4396" s="30"/>
    </row>
    <row r="4397" spans="2:3" ht="14.4" x14ac:dyDescent="0.3">
      <c r="B4397" s="19"/>
      <c r="C4397" s="30"/>
    </row>
    <row r="4398" spans="2:3" ht="14.4" x14ac:dyDescent="0.3">
      <c r="B4398" s="19"/>
      <c r="C4398" s="30"/>
    </row>
    <row r="4399" spans="2:3" ht="14.4" x14ac:dyDescent="0.3">
      <c r="B4399" s="19"/>
      <c r="C4399" s="30"/>
    </row>
    <row r="4400" spans="2:3" ht="14.4" x14ac:dyDescent="0.3">
      <c r="B4400" s="19"/>
      <c r="C4400" s="30"/>
    </row>
    <row r="4401" spans="2:3" ht="14.4" x14ac:dyDescent="0.3">
      <c r="B4401" s="19"/>
      <c r="C4401" s="30"/>
    </row>
    <row r="4402" spans="2:3" ht="14.4" x14ac:dyDescent="0.3">
      <c r="B4402" s="19"/>
      <c r="C4402" s="30"/>
    </row>
    <row r="4403" spans="2:3" ht="14.4" x14ac:dyDescent="0.3">
      <c r="B4403" s="19"/>
      <c r="C4403" s="30"/>
    </row>
    <row r="4404" spans="2:3" ht="14.4" x14ac:dyDescent="0.3">
      <c r="B4404" s="19"/>
      <c r="C4404" s="30"/>
    </row>
    <row r="4405" spans="2:3" ht="14.4" x14ac:dyDescent="0.3">
      <c r="B4405" s="19"/>
      <c r="C4405" s="30"/>
    </row>
    <row r="4406" spans="2:3" ht="14.4" x14ac:dyDescent="0.3">
      <c r="B4406" s="19"/>
      <c r="C4406" s="30"/>
    </row>
    <row r="4407" spans="2:3" ht="14.4" x14ac:dyDescent="0.3">
      <c r="B4407" s="19"/>
      <c r="C4407" s="30"/>
    </row>
    <row r="4408" spans="2:3" ht="14.4" x14ac:dyDescent="0.3">
      <c r="B4408" s="19"/>
      <c r="C4408" s="30"/>
    </row>
    <row r="4409" spans="2:3" ht="14.4" x14ac:dyDescent="0.3">
      <c r="B4409" s="19"/>
      <c r="C4409" s="30"/>
    </row>
    <row r="4410" spans="2:3" ht="14.4" x14ac:dyDescent="0.3">
      <c r="B4410" s="19"/>
      <c r="C4410" s="30"/>
    </row>
    <row r="4411" spans="2:3" ht="14.4" x14ac:dyDescent="0.3">
      <c r="B4411" s="19"/>
      <c r="C4411" s="30"/>
    </row>
    <row r="4412" spans="2:3" ht="14.4" x14ac:dyDescent="0.3">
      <c r="B4412" s="19"/>
      <c r="C4412" s="30"/>
    </row>
    <row r="4413" spans="2:3" ht="14.4" x14ac:dyDescent="0.3">
      <c r="B4413" s="19"/>
      <c r="C4413" s="30"/>
    </row>
    <row r="4414" spans="2:3" ht="14.4" x14ac:dyDescent="0.3">
      <c r="B4414" s="19"/>
      <c r="C4414" s="30"/>
    </row>
    <row r="4415" spans="2:3" ht="14.4" x14ac:dyDescent="0.3">
      <c r="B4415" s="19"/>
      <c r="C4415" s="30"/>
    </row>
    <row r="4416" spans="2:3" ht="14.4" x14ac:dyDescent="0.3">
      <c r="B4416" s="19"/>
      <c r="C4416" s="30"/>
    </row>
    <row r="4417" spans="2:3" ht="14.4" x14ac:dyDescent="0.3">
      <c r="B4417" s="19"/>
      <c r="C4417" s="30"/>
    </row>
    <row r="4418" spans="2:3" ht="14.4" x14ac:dyDescent="0.3">
      <c r="B4418" s="19"/>
      <c r="C4418" s="30"/>
    </row>
    <row r="4419" spans="2:3" ht="14.4" x14ac:dyDescent="0.3">
      <c r="B4419" s="19"/>
      <c r="C4419" s="30"/>
    </row>
    <row r="4420" spans="2:3" ht="14.4" x14ac:dyDescent="0.3">
      <c r="B4420" s="19"/>
      <c r="C4420" s="30"/>
    </row>
    <row r="4421" spans="2:3" ht="14.4" x14ac:dyDescent="0.3">
      <c r="B4421" s="19"/>
      <c r="C4421" s="30"/>
    </row>
    <row r="4422" spans="2:3" ht="14.4" x14ac:dyDescent="0.3">
      <c r="B4422" s="19"/>
      <c r="C4422" s="30"/>
    </row>
    <row r="4423" spans="2:3" ht="14.4" x14ac:dyDescent="0.3">
      <c r="B4423" s="19"/>
      <c r="C4423" s="30"/>
    </row>
    <row r="4424" spans="2:3" ht="14.4" x14ac:dyDescent="0.3">
      <c r="B4424" s="19"/>
      <c r="C4424" s="30"/>
    </row>
    <row r="4425" spans="2:3" ht="14.4" x14ac:dyDescent="0.3">
      <c r="B4425" s="19"/>
      <c r="C4425" s="30"/>
    </row>
    <row r="4426" spans="2:3" ht="14.4" x14ac:dyDescent="0.3">
      <c r="B4426" s="19"/>
      <c r="C4426" s="30"/>
    </row>
    <row r="4427" spans="2:3" ht="14.4" x14ac:dyDescent="0.3">
      <c r="B4427" s="19"/>
      <c r="C4427" s="30"/>
    </row>
    <row r="4428" spans="2:3" ht="14.4" x14ac:dyDescent="0.3">
      <c r="B4428" s="19"/>
      <c r="C4428" s="30"/>
    </row>
    <row r="4429" spans="2:3" ht="14.4" x14ac:dyDescent="0.3">
      <c r="B4429" s="19"/>
      <c r="C4429" s="30"/>
    </row>
    <row r="4430" spans="2:3" ht="14.4" x14ac:dyDescent="0.3">
      <c r="B4430" s="19"/>
      <c r="C4430" s="30"/>
    </row>
    <row r="4431" spans="2:3" ht="14.4" x14ac:dyDescent="0.3">
      <c r="B4431" s="19"/>
      <c r="C4431" s="30"/>
    </row>
    <row r="4432" spans="2:3" ht="14.4" x14ac:dyDescent="0.3">
      <c r="B4432" s="19"/>
      <c r="C4432" s="30"/>
    </row>
    <row r="4433" spans="2:3" ht="14.4" x14ac:dyDescent="0.3">
      <c r="B4433" s="19"/>
      <c r="C4433" s="30"/>
    </row>
    <row r="4434" spans="2:3" ht="14.4" x14ac:dyDescent="0.3">
      <c r="B4434" s="19"/>
      <c r="C4434" s="30"/>
    </row>
    <row r="4435" spans="2:3" ht="14.4" x14ac:dyDescent="0.3">
      <c r="B4435" s="19"/>
      <c r="C4435" s="30"/>
    </row>
    <row r="4436" spans="2:3" ht="14.4" x14ac:dyDescent="0.3">
      <c r="B4436" s="19"/>
      <c r="C4436" s="30"/>
    </row>
    <row r="4437" spans="2:3" ht="14.4" x14ac:dyDescent="0.3">
      <c r="B4437" s="19"/>
      <c r="C4437" s="30"/>
    </row>
    <row r="4438" spans="2:3" ht="14.4" x14ac:dyDescent="0.3">
      <c r="B4438" s="19"/>
      <c r="C4438" s="30"/>
    </row>
    <row r="4439" spans="2:3" ht="14.4" x14ac:dyDescent="0.3">
      <c r="B4439" s="19"/>
      <c r="C4439" s="30"/>
    </row>
    <row r="4440" spans="2:3" ht="14.4" x14ac:dyDescent="0.3">
      <c r="B4440" s="19"/>
      <c r="C4440" s="30"/>
    </row>
    <row r="4441" spans="2:3" ht="14.4" x14ac:dyDescent="0.3">
      <c r="B4441" s="19"/>
      <c r="C4441" s="30"/>
    </row>
    <row r="4442" spans="2:3" ht="14.4" x14ac:dyDescent="0.3">
      <c r="B4442" s="19"/>
      <c r="C4442" s="30"/>
    </row>
    <row r="4443" spans="2:3" ht="14.4" x14ac:dyDescent="0.3">
      <c r="B4443" s="19"/>
      <c r="C4443" s="30"/>
    </row>
    <row r="4444" spans="2:3" ht="14.4" x14ac:dyDescent="0.3">
      <c r="B4444" s="19"/>
      <c r="C4444" s="30"/>
    </row>
    <row r="4445" spans="2:3" ht="14.4" x14ac:dyDescent="0.3">
      <c r="B4445" s="19"/>
      <c r="C4445" s="30"/>
    </row>
    <row r="4446" spans="2:3" ht="14.4" x14ac:dyDescent="0.3">
      <c r="B4446" s="19"/>
      <c r="C4446" s="30"/>
    </row>
    <row r="4447" spans="2:3" ht="14.4" x14ac:dyDescent="0.3">
      <c r="B4447" s="19"/>
      <c r="C4447" s="30"/>
    </row>
    <row r="4448" spans="2:3" ht="14.4" x14ac:dyDescent="0.3">
      <c r="B4448" s="19"/>
      <c r="C4448" s="30"/>
    </row>
    <row r="4449" spans="2:3" ht="14.4" x14ac:dyDescent="0.3">
      <c r="B4449" s="19"/>
      <c r="C4449" s="30"/>
    </row>
    <row r="4450" spans="2:3" ht="14.4" x14ac:dyDescent="0.3">
      <c r="B4450" s="19"/>
      <c r="C4450" s="30"/>
    </row>
    <row r="4451" spans="2:3" ht="14.4" x14ac:dyDescent="0.3">
      <c r="B4451" s="19"/>
      <c r="C4451" s="30"/>
    </row>
    <row r="4452" spans="2:3" ht="14.4" x14ac:dyDescent="0.3">
      <c r="B4452" s="19"/>
      <c r="C4452" s="30"/>
    </row>
    <row r="4453" spans="2:3" ht="14.4" x14ac:dyDescent="0.3">
      <c r="B4453" s="19"/>
      <c r="C4453" s="30"/>
    </row>
    <row r="4454" spans="2:3" ht="14.4" x14ac:dyDescent="0.3">
      <c r="B4454" s="19"/>
      <c r="C4454" s="30"/>
    </row>
    <row r="4455" spans="2:3" ht="14.4" x14ac:dyDescent="0.3">
      <c r="B4455" s="19"/>
      <c r="C4455" s="30"/>
    </row>
    <row r="4456" spans="2:3" ht="14.4" x14ac:dyDescent="0.3">
      <c r="B4456" s="19"/>
      <c r="C4456" s="30"/>
    </row>
    <row r="4457" spans="2:3" ht="14.4" x14ac:dyDescent="0.3">
      <c r="B4457" s="19"/>
      <c r="C4457" s="30"/>
    </row>
    <row r="4458" spans="2:3" ht="14.4" x14ac:dyDescent="0.3">
      <c r="B4458" s="19"/>
      <c r="C4458" s="30"/>
    </row>
    <row r="4459" spans="2:3" ht="14.4" x14ac:dyDescent="0.3">
      <c r="B4459" s="19"/>
      <c r="C4459" s="30"/>
    </row>
    <row r="4460" spans="2:3" ht="14.4" x14ac:dyDescent="0.3">
      <c r="B4460" s="19"/>
      <c r="C4460" s="30"/>
    </row>
    <row r="4461" spans="2:3" ht="14.4" x14ac:dyDescent="0.3">
      <c r="B4461" s="19"/>
      <c r="C4461" s="30"/>
    </row>
    <row r="4462" spans="2:3" ht="14.4" x14ac:dyDescent="0.3">
      <c r="B4462" s="19"/>
      <c r="C4462" s="30"/>
    </row>
    <row r="4463" spans="2:3" ht="14.4" x14ac:dyDescent="0.3">
      <c r="B4463" s="19"/>
      <c r="C4463" s="30"/>
    </row>
    <row r="4464" spans="2:3" ht="14.4" x14ac:dyDescent="0.3">
      <c r="B4464" s="19"/>
      <c r="C4464" s="30"/>
    </row>
    <row r="4465" spans="2:3" ht="14.4" x14ac:dyDescent="0.3">
      <c r="B4465" s="19"/>
      <c r="C4465" s="30"/>
    </row>
    <row r="4466" spans="2:3" ht="14.4" x14ac:dyDescent="0.3">
      <c r="B4466" s="19"/>
      <c r="C4466" s="30"/>
    </row>
    <row r="4467" spans="2:3" ht="14.4" x14ac:dyDescent="0.3">
      <c r="B4467" s="19"/>
      <c r="C4467" s="30"/>
    </row>
    <row r="4468" spans="2:3" ht="14.4" x14ac:dyDescent="0.3">
      <c r="B4468" s="19"/>
      <c r="C4468" s="30"/>
    </row>
    <row r="4469" spans="2:3" ht="14.4" x14ac:dyDescent="0.3">
      <c r="B4469" s="19"/>
      <c r="C4469" s="30"/>
    </row>
    <row r="4470" spans="2:3" ht="14.4" x14ac:dyDescent="0.3">
      <c r="B4470" s="19"/>
      <c r="C4470" s="30"/>
    </row>
    <row r="4471" spans="2:3" ht="14.4" x14ac:dyDescent="0.3">
      <c r="B4471" s="19"/>
      <c r="C4471" s="30"/>
    </row>
    <row r="4472" spans="2:3" ht="14.4" x14ac:dyDescent="0.3">
      <c r="B4472" s="19"/>
      <c r="C4472" s="30"/>
    </row>
    <row r="4473" spans="2:3" ht="14.4" x14ac:dyDescent="0.3">
      <c r="B4473" s="19"/>
      <c r="C4473" s="30"/>
    </row>
    <row r="4474" spans="2:3" ht="14.4" x14ac:dyDescent="0.3">
      <c r="B4474" s="19"/>
      <c r="C4474" s="30"/>
    </row>
    <row r="4475" spans="2:3" ht="14.4" x14ac:dyDescent="0.3">
      <c r="B4475" s="19"/>
      <c r="C4475" s="30"/>
    </row>
    <row r="4476" spans="2:3" ht="14.4" x14ac:dyDescent="0.3">
      <c r="B4476" s="19"/>
      <c r="C4476" s="30"/>
    </row>
    <row r="4477" spans="2:3" ht="14.4" x14ac:dyDescent="0.3">
      <c r="B4477" s="19"/>
      <c r="C4477" s="30"/>
    </row>
    <row r="4478" spans="2:3" ht="14.4" x14ac:dyDescent="0.3">
      <c r="B4478" s="19"/>
      <c r="C4478" s="30"/>
    </row>
    <row r="4479" spans="2:3" ht="14.4" x14ac:dyDescent="0.3">
      <c r="B4479" s="19"/>
      <c r="C4479" s="30"/>
    </row>
    <row r="4480" spans="2:3" ht="14.4" x14ac:dyDescent="0.3">
      <c r="B4480" s="19"/>
      <c r="C4480" s="30"/>
    </row>
    <row r="4481" spans="2:3" ht="14.4" x14ac:dyDescent="0.3">
      <c r="B4481" s="19"/>
      <c r="C4481" s="30"/>
    </row>
    <row r="4482" spans="2:3" ht="14.4" x14ac:dyDescent="0.3">
      <c r="B4482" s="19"/>
      <c r="C4482" s="30"/>
    </row>
    <row r="4483" spans="2:3" ht="14.4" x14ac:dyDescent="0.3">
      <c r="B4483" s="19"/>
      <c r="C4483" s="30"/>
    </row>
    <row r="4484" spans="2:3" ht="14.4" x14ac:dyDescent="0.3">
      <c r="B4484" s="19"/>
      <c r="C4484" s="30"/>
    </row>
    <row r="4485" spans="2:3" ht="14.4" x14ac:dyDescent="0.3">
      <c r="B4485" s="19"/>
      <c r="C4485" s="30"/>
    </row>
    <row r="4486" spans="2:3" ht="14.4" x14ac:dyDescent="0.3">
      <c r="B4486" s="19"/>
      <c r="C4486" s="30"/>
    </row>
    <row r="4487" spans="2:3" ht="14.4" x14ac:dyDescent="0.3">
      <c r="B4487" s="19"/>
      <c r="C4487" s="30"/>
    </row>
    <row r="4488" spans="2:3" ht="14.4" x14ac:dyDescent="0.3">
      <c r="B4488" s="19"/>
      <c r="C4488" s="30"/>
    </row>
    <row r="4489" spans="2:3" ht="14.4" x14ac:dyDescent="0.3">
      <c r="B4489" s="19"/>
      <c r="C4489" s="30"/>
    </row>
    <row r="4490" spans="2:3" ht="14.4" x14ac:dyDescent="0.3">
      <c r="B4490" s="19"/>
      <c r="C4490" s="30"/>
    </row>
    <row r="4491" spans="2:3" ht="14.4" x14ac:dyDescent="0.3">
      <c r="B4491" s="19"/>
      <c r="C4491" s="30"/>
    </row>
    <row r="4492" spans="2:3" ht="14.4" x14ac:dyDescent="0.3">
      <c r="B4492" s="19"/>
      <c r="C4492" s="30"/>
    </row>
    <row r="4493" spans="2:3" ht="14.4" x14ac:dyDescent="0.3">
      <c r="B4493" s="19"/>
      <c r="C4493" s="30"/>
    </row>
    <row r="4494" spans="2:3" ht="14.4" x14ac:dyDescent="0.3">
      <c r="B4494" s="19"/>
      <c r="C4494" s="30"/>
    </row>
    <row r="4495" spans="2:3" ht="14.4" x14ac:dyDescent="0.3">
      <c r="B4495" s="19"/>
      <c r="C4495" s="30"/>
    </row>
    <row r="4496" spans="2:3" ht="14.4" x14ac:dyDescent="0.3">
      <c r="B4496" s="19"/>
      <c r="C4496" s="30"/>
    </row>
    <row r="4497" spans="2:3" ht="14.4" x14ac:dyDescent="0.3">
      <c r="B4497" s="19"/>
      <c r="C4497" s="30"/>
    </row>
    <row r="4498" spans="2:3" ht="14.4" x14ac:dyDescent="0.3">
      <c r="B4498" s="19"/>
      <c r="C4498" s="30"/>
    </row>
    <row r="4499" spans="2:3" ht="14.4" x14ac:dyDescent="0.3">
      <c r="B4499" s="19"/>
      <c r="C4499" s="30"/>
    </row>
    <row r="4500" spans="2:3" ht="14.4" x14ac:dyDescent="0.3">
      <c r="B4500" s="19"/>
      <c r="C4500" s="30"/>
    </row>
    <row r="4501" spans="2:3" ht="14.4" x14ac:dyDescent="0.3">
      <c r="B4501" s="19"/>
      <c r="C4501" s="30"/>
    </row>
    <row r="4502" spans="2:3" ht="14.4" x14ac:dyDescent="0.3">
      <c r="B4502" s="19"/>
      <c r="C4502" s="30"/>
    </row>
    <row r="4503" spans="2:3" ht="14.4" x14ac:dyDescent="0.3">
      <c r="B4503" s="19"/>
      <c r="C4503" s="30"/>
    </row>
    <row r="4504" spans="2:3" ht="14.4" x14ac:dyDescent="0.3">
      <c r="B4504" s="19"/>
      <c r="C4504" s="30"/>
    </row>
    <row r="4505" spans="2:3" ht="14.4" x14ac:dyDescent="0.3">
      <c r="B4505" s="19"/>
      <c r="C4505" s="30"/>
    </row>
    <row r="4506" spans="2:3" ht="14.4" x14ac:dyDescent="0.3">
      <c r="B4506" s="19"/>
      <c r="C4506" s="30"/>
    </row>
    <row r="4507" spans="2:3" ht="14.4" x14ac:dyDescent="0.3">
      <c r="B4507" s="19"/>
      <c r="C4507" s="30"/>
    </row>
    <row r="4508" spans="2:3" ht="14.4" x14ac:dyDescent="0.3">
      <c r="B4508" s="19"/>
      <c r="C4508" s="30"/>
    </row>
    <row r="4509" spans="2:3" ht="14.4" x14ac:dyDescent="0.3">
      <c r="B4509" s="19"/>
      <c r="C4509" s="30"/>
    </row>
    <row r="4510" spans="2:3" ht="14.4" x14ac:dyDescent="0.3">
      <c r="B4510" s="19"/>
      <c r="C4510" s="30"/>
    </row>
    <row r="4511" spans="2:3" ht="14.4" x14ac:dyDescent="0.3">
      <c r="B4511" s="19"/>
      <c r="C4511" s="30"/>
    </row>
    <row r="4512" spans="2:3" ht="14.4" x14ac:dyDescent="0.3">
      <c r="B4512" s="19"/>
      <c r="C4512" s="30"/>
    </row>
    <row r="4513" spans="2:3" ht="14.4" x14ac:dyDescent="0.3">
      <c r="B4513" s="19"/>
      <c r="C4513" s="30"/>
    </row>
    <row r="4514" spans="2:3" ht="14.4" x14ac:dyDescent="0.3">
      <c r="B4514" s="19"/>
      <c r="C4514" s="30"/>
    </row>
    <row r="4515" spans="2:3" ht="14.4" x14ac:dyDescent="0.3">
      <c r="B4515" s="19"/>
      <c r="C4515" s="30"/>
    </row>
    <row r="4516" spans="2:3" ht="14.4" x14ac:dyDescent="0.3">
      <c r="B4516" s="19"/>
      <c r="C4516" s="30"/>
    </row>
    <row r="4517" spans="2:3" ht="14.4" x14ac:dyDescent="0.3">
      <c r="B4517" s="19"/>
      <c r="C4517" s="30"/>
    </row>
    <row r="4518" spans="2:3" ht="14.4" x14ac:dyDescent="0.3">
      <c r="B4518" s="19"/>
      <c r="C4518" s="30"/>
    </row>
    <row r="4519" spans="2:3" ht="14.4" x14ac:dyDescent="0.3">
      <c r="B4519" s="19"/>
      <c r="C4519" s="30"/>
    </row>
    <row r="4520" spans="2:3" ht="14.4" x14ac:dyDescent="0.3">
      <c r="B4520" s="19"/>
      <c r="C4520" s="30"/>
    </row>
    <row r="4521" spans="2:3" ht="14.4" x14ac:dyDescent="0.3">
      <c r="B4521" s="19"/>
      <c r="C4521" s="30"/>
    </row>
    <row r="4522" spans="2:3" ht="14.4" x14ac:dyDescent="0.3">
      <c r="B4522" s="19"/>
      <c r="C4522" s="30"/>
    </row>
    <row r="4523" spans="2:3" ht="14.4" x14ac:dyDescent="0.3">
      <c r="B4523" s="19"/>
      <c r="C4523" s="30"/>
    </row>
    <row r="4524" spans="2:3" ht="14.4" x14ac:dyDescent="0.3">
      <c r="B4524" s="19"/>
      <c r="C4524" s="30"/>
    </row>
    <row r="4525" spans="2:3" ht="14.4" x14ac:dyDescent="0.3">
      <c r="B4525" s="19"/>
      <c r="C4525" s="30"/>
    </row>
    <row r="4526" spans="2:3" ht="14.4" x14ac:dyDescent="0.3">
      <c r="B4526" s="19"/>
      <c r="C4526" s="30"/>
    </row>
    <row r="4527" spans="2:3" ht="14.4" x14ac:dyDescent="0.3">
      <c r="B4527" s="19"/>
      <c r="C4527" s="30"/>
    </row>
    <row r="4528" spans="2:3" ht="14.4" x14ac:dyDescent="0.3">
      <c r="B4528" s="19"/>
      <c r="C4528" s="30"/>
    </row>
    <row r="4529" spans="2:3" ht="14.4" x14ac:dyDescent="0.3">
      <c r="B4529" s="19"/>
      <c r="C4529" s="30"/>
    </row>
    <row r="4530" spans="2:3" ht="14.4" x14ac:dyDescent="0.3">
      <c r="B4530" s="19"/>
      <c r="C4530" s="30"/>
    </row>
    <row r="4531" spans="2:3" ht="14.4" x14ac:dyDescent="0.3">
      <c r="B4531" s="19"/>
      <c r="C4531" s="30"/>
    </row>
    <row r="4532" spans="2:3" ht="14.4" x14ac:dyDescent="0.3">
      <c r="B4532" s="19"/>
      <c r="C4532" s="30"/>
    </row>
    <row r="4533" spans="2:3" ht="14.4" x14ac:dyDescent="0.3">
      <c r="B4533" s="19"/>
      <c r="C4533" s="30"/>
    </row>
    <row r="4534" spans="2:3" ht="14.4" x14ac:dyDescent="0.3">
      <c r="B4534" s="19"/>
      <c r="C4534" s="30"/>
    </row>
    <row r="4535" spans="2:3" ht="14.4" x14ac:dyDescent="0.3">
      <c r="B4535" s="19"/>
      <c r="C4535" s="30"/>
    </row>
    <row r="4536" spans="2:3" ht="14.4" x14ac:dyDescent="0.3">
      <c r="B4536" s="19"/>
      <c r="C4536" s="30"/>
    </row>
    <row r="4537" spans="2:3" ht="14.4" x14ac:dyDescent="0.3">
      <c r="B4537" s="19"/>
      <c r="C4537" s="30"/>
    </row>
    <row r="4538" spans="2:3" ht="14.4" x14ac:dyDescent="0.3">
      <c r="B4538" s="19"/>
      <c r="C4538" s="30"/>
    </row>
    <row r="4539" spans="2:3" ht="14.4" x14ac:dyDescent="0.3">
      <c r="B4539" s="19"/>
      <c r="C4539" s="30"/>
    </row>
    <row r="4540" spans="2:3" ht="14.4" x14ac:dyDescent="0.3">
      <c r="B4540" s="19"/>
      <c r="C4540" s="30"/>
    </row>
    <row r="4541" spans="2:3" ht="14.4" x14ac:dyDescent="0.3">
      <c r="B4541" s="19"/>
      <c r="C4541" s="30"/>
    </row>
    <row r="4542" spans="2:3" ht="14.4" x14ac:dyDescent="0.3">
      <c r="B4542" s="19"/>
      <c r="C4542" s="30"/>
    </row>
    <row r="4543" spans="2:3" ht="14.4" x14ac:dyDescent="0.3">
      <c r="B4543" s="19"/>
      <c r="C4543" s="30"/>
    </row>
    <row r="4544" spans="2:3" ht="14.4" x14ac:dyDescent="0.3">
      <c r="B4544" s="19"/>
      <c r="C4544" s="30"/>
    </row>
    <row r="4545" spans="2:3" ht="14.4" x14ac:dyDescent="0.3">
      <c r="B4545" s="19"/>
      <c r="C4545" s="30"/>
    </row>
    <row r="4546" spans="2:3" ht="14.4" x14ac:dyDescent="0.3">
      <c r="B4546" s="19"/>
      <c r="C4546" s="30"/>
    </row>
    <row r="4547" spans="2:3" ht="14.4" x14ac:dyDescent="0.3">
      <c r="B4547" s="19"/>
      <c r="C4547" s="30"/>
    </row>
    <row r="4548" spans="2:3" ht="14.4" x14ac:dyDescent="0.3">
      <c r="B4548" s="19"/>
      <c r="C4548" s="30"/>
    </row>
    <row r="4549" spans="2:3" ht="14.4" x14ac:dyDescent="0.3">
      <c r="B4549" s="19"/>
      <c r="C4549" s="30"/>
    </row>
    <row r="4550" spans="2:3" ht="14.4" x14ac:dyDescent="0.3">
      <c r="B4550" s="19"/>
      <c r="C4550" s="30"/>
    </row>
    <row r="4551" spans="2:3" ht="14.4" x14ac:dyDescent="0.3">
      <c r="B4551" s="19"/>
      <c r="C4551" s="30"/>
    </row>
    <row r="4552" spans="2:3" ht="14.4" x14ac:dyDescent="0.3">
      <c r="B4552" s="19"/>
      <c r="C4552" s="30"/>
    </row>
    <row r="4553" spans="2:3" ht="14.4" x14ac:dyDescent="0.3">
      <c r="B4553" s="19"/>
      <c r="C4553" s="30"/>
    </row>
    <row r="4554" spans="2:3" ht="14.4" x14ac:dyDescent="0.3">
      <c r="B4554" s="19"/>
      <c r="C4554" s="30"/>
    </row>
    <row r="4555" spans="2:3" ht="14.4" x14ac:dyDescent="0.3">
      <c r="B4555" s="19"/>
      <c r="C4555" s="30"/>
    </row>
    <row r="4556" spans="2:3" ht="14.4" x14ac:dyDescent="0.3">
      <c r="B4556" s="19"/>
      <c r="C4556" s="30"/>
    </row>
    <row r="4557" spans="2:3" ht="14.4" x14ac:dyDescent="0.3">
      <c r="B4557" s="19"/>
      <c r="C4557" s="30"/>
    </row>
    <row r="4558" spans="2:3" ht="14.4" x14ac:dyDescent="0.3">
      <c r="B4558" s="19"/>
      <c r="C4558" s="30"/>
    </row>
    <row r="4559" spans="2:3" ht="14.4" x14ac:dyDescent="0.3">
      <c r="B4559" s="19"/>
      <c r="C4559" s="30"/>
    </row>
    <row r="4560" spans="2:3" ht="14.4" x14ac:dyDescent="0.3">
      <c r="B4560" s="19"/>
      <c r="C4560" s="30"/>
    </row>
    <row r="4561" spans="2:3" ht="14.4" x14ac:dyDescent="0.3">
      <c r="B4561" s="19"/>
      <c r="C4561" s="30"/>
    </row>
    <row r="4562" spans="2:3" ht="14.4" x14ac:dyDescent="0.3">
      <c r="B4562" s="19"/>
      <c r="C4562" s="30"/>
    </row>
    <row r="4563" spans="2:3" ht="14.4" x14ac:dyDescent="0.3">
      <c r="B4563" s="19"/>
      <c r="C4563" s="30"/>
    </row>
    <row r="4564" spans="2:3" ht="14.4" x14ac:dyDescent="0.3">
      <c r="B4564" s="19"/>
      <c r="C4564" s="30"/>
    </row>
    <row r="4565" spans="2:3" ht="14.4" x14ac:dyDescent="0.3">
      <c r="B4565" s="19"/>
      <c r="C4565" s="30"/>
    </row>
    <row r="4566" spans="2:3" ht="14.4" x14ac:dyDescent="0.3">
      <c r="B4566" s="19"/>
      <c r="C4566" s="30"/>
    </row>
    <row r="4567" spans="2:3" ht="14.4" x14ac:dyDescent="0.3">
      <c r="B4567" s="19"/>
      <c r="C4567" s="30"/>
    </row>
    <row r="4568" spans="2:3" ht="14.4" x14ac:dyDescent="0.3">
      <c r="B4568" s="19"/>
      <c r="C4568" s="30"/>
    </row>
    <row r="4569" spans="2:3" ht="14.4" x14ac:dyDescent="0.3">
      <c r="B4569" s="19"/>
      <c r="C4569" s="30"/>
    </row>
    <row r="4570" spans="2:3" ht="14.4" x14ac:dyDescent="0.3">
      <c r="B4570" s="19"/>
      <c r="C4570" s="30"/>
    </row>
    <row r="4571" spans="2:3" ht="14.4" x14ac:dyDescent="0.3">
      <c r="B4571" s="19"/>
      <c r="C4571" s="30"/>
    </row>
    <row r="4572" spans="2:3" ht="14.4" x14ac:dyDescent="0.3">
      <c r="B4572" s="19"/>
      <c r="C4572" s="30"/>
    </row>
    <row r="4573" spans="2:3" ht="14.4" x14ac:dyDescent="0.3">
      <c r="B4573" s="19"/>
      <c r="C4573" s="30"/>
    </row>
    <row r="4574" spans="2:3" ht="14.4" x14ac:dyDescent="0.3">
      <c r="B4574" s="19"/>
      <c r="C4574" s="30"/>
    </row>
    <row r="4575" spans="2:3" ht="14.4" x14ac:dyDescent="0.3">
      <c r="B4575" s="19"/>
      <c r="C4575" s="30"/>
    </row>
    <row r="4576" spans="2:3" ht="14.4" x14ac:dyDescent="0.3">
      <c r="B4576" s="19"/>
      <c r="C4576" s="30"/>
    </row>
    <row r="4577" spans="2:3" ht="14.4" x14ac:dyDescent="0.3">
      <c r="B4577" s="19"/>
      <c r="C4577" s="30"/>
    </row>
    <row r="4578" spans="2:3" ht="14.4" x14ac:dyDescent="0.3">
      <c r="B4578" s="19"/>
      <c r="C4578" s="30"/>
    </row>
    <row r="4579" spans="2:3" ht="14.4" x14ac:dyDescent="0.3">
      <c r="B4579" s="19"/>
      <c r="C4579" s="30"/>
    </row>
    <row r="4580" spans="2:3" ht="14.4" x14ac:dyDescent="0.3">
      <c r="B4580" s="19"/>
      <c r="C4580" s="30"/>
    </row>
    <row r="4581" spans="2:3" ht="14.4" x14ac:dyDescent="0.3">
      <c r="B4581" s="19"/>
      <c r="C4581" s="30"/>
    </row>
    <row r="4582" spans="2:3" ht="14.4" x14ac:dyDescent="0.3">
      <c r="B4582" s="19"/>
      <c r="C4582" s="30"/>
    </row>
    <row r="4583" spans="2:3" ht="14.4" x14ac:dyDescent="0.3">
      <c r="B4583" s="19"/>
      <c r="C4583" s="30"/>
    </row>
    <row r="4584" spans="2:3" ht="14.4" x14ac:dyDescent="0.3">
      <c r="B4584" s="19"/>
      <c r="C4584" s="30"/>
    </row>
    <row r="4585" spans="2:3" ht="14.4" x14ac:dyDescent="0.3">
      <c r="B4585" s="19"/>
      <c r="C4585" s="30"/>
    </row>
    <row r="4586" spans="2:3" ht="14.4" x14ac:dyDescent="0.3">
      <c r="B4586" s="19"/>
      <c r="C4586" s="30"/>
    </row>
    <row r="4587" spans="2:3" ht="14.4" x14ac:dyDescent="0.3">
      <c r="B4587" s="19"/>
      <c r="C4587" s="30"/>
    </row>
    <row r="4588" spans="2:3" ht="14.4" x14ac:dyDescent="0.3">
      <c r="B4588" s="19"/>
      <c r="C4588" s="30"/>
    </row>
    <row r="4589" spans="2:3" ht="14.4" x14ac:dyDescent="0.3">
      <c r="B4589" s="19"/>
      <c r="C4589" s="30"/>
    </row>
    <row r="4590" spans="2:3" ht="14.4" x14ac:dyDescent="0.3">
      <c r="B4590" s="19"/>
      <c r="C4590" s="30"/>
    </row>
    <row r="4591" spans="2:3" ht="14.4" x14ac:dyDescent="0.3">
      <c r="B4591" s="19"/>
      <c r="C4591" s="30"/>
    </row>
    <row r="4592" spans="2:3" ht="14.4" x14ac:dyDescent="0.3">
      <c r="B4592" s="19"/>
      <c r="C4592" s="30"/>
    </row>
    <row r="4593" spans="2:3" ht="14.4" x14ac:dyDescent="0.3">
      <c r="B4593" s="19"/>
      <c r="C4593" s="30"/>
    </row>
    <row r="4594" spans="2:3" ht="14.4" x14ac:dyDescent="0.3">
      <c r="B4594" s="19"/>
      <c r="C4594" s="30"/>
    </row>
    <row r="4595" spans="2:3" ht="14.4" x14ac:dyDescent="0.3">
      <c r="B4595" s="19"/>
      <c r="C4595" s="30"/>
    </row>
    <row r="4596" spans="2:3" ht="14.4" x14ac:dyDescent="0.3">
      <c r="B4596" s="19"/>
      <c r="C4596" s="30"/>
    </row>
    <row r="4597" spans="2:3" ht="14.4" x14ac:dyDescent="0.3">
      <c r="B4597" s="19"/>
      <c r="C4597" s="30"/>
    </row>
    <row r="4598" spans="2:3" ht="14.4" x14ac:dyDescent="0.3">
      <c r="B4598" s="19"/>
      <c r="C4598" s="30"/>
    </row>
    <row r="4599" spans="2:3" ht="14.4" x14ac:dyDescent="0.3">
      <c r="B4599" s="19"/>
      <c r="C4599" s="30"/>
    </row>
    <row r="4600" spans="2:3" ht="14.4" x14ac:dyDescent="0.3">
      <c r="B4600" s="19"/>
      <c r="C4600" s="30"/>
    </row>
    <row r="4601" spans="2:3" ht="14.4" x14ac:dyDescent="0.3">
      <c r="B4601" s="19"/>
      <c r="C4601" s="30"/>
    </row>
    <row r="4602" spans="2:3" ht="14.4" x14ac:dyDescent="0.3">
      <c r="B4602" s="19"/>
      <c r="C4602" s="30"/>
    </row>
    <row r="4603" spans="2:3" ht="14.4" x14ac:dyDescent="0.3">
      <c r="B4603" s="19"/>
      <c r="C4603" s="30"/>
    </row>
    <row r="4604" spans="2:3" ht="14.4" x14ac:dyDescent="0.3">
      <c r="B4604" s="19"/>
      <c r="C4604" s="30"/>
    </row>
    <row r="4605" spans="2:3" ht="14.4" x14ac:dyDescent="0.3">
      <c r="B4605" s="19"/>
      <c r="C4605" s="30"/>
    </row>
    <row r="4606" spans="2:3" ht="14.4" x14ac:dyDescent="0.3">
      <c r="B4606" s="19"/>
      <c r="C4606" s="30"/>
    </row>
    <row r="4607" spans="2:3" ht="14.4" x14ac:dyDescent="0.3">
      <c r="B4607" s="19"/>
      <c r="C4607" s="30"/>
    </row>
    <row r="4608" spans="2:3" ht="14.4" x14ac:dyDescent="0.3">
      <c r="B4608" s="19"/>
      <c r="C4608" s="30"/>
    </row>
    <row r="4609" spans="2:3" ht="14.4" x14ac:dyDescent="0.3">
      <c r="B4609" s="19"/>
      <c r="C4609" s="30"/>
    </row>
    <row r="4610" spans="2:3" ht="14.4" x14ac:dyDescent="0.3">
      <c r="B4610" s="19"/>
      <c r="C4610" s="30"/>
    </row>
    <row r="4611" spans="2:3" ht="14.4" x14ac:dyDescent="0.3">
      <c r="B4611" s="19"/>
      <c r="C4611" s="30"/>
    </row>
    <row r="4612" spans="2:3" ht="14.4" x14ac:dyDescent="0.3">
      <c r="B4612" s="19"/>
      <c r="C4612" s="30"/>
    </row>
    <row r="4613" spans="2:3" ht="14.4" x14ac:dyDescent="0.3">
      <c r="B4613" s="19"/>
      <c r="C4613" s="30"/>
    </row>
    <row r="4614" spans="2:3" ht="14.4" x14ac:dyDescent="0.3">
      <c r="B4614" s="19"/>
      <c r="C4614" s="30"/>
    </row>
    <row r="4615" spans="2:3" ht="14.4" x14ac:dyDescent="0.3">
      <c r="B4615" s="19"/>
      <c r="C4615" s="30"/>
    </row>
    <row r="4616" spans="2:3" ht="14.4" x14ac:dyDescent="0.3">
      <c r="B4616" s="19"/>
      <c r="C4616" s="30"/>
    </row>
    <row r="4617" spans="2:3" ht="14.4" x14ac:dyDescent="0.3">
      <c r="B4617" s="19"/>
      <c r="C4617" s="30"/>
    </row>
    <row r="4618" spans="2:3" ht="14.4" x14ac:dyDescent="0.3">
      <c r="B4618" s="19"/>
      <c r="C4618" s="30"/>
    </row>
    <row r="4619" spans="2:3" ht="14.4" x14ac:dyDescent="0.3">
      <c r="B4619" s="19"/>
      <c r="C4619" s="30"/>
    </row>
    <row r="4620" spans="2:3" ht="14.4" x14ac:dyDescent="0.3">
      <c r="B4620" s="19"/>
      <c r="C4620" s="30"/>
    </row>
    <row r="4621" spans="2:3" ht="14.4" x14ac:dyDescent="0.3">
      <c r="B4621" s="19"/>
      <c r="C4621" s="30"/>
    </row>
    <row r="4622" spans="2:3" ht="14.4" x14ac:dyDescent="0.3">
      <c r="B4622" s="19"/>
      <c r="C4622" s="30"/>
    </row>
    <row r="4623" spans="2:3" ht="14.4" x14ac:dyDescent="0.3">
      <c r="B4623" s="19"/>
      <c r="C4623" s="30"/>
    </row>
    <row r="4624" spans="2:3" ht="14.4" x14ac:dyDescent="0.3">
      <c r="B4624" s="19"/>
      <c r="C4624" s="30"/>
    </row>
    <row r="4625" spans="2:3" ht="14.4" x14ac:dyDescent="0.3">
      <c r="B4625" s="19"/>
      <c r="C4625" s="30"/>
    </row>
    <row r="4626" spans="2:3" ht="14.4" x14ac:dyDescent="0.3">
      <c r="B4626" s="19"/>
      <c r="C4626" s="30"/>
    </row>
    <row r="4627" spans="2:3" ht="14.4" x14ac:dyDescent="0.3">
      <c r="B4627" s="19"/>
      <c r="C4627" s="30"/>
    </row>
    <row r="4628" spans="2:3" ht="14.4" x14ac:dyDescent="0.3">
      <c r="B4628" s="19"/>
      <c r="C4628" s="30"/>
    </row>
    <row r="4629" spans="2:3" ht="14.4" x14ac:dyDescent="0.3">
      <c r="B4629" s="19"/>
      <c r="C4629" s="30"/>
    </row>
    <row r="4630" spans="2:3" ht="14.4" x14ac:dyDescent="0.3">
      <c r="B4630" s="19"/>
      <c r="C4630" s="30"/>
    </row>
    <row r="4631" spans="2:3" ht="14.4" x14ac:dyDescent="0.3">
      <c r="B4631" s="19"/>
      <c r="C4631" s="30"/>
    </row>
    <row r="4632" spans="2:3" ht="14.4" x14ac:dyDescent="0.3">
      <c r="B4632" s="19"/>
      <c r="C4632" s="30"/>
    </row>
    <row r="4633" spans="2:3" ht="14.4" x14ac:dyDescent="0.3">
      <c r="B4633" s="19"/>
      <c r="C4633" s="30"/>
    </row>
    <row r="4634" spans="2:3" ht="14.4" x14ac:dyDescent="0.3">
      <c r="B4634" s="19"/>
      <c r="C4634" s="30"/>
    </row>
    <row r="4635" spans="2:3" ht="14.4" x14ac:dyDescent="0.3">
      <c r="B4635" s="19"/>
      <c r="C4635" s="30"/>
    </row>
    <row r="4636" spans="2:3" ht="14.4" x14ac:dyDescent="0.3">
      <c r="B4636" s="19"/>
      <c r="C4636" s="30"/>
    </row>
    <row r="4637" spans="2:3" ht="14.4" x14ac:dyDescent="0.3">
      <c r="B4637" s="19"/>
      <c r="C4637" s="30"/>
    </row>
    <row r="4638" spans="2:3" ht="14.4" x14ac:dyDescent="0.3">
      <c r="B4638" s="19"/>
      <c r="C4638" s="30"/>
    </row>
    <row r="4639" spans="2:3" ht="14.4" x14ac:dyDescent="0.3">
      <c r="B4639" s="19"/>
      <c r="C4639" s="30"/>
    </row>
    <row r="4640" spans="2:3" ht="14.4" x14ac:dyDescent="0.3">
      <c r="B4640" s="19"/>
      <c r="C4640" s="30"/>
    </row>
    <row r="4641" spans="2:3" ht="14.4" x14ac:dyDescent="0.3">
      <c r="B4641" s="19"/>
      <c r="C4641" s="30"/>
    </row>
    <row r="4642" spans="2:3" ht="14.4" x14ac:dyDescent="0.3">
      <c r="B4642" s="19"/>
      <c r="C4642" s="30"/>
    </row>
    <row r="4643" spans="2:3" ht="14.4" x14ac:dyDescent="0.3">
      <c r="B4643" s="19"/>
      <c r="C4643" s="30"/>
    </row>
    <row r="4644" spans="2:3" ht="14.4" x14ac:dyDescent="0.3">
      <c r="B4644" s="19"/>
      <c r="C4644" s="30"/>
    </row>
    <row r="4645" spans="2:3" ht="14.4" x14ac:dyDescent="0.3">
      <c r="B4645" s="19"/>
      <c r="C4645" s="30"/>
    </row>
    <row r="4646" spans="2:3" ht="14.4" x14ac:dyDescent="0.3">
      <c r="B4646" s="19"/>
      <c r="C4646" s="30"/>
    </row>
    <row r="4647" spans="2:3" ht="14.4" x14ac:dyDescent="0.3">
      <c r="B4647" s="19"/>
      <c r="C4647" s="30"/>
    </row>
    <row r="4648" spans="2:3" ht="14.4" x14ac:dyDescent="0.3">
      <c r="B4648" s="19"/>
      <c r="C4648" s="30"/>
    </row>
    <row r="4649" spans="2:3" ht="14.4" x14ac:dyDescent="0.3">
      <c r="B4649" s="19"/>
      <c r="C4649" s="30"/>
    </row>
    <row r="4650" spans="2:3" ht="14.4" x14ac:dyDescent="0.3">
      <c r="B4650" s="19"/>
      <c r="C4650" s="30"/>
    </row>
    <row r="4651" spans="2:3" ht="14.4" x14ac:dyDescent="0.3">
      <c r="B4651" s="19"/>
      <c r="C4651" s="30"/>
    </row>
    <row r="4652" spans="2:3" ht="14.4" x14ac:dyDescent="0.3">
      <c r="B4652" s="19"/>
      <c r="C4652" s="30"/>
    </row>
    <row r="4653" spans="2:3" ht="14.4" x14ac:dyDescent="0.3">
      <c r="B4653" s="19"/>
      <c r="C4653" s="30"/>
    </row>
    <row r="4654" spans="2:3" ht="14.4" x14ac:dyDescent="0.3">
      <c r="B4654" s="19"/>
      <c r="C4654" s="30"/>
    </row>
    <row r="4655" spans="2:3" ht="14.4" x14ac:dyDescent="0.3">
      <c r="B4655" s="19"/>
      <c r="C4655" s="30"/>
    </row>
    <row r="4656" spans="2:3" ht="14.4" x14ac:dyDescent="0.3">
      <c r="B4656" s="19"/>
      <c r="C4656" s="30"/>
    </row>
    <row r="4657" spans="2:3" ht="14.4" x14ac:dyDescent="0.3">
      <c r="B4657" s="19"/>
      <c r="C4657" s="30"/>
    </row>
    <row r="4658" spans="2:3" ht="14.4" x14ac:dyDescent="0.3">
      <c r="B4658" s="19"/>
      <c r="C4658" s="30"/>
    </row>
    <row r="4659" spans="2:3" ht="14.4" x14ac:dyDescent="0.3">
      <c r="B4659" s="19"/>
      <c r="C4659" s="30"/>
    </row>
    <row r="4660" spans="2:3" ht="14.4" x14ac:dyDescent="0.3">
      <c r="B4660" s="19"/>
      <c r="C4660" s="30"/>
    </row>
    <row r="4661" spans="2:3" ht="14.4" x14ac:dyDescent="0.3">
      <c r="B4661" s="19"/>
      <c r="C4661" s="30"/>
    </row>
    <row r="4662" spans="2:3" ht="14.4" x14ac:dyDescent="0.3">
      <c r="B4662" s="19"/>
      <c r="C4662" s="30"/>
    </row>
    <row r="4663" spans="2:3" ht="14.4" x14ac:dyDescent="0.3">
      <c r="B4663" s="19"/>
      <c r="C4663" s="30"/>
    </row>
    <row r="4664" spans="2:3" ht="14.4" x14ac:dyDescent="0.3">
      <c r="B4664" s="19"/>
      <c r="C4664" s="30"/>
    </row>
    <row r="4665" spans="2:3" ht="14.4" x14ac:dyDescent="0.3">
      <c r="B4665" s="19"/>
      <c r="C4665" s="30"/>
    </row>
    <row r="4666" spans="2:3" ht="14.4" x14ac:dyDescent="0.3">
      <c r="B4666" s="19"/>
      <c r="C4666" s="30"/>
    </row>
    <row r="4667" spans="2:3" ht="14.4" x14ac:dyDescent="0.3">
      <c r="B4667" s="19"/>
      <c r="C4667" s="30"/>
    </row>
    <row r="4668" spans="2:3" ht="14.4" x14ac:dyDescent="0.3">
      <c r="B4668" s="19"/>
      <c r="C4668" s="30"/>
    </row>
    <row r="4669" spans="2:3" ht="14.4" x14ac:dyDescent="0.3">
      <c r="B4669" s="19"/>
      <c r="C4669" s="30"/>
    </row>
    <row r="4670" spans="2:3" ht="14.4" x14ac:dyDescent="0.3">
      <c r="B4670" s="19"/>
      <c r="C4670" s="30"/>
    </row>
    <row r="4671" spans="2:3" ht="14.4" x14ac:dyDescent="0.3">
      <c r="B4671" s="19"/>
      <c r="C4671" s="30"/>
    </row>
    <row r="4672" spans="2:3" ht="14.4" x14ac:dyDescent="0.3">
      <c r="B4672" s="19"/>
      <c r="C4672" s="30"/>
    </row>
    <row r="4673" spans="2:3" ht="14.4" x14ac:dyDescent="0.3">
      <c r="B4673" s="19"/>
      <c r="C4673" s="30"/>
    </row>
    <row r="4674" spans="2:3" ht="14.4" x14ac:dyDescent="0.3">
      <c r="B4674" s="19"/>
      <c r="C4674" s="30"/>
    </row>
    <row r="4675" spans="2:3" ht="14.4" x14ac:dyDescent="0.3">
      <c r="B4675" s="19"/>
      <c r="C4675" s="30"/>
    </row>
    <row r="4676" spans="2:3" ht="14.4" x14ac:dyDescent="0.3">
      <c r="B4676" s="19"/>
      <c r="C4676" s="30"/>
    </row>
    <row r="4677" spans="2:3" ht="14.4" x14ac:dyDescent="0.3">
      <c r="B4677" s="19"/>
      <c r="C4677" s="30"/>
    </row>
    <row r="4678" spans="2:3" ht="14.4" x14ac:dyDescent="0.3">
      <c r="B4678" s="19"/>
      <c r="C4678" s="30"/>
    </row>
    <row r="4679" spans="2:3" ht="14.4" x14ac:dyDescent="0.3">
      <c r="B4679" s="19"/>
      <c r="C4679" s="30"/>
    </row>
    <row r="4680" spans="2:3" ht="14.4" x14ac:dyDescent="0.3">
      <c r="B4680" s="19"/>
      <c r="C4680" s="30"/>
    </row>
    <row r="4681" spans="2:3" ht="14.4" x14ac:dyDescent="0.3">
      <c r="B4681" s="19"/>
      <c r="C4681" s="30"/>
    </row>
    <row r="4682" spans="2:3" ht="14.4" x14ac:dyDescent="0.3">
      <c r="B4682" s="19"/>
      <c r="C4682" s="30"/>
    </row>
    <row r="4683" spans="2:3" ht="14.4" x14ac:dyDescent="0.3">
      <c r="B4683" s="19"/>
      <c r="C4683" s="30"/>
    </row>
    <row r="4684" spans="2:3" ht="14.4" x14ac:dyDescent="0.3">
      <c r="B4684" s="19"/>
      <c r="C4684" s="30"/>
    </row>
    <row r="4685" spans="2:3" ht="14.4" x14ac:dyDescent="0.3">
      <c r="B4685" s="19"/>
      <c r="C4685" s="30"/>
    </row>
    <row r="4686" spans="2:3" ht="14.4" x14ac:dyDescent="0.3">
      <c r="B4686" s="19"/>
      <c r="C4686" s="30"/>
    </row>
    <row r="4687" spans="2:3" ht="14.4" x14ac:dyDescent="0.3">
      <c r="B4687" s="19"/>
      <c r="C4687" s="30"/>
    </row>
    <row r="4688" spans="2:3" ht="14.4" x14ac:dyDescent="0.3">
      <c r="B4688" s="19"/>
      <c r="C4688" s="30"/>
    </row>
    <row r="4689" spans="2:3" ht="14.4" x14ac:dyDescent="0.3">
      <c r="B4689" s="19"/>
      <c r="C4689" s="30"/>
    </row>
    <row r="4690" spans="2:3" ht="14.4" x14ac:dyDescent="0.3">
      <c r="B4690" s="19"/>
      <c r="C4690" s="30"/>
    </row>
    <row r="4691" spans="2:3" ht="14.4" x14ac:dyDescent="0.3">
      <c r="B4691" s="19"/>
      <c r="C4691" s="30"/>
    </row>
    <row r="4692" spans="2:3" ht="14.4" x14ac:dyDescent="0.3">
      <c r="B4692" s="19"/>
      <c r="C4692" s="30"/>
    </row>
    <row r="4693" spans="2:3" ht="14.4" x14ac:dyDescent="0.3">
      <c r="B4693" s="19"/>
      <c r="C4693" s="30"/>
    </row>
    <row r="4694" spans="2:3" ht="14.4" x14ac:dyDescent="0.3">
      <c r="B4694" s="19"/>
      <c r="C4694" s="30"/>
    </row>
    <row r="4695" spans="2:3" ht="14.4" x14ac:dyDescent="0.3">
      <c r="B4695" s="19"/>
      <c r="C4695" s="30"/>
    </row>
    <row r="4696" spans="2:3" ht="14.4" x14ac:dyDescent="0.3">
      <c r="B4696" s="19"/>
      <c r="C4696" s="30"/>
    </row>
    <row r="4697" spans="2:3" ht="14.4" x14ac:dyDescent="0.3">
      <c r="B4697" s="19"/>
      <c r="C4697" s="30"/>
    </row>
    <row r="4698" spans="2:3" ht="14.4" x14ac:dyDescent="0.3">
      <c r="B4698" s="19"/>
      <c r="C4698" s="30"/>
    </row>
    <row r="4699" spans="2:3" ht="14.4" x14ac:dyDescent="0.3">
      <c r="B4699" s="19"/>
      <c r="C4699" s="30"/>
    </row>
    <row r="4700" spans="2:3" ht="14.4" x14ac:dyDescent="0.3">
      <c r="B4700" s="19"/>
      <c r="C4700" s="30"/>
    </row>
    <row r="4701" spans="2:3" ht="14.4" x14ac:dyDescent="0.3">
      <c r="B4701" s="19"/>
      <c r="C4701" s="30"/>
    </row>
    <row r="4702" spans="2:3" ht="14.4" x14ac:dyDescent="0.3">
      <c r="B4702" s="19"/>
      <c r="C4702" s="30"/>
    </row>
    <row r="4703" spans="2:3" ht="14.4" x14ac:dyDescent="0.3">
      <c r="B4703" s="19"/>
      <c r="C4703" s="30"/>
    </row>
    <row r="4704" spans="2:3" ht="14.4" x14ac:dyDescent="0.3">
      <c r="B4704" s="19"/>
      <c r="C4704" s="30"/>
    </row>
    <row r="4705" spans="2:3" ht="14.4" x14ac:dyDescent="0.3">
      <c r="B4705" s="19"/>
      <c r="C4705" s="30"/>
    </row>
    <row r="4706" spans="2:3" ht="14.4" x14ac:dyDescent="0.3">
      <c r="B4706" s="19"/>
      <c r="C4706" s="30"/>
    </row>
    <row r="4707" spans="2:3" ht="14.4" x14ac:dyDescent="0.3">
      <c r="B4707" s="19"/>
      <c r="C4707" s="30"/>
    </row>
    <row r="4708" spans="2:3" ht="14.4" x14ac:dyDescent="0.3">
      <c r="B4708" s="19"/>
      <c r="C4708" s="30"/>
    </row>
    <row r="4709" spans="2:3" ht="14.4" x14ac:dyDescent="0.3">
      <c r="B4709" s="19"/>
      <c r="C4709" s="30"/>
    </row>
    <row r="4710" spans="2:3" ht="14.4" x14ac:dyDescent="0.3">
      <c r="B4710" s="19"/>
      <c r="C4710" s="30"/>
    </row>
    <row r="4711" spans="2:3" ht="14.4" x14ac:dyDescent="0.3">
      <c r="B4711" s="19"/>
      <c r="C4711" s="30"/>
    </row>
    <row r="4712" spans="2:3" ht="14.4" x14ac:dyDescent="0.3">
      <c r="B4712" s="19"/>
      <c r="C4712" s="30"/>
    </row>
    <row r="4713" spans="2:3" ht="14.4" x14ac:dyDescent="0.3">
      <c r="B4713" s="19"/>
      <c r="C4713" s="30"/>
    </row>
    <row r="4714" spans="2:3" ht="14.4" x14ac:dyDescent="0.3">
      <c r="B4714" s="19"/>
      <c r="C4714" s="30"/>
    </row>
    <row r="4715" spans="2:3" ht="14.4" x14ac:dyDescent="0.3">
      <c r="B4715" s="19"/>
      <c r="C4715" s="30"/>
    </row>
    <row r="4716" spans="2:3" ht="14.4" x14ac:dyDescent="0.3">
      <c r="B4716" s="19"/>
      <c r="C4716" s="30"/>
    </row>
    <row r="4717" spans="2:3" ht="14.4" x14ac:dyDescent="0.3">
      <c r="B4717" s="19"/>
      <c r="C4717" s="30"/>
    </row>
    <row r="4718" spans="2:3" ht="14.4" x14ac:dyDescent="0.3">
      <c r="B4718" s="19"/>
      <c r="C4718" s="30"/>
    </row>
    <row r="4719" spans="2:3" ht="14.4" x14ac:dyDescent="0.3">
      <c r="B4719" s="19"/>
      <c r="C4719" s="30"/>
    </row>
    <row r="4720" spans="2:3" ht="14.4" x14ac:dyDescent="0.3">
      <c r="B4720" s="19"/>
      <c r="C4720" s="30"/>
    </row>
    <row r="4721" spans="2:3" ht="14.4" x14ac:dyDescent="0.3">
      <c r="B4721" s="19"/>
      <c r="C4721" s="30"/>
    </row>
    <row r="4722" spans="2:3" ht="14.4" x14ac:dyDescent="0.3">
      <c r="B4722" s="19"/>
      <c r="C4722" s="30"/>
    </row>
    <row r="4723" spans="2:3" ht="14.4" x14ac:dyDescent="0.3">
      <c r="B4723" s="19"/>
      <c r="C4723" s="30"/>
    </row>
    <row r="4724" spans="2:3" ht="14.4" x14ac:dyDescent="0.3">
      <c r="B4724" s="19"/>
      <c r="C4724" s="30"/>
    </row>
    <row r="4725" spans="2:3" ht="14.4" x14ac:dyDescent="0.3">
      <c r="B4725" s="19"/>
      <c r="C4725" s="30"/>
    </row>
    <row r="4726" spans="2:3" ht="14.4" x14ac:dyDescent="0.3">
      <c r="B4726" s="19"/>
      <c r="C4726" s="30"/>
    </row>
    <row r="4727" spans="2:3" ht="14.4" x14ac:dyDescent="0.3">
      <c r="B4727" s="19"/>
      <c r="C4727" s="30"/>
    </row>
    <row r="4728" spans="2:3" ht="14.4" x14ac:dyDescent="0.3">
      <c r="B4728" s="19"/>
      <c r="C4728" s="30"/>
    </row>
    <row r="4729" spans="2:3" ht="14.4" x14ac:dyDescent="0.3">
      <c r="B4729" s="19"/>
      <c r="C4729" s="30"/>
    </row>
    <row r="4730" spans="2:3" ht="14.4" x14ac:dyDescent="0.3">
      <c r="B4730" s="19"/>
      <c r="C4730" s="30"/>
    </row>
    <row r="4731" spans="2:3" ht="14.4" x14ac:dyDescent="0.3">
      <c r="B4731" s="19"/>
      <c r="C4731" s="30"/>
    </row>
    <row r="4732" spans="2:3" ht="14.4" x14ac:dyDescent="0.3">
      <c r="B4732" s="19"/>
      <c r="C4732" s="30"/>
    </row>
    <row r="4733" spans="2:3" ht="14.4" x14ac:dyDescent="0.3">
      <c r="B4733" s="19"/>
      <c r="C4733" s="30"/>
    </row>
    <row r="4734" spans="2:3" ht="14.4" x14ac:dyDescent="0.3">
      <c r="B4734" s="19"/>
      <c r="C4734" s="30"/>
    </row>
    <row r="4735" spans="2:3" ht="14.4" x14ac:dyDescent="0.3">
      <c r="B4735" s="19"/>
      <c r="C4735" s="30"/>
    </row>
    <row r="4736" spans="2:3" ht="14.4" x14ac:dyDescent="0.3">
      <c r="B4736" s="19"/>
      <c r="C4736" s="30"/>
    </row>
    <row r="4737" spans="2:3" ht="14.4" x14ac:dyDescent="0.3">
      <c r="B4737" s="19"/>
      <c r="C4737" s="30"/>
    </row>
    <row r="4738" spans="2:3" ht="14.4" x14ac:dyDescent="0.3">
      <c r="B4738" s="19"/>
      <c r="C4738" s="30"/>
    </row>
    <row r="4739" spans="2:3" ht="14.4" x14ac:dyDescent="0.3">
      <c r="B4739" s="19"/>
      <c r="C4739" s="30"/>
    </row>
    <row r="4740" spans="2:3" ht="14.4" x14ac:dyDescent="0.3">
      <c r="B4740" s="19"/>
      <c r="C4740" s="30"/>
    </row>
    <row r="4741" spans="2:3" ht="14.4" x14ac:dyDescent="0.3">
      <c r="B4741" s="19"/>
      <c r="C4741" s="30"/>
    </row>
    <row r="4742" spans="2:3" ht="14.4" x14ac:dyDescent="0.3">
      <c r="B4742" s="19"/>
      <c r="C4742" s="30"/>
    </row>
    <row r="4743" spans="2:3" ht="14.4" x14ac:dyDescent="0.3">
      <c r="B4743" s="19"/>
      <c r="C4743" s="30"/>
    </row>
    <row r="4744" spans="2:3" ht="14.4" x14ac:dyDescent="0.3">
      <c r="B4744" s="19"/>
      <c r="C4744" s="30"/>
    </row>
    <row r="4745" spans="2:3" ht="14.4" x14ac:dyDescent="0.3">
      <c r="B4745" s="19"/>
      <c r="C4745" s="30"/>
    </row>
    <row r="4746" spans="2:3" ht="14.4" x14ac:dyDescent="0.3">
      <c r="B4746" s="19"/>
      <c r="C4746" s="30"/>
    </row>
    <row r="4747" spans="2:3" ht="14.4" x14ac:dyDescent="0.3">
      <c r="B4747" s="19"/>
      <c r="C4747" s="30"/>
    </row>
    <row r="4748" spans="2:3" ht="14.4" x14ac:dyDescent="0.3">
      <c r="B4748" s="19"/>
      <c r="C4748" s="30"/>
    </row>
    <row r="4749" spans="2:3" ht="14.4" x14ac:dyDescent="0.3">
      <c r="B4749" s="19"/>
      <c r="C4749" s="30"/>
    </row>
    <row r="4750" spans="2:3" ht="14.4" x14ac:dyDescent="0.3">
      <c r="B4750" s="19"/>
      <c r="C4750" s="30"/>
    </row>
    <row r="4751" spans="2:3" ht="14.4" x14ac:dyDescent="0.3">
      <c r="B4751" s="19"/>
      <c r="C4751" s="30"/>
    </row>
    <row r="4752" spans="2:3" ht="14.4" x14ac:dyDescent="0.3">
      <c r="B4752" s="19"/>
      <c r="C4752" s="30"/>
    </row>
    <row r="4753" spans="2:3" ht="14.4" x14ac:dyDescent="0.3">
      <c r="B4753" s="19"/>
      <c r="C4753" s="30"/>
    </row>
    <row r="4754" spans="2:3" ht="14.4" x14ac:dyDescent="0.3">
      <c r="B4754" s="19"/>
      <c r="C4754" s="30"/>
    </row>
    <row r="4755" spans="2:3" ht="14.4" x14ac:dyDescent="0.3">
      <c r="B4755" s="19"/>
      <c r="C4755" s="30"/>
    </row>
    <row r="4756" spans="2:3" ht="14.4" x14ac:dyDescent="0.3">
      <c r="B4756" s="19"/>
      <c r="C4756" s="30"/>
    </row>
    <row r="4757" spans="2:3" ht="14.4" x14ac:dyDescent="0.3">
      <c r="B4757" s="19"/>
      <c r="C4757" s="30"/>
    </row>
    <row r="4758" spans="2:3" ht="14.4" x14ac:dyDescent="0.3">
      <c r="B4758" s="19"/>
      <c r="C4758" s="30"/>
    </row>
    <row r="4759" spans="2:3" ht="14.4" x14ac:dyDescent="0.3">
      <c r="B4759" s="19"/>
      <c r="C4759" s="30"/>
    </row>
    <row r="4760" spans="2:3" ht="14.4" x14ac:dyDescent="0.3">
      <c r="B4760" s="19"/>
      <c r="C4760" s="30"/>
    </row>
    <row r="4761" spans="2:3" ht="14.4" x14ac:dyDescent="0.3">
      <c r="B4761" s="19"/>
      <c r="C4761" s="30"/>
    </row>
    <row r="4762" spans="2:3" ht="14.4" x14ac:dyDescent="0.3">
      <c r="B4762" s="19"/>
      <c r="C4762" s="30"/>
    </row>
    <row r="4763" spans="2:3" ht="14.4" x14ac:dyDescent="0.3">
      <c r="B4763" s="19"/>
      <c r="C4763" s="30"/>
    </row>
    <row r="4764" spans="2:3" ht="14.4" x14ac:dyDescent="0.3">
      <c r="B4764" s="19"/>
      <c r="C4764" s="30"/>
    </row>
    <row r="4765" spans="2:3" ht="14.4" x14ac:dyDescent="0.3">
      <c r="B4765" s="19"/>
      <c r="C4765" s="30"/>
    </row>
    <row r="4766" spans="2:3" ht="14.4" x14ac:dyDescent="0.3">
      <c r="B4766" s="19"/>
      <c r="C4766" s="30"/>
    </row>
    <row r="4767" spans="2:3" ht="14.4" x14ac:dyDescent="0.3">
      <c r="B4767" s="19"/>
      <c r="C4767" s="30"/>
    </row>
    <row r="4768" spans="2:3" ht="14.4" x14ac:dyDescent="0.3">
      <c r="B4768" s="19"/>
      <c r="C4768" s="30"/>
    </row>
    <row r="4769" spans="2:3" ht="14.4" x14ac:dyDescent="0.3">
      <c r="B4769" s="19"/>
      <c r="C4769" s="30"/>
    </row>
    <row r="4770" spans="2:3" ht="14.4" x14ac:dyDescent="0.3">
      <c r="B4770" s="19"/>
      <c r="C4770" s="30"/>
    </row>
    <row r="4771" spans="2:3" ht="14.4" x14ac:dyDescent="0.3">
      <c r="B4771" s="19"/>
      <c r="C4771" s="30"/>
    </row>
    <row r="4772" spans="2:3" ht="14.4" x14ac:dyDescent="0.3">
      <c r="B4772" s="19"/>
      <c r="C4772" s="30"/>
    </row>
    <row r="4773" spans="2:3" ht="14.4" x14ac:dyDescent="0.3">
      <c r="B4773" s="19"/>
      <c r="C4773" s="30"/>
    </row>
    <row r="4774" spans="2:3" ht="14.4" x14ac:dyDescent="0.3">
      <c r="B4774" s="19"/>
      <c r="C4774" s="30"/>
    </row>
    <row r="4775" spans="2:3" ht="14.4" x14ac:dyDescent="0.3">
      <c r="B4775" s="19"/>
      <c r="C4775" s="30"/>
    </row>
    <row r="4776" spans="2:3" ht="14.4" x14ac:dyDescent="0.3">
      <c r="B4776" s="19"/>
      <c r="C4776" s="30"/>
    </row>
    <row r="4777" spans="2:3" ht="14.4" x14ac:dyDescent="0.3">
      <c r="B4777" s="19"/>
      <c r="C4777" s="30"/>
    </row>
    <row r="4778" spans="2:3" ht="14.4" x14ac:dyDescent="0.3">
      <c r="B4778" s="19"/>
      <c r="C4778" s="30"/>
    </row>
    <row r="4779" spans="2:3" ht="14.4" x14ac:dyDescent="0.3">
      <c r="B4779" s="19"/>
      <c r="C4779" s="30"/>
    </row>
    <row r="4780" spans="2:3" ht="14.4" x14ac:dyDescent="0.3">
      <c r="B4780" s="19"/>
      <c r="C4780" s="30"/>
    </row>
    <row r="4781" spans="2:3" ht="14.4" x14ac:dyDescent="0.3">
      <c r="B4781" s="19"/>
      <c r="C4781" s="30"/>
    </row>
    <row r="4782" spans="2:3" ht="14.4" x14ac:dyDescent="0.3">
      <c r="B4782" s="19"/>
      <c r="C4782" s="30"/>
    </row>
    <row r="4783" spans="2:3" ht="14.4" x14ac:dyDescent="0.3">
      <c r="B4783" s="19"/>
      <c r="C4783" s="30"/>
    </row>
    <row r="4784" spans="2:3" ht="14.4" x14ac:dyDescent="0.3">
      <c r="B4784" s="19"/>
      <c r="C4784" s="30"/>
    </row>
    <row r="4785" spans="2:3" ht="14.4" x14ac:dyDescent="0.3">
      <c r="B4785" s="19"/>
      <c r="C4785" s="30"/>
    </row>
    <row r="4786" spans="2:3" ht="14.4" x14ac:dyDescent="0.3">
      <c r="B4786" s="19"/>
      <c r="C4786" s="30"/>
    </row>
    <row r="4787" spans="2:3" ht="14.4" x14ac:dyDescent="0.3">
      <c r="B4787" s="19"/>
      <c r="C4787" s="30"/>
    </row>
    <row r="4788" spans="2:3" ht="14.4" x14ac:dyDescent="0.3">
      <c r="B4788" s="19"/>
      <c r="C4788" s="30"/>
    </row>
    <row r="4789" spans="2:3" ht="14.4" x14ac:dyDescent="0.3">
      <c r="B4789" s="19"/>
      <c r="C4789" s="30"/>
    </row>
    <row r="4790" spans="2:3" ht="14.4" x14ac:dyDescent="0.3">
      <c r="B4790" s="19"/>
      <c r="C4790" s="30"/>
    </row>
    <row r="4791" spans="2:3" ht="14.4" x14ac:dyDescent="0.3">
      <c r="B4791" s="19"/>
      <c r="C4791" s="30"/>
    </row>
    <row r="4792" spans="2:3" ht="14.4" x14ac:dyDescent="0.3">
      <c r="B4792" s="19"/>
      <c r="C4792" s="30"/>
    </row>
    <row r="4793" spans="2:3" ht="14.4" x14ac:dyDescent="0.3">
      <c r="B4793" s="19"/>
      <c r="C4793" s="30"/>
    </row>
    <row r="4794" spans="2:3" ht="14.4" x14ac:dyDescent="0.3">
      <c r="B4794" s="19"/>
      <c r="C4794" s="30"/>
    </row>
    <row r="4795" spans="2:3" ht="14.4" x14ac:dyDescent="0.3">
      <c r="B4795" s="19"/>
      <c r="C4795" s="30"/>
    </row>
    <row r="4796" spans="2:3" ht="14.4" x14ac:dyDescent="0.3">
      <c r="B4796" s="19"/>
      <c r="C4796" s="30"/>
    </row>
    <row r="4797" spans="2:3" ht="14.4" x14ac:dyDescent="0.3">
      <c r="B4797" s="19"/>
      <c r="C4797" s="30"/>
    </row>
    <row r="4798" spans="2:3" ht="14.4" x14ac:dyDescent="0.3">
      <c r="B4798" s="19"/>
      <c r="C4798" s="30"/>
    </row>
    <row r="4799" spans="2:3" ht="14.4" x14ac:dyDescent="0.3">
      <c r="B4799" s="19"/>
      <c r="C4799" s="30"/>
    </row>
    <row r="4800" spans="2:3" ht="14.4" x14ac:dyDescent="0.3">
      <c r="B4800" s="19"/>
      <c r="C4800" s="30"/>
    </row>
    <row r="4801" spans="2:3" ht="14.4" x14ac:dyDescent="0.3">
      <c r="B4801" s="19"/>
      <c r="C4801" s="30"/>
    </row>
    <row r="4802" spans="2:3" ht="14.4" x14ac:dyDescent="0.3">
      <c r="B4802" s="19"/>
      <c r="C4802" s="30"/>
    </row>
    <row r="4803" spans="2:3" ht="14.4" x14ac:dyDescent="0.3">
      <c r="B4803" s="19"/>
      <c r="C4803" s="30"/>
    </row>
    <row r="4804" spans="2:3" ht="14.4" x14ac:dyDescent="0.3">
      <c r="B4804" s="19"/>
      <c r="C4804" s="30"/>
    </row>
    <row r="4805" spans="2:3" ht="14.4" x14ac:dyDescent="0.3">
      <c r="B4805" s="19"/>
      <c r="C4805" s="30"/>
    </row>
    <row r="4806" spans="2:3" ht="14.4" x14ac:dyDescent="0.3">
      <c r="B4806" s="19"/>
      <c r="C4806" s="30"/>
    </row>
    <row r="4807" spans="2:3" ht="14.4" x14ac:dyDescent="0.3">
      <c r="B4807" s="19"/>
      <c r="C4807" s="30"/>
    </row>
    <row r="4808" spans="2:3" ht="14.4" x14ac:dyDescent="0.3">
      <c r="B4808" s="19"/>
      <c r="C4808" s="30"/>
    </row>
    <row r="4809" spans="2:3" ht="14.4" x14ac:dyDescent="0.3">
      <c r="B4809" s="19"/>
      <c r="C4809" s="30"/>
    </row>
    <row r="4810" spans="2:3" ht="14.4" x14ac:dyDescent="0.3">
      <c r="B4810" s="19"/>
      <c r="C4810" s="30"/>
    </row>
    <row r="4811" spans="2:3" ht="14.4" x14ac:dyDescent="0.3">
      <c r="B4811" s="19"/>
      <c r="C4811" s="30"/>
    </row>
    <row r="4812" spans="2:3" ht="14.4" x14ac:dyDescent="0.3">
      <c r="B4812" s="19"/>
      <c r="C4812" s="30"/>
    </row>
    <row r="4813" spans="2:3" ht="14.4" x14ac:dyDescent="0.3">
      <c r="B4813" s="19"/>
      <c r="C4813" s="30"/>
    </row>
    <row r="4814" spans="2:3" ht="14.4" x14ac:dyDescent="0.3">
      <c r="B4814" s="19"/>
      <c r="C4814" s="30"/>
    </row>
    <row r="4815" spans="2:3" ht="14.4" x14ac:dyDescent="0.3">
      <c r="B4815" s="19"/>
      <c r="C4815" s="30"/>
    </row>
    <row r="4816" spans="2:3" ht="14.4" x14ac:dyDescent="0.3">
      <c r="B4816" s="19"/>
      <c r="C4816" s="30"/>
    </row>
    <row r="4817" spans="2:3" ht="14.4" x14ac:dyDescent="0.3">
      <c r="B4817" s="19"/>
      <c r="C4817" s="30"/>
    </row>
    <row r="4818" spans="2:3" ht="14.4" x14ac:dyDescent="0.3">
      <c r="B4818" s="19"/>
      <c r="C4818" s="30"/>
    </row>
    <row r="4819" spans="2:3" ht="14.4" x14ac:dyDescent="0.3">
      <c r="B4819" s="19"/>
      <c r="C4819" s="30"/>
    </row>
    <row r="4820" spans="2:3" ht="14.4" x14ac:dyDescent="0.3">
      <c r="B4820" s="19"/>
      <c r="C4820" s="30"/>
    </row>
    <row r="4821" spans="2:3" ht="14.4" x14ac:dyDescent="0.3">
      <c r="B4821" s="19"/>
      <c r="C4821" s="30"/>
    </row>
    <row r="4822" spans="2:3" ht="14.4" x14ac:dyDescent="0.3">
      <c r="B4822" s="19"/>
      <c r="C4822" s="30"/>
    </row>
    <row r="4823" spans="2:3" ht="14.4" x14ac:dyDescent="0.3">
      <c r="B4823" s="19"/>
      <c r="C4823" s="30"/>
    </row>
    <row r="4824" spans="2:3" ht="14.4" x14ac:dyDescent="0.3">
      <c r="B4824" s="19"/>
      <c r="C4824" s="30"/>
    </row>
    <row r="4825" spans="2:3" ht="14.4" x14ac:dyDescent="0.3">
      <c r="B4825" s="19"/>
      <c r="C4825" s="30"/>
    </row>
    <row r="4826" spans="2:3" ht="14.4" x14ac:dyDescent="0.3">
      <c r="B4826" s="19"/>
      <c r="C4826" s="30"/>
    </row>
    <row r="4827" spans="2:3" ht="14.4" x14ac:dyDescent="0.3">
      <c r="B4827" s="19"/>
      <c r="C4827" s="30"/>
    </row>
    <row r="4828" spans="2:3" ht="14.4" x14ac:dyDescent="0.3">
      <c r="B4828" s="19"/>
      <c r="C4828" s="30"/>
    </row>
    <row r="4829" spans="2:3" ht="14.4" x14ac:dyDescent="0.3">
      <c r="B4829" s="19"/>
      <c r="C4829" s="30"/>
    </row>
    <row r="4830" spans="2:3" ht="14.4" x14ac:dyDescent="0.3">
      <c r="B4830" s="19"/>
      <c r="C4830" s="30"/>
    </row>
    <row r="4831" spans="2:3" ht="14.4" x14ac:dyDescent="0.3">
      <c r="B4831" s="19"/>
      <c r="C4831" s="30"/>
    </row>
    <row r="4832" spans="2:3" ht="14.4" x14ac:dyDescent="0.3">
      <c r="B4832" s="19"/>
      <c r="C4832" s="30"/>
    </row>
    <row r="4833" spans="2:3" ht="14.4" x14ac:dyDescent="0.3">
      <c r="B4833" s="19"/>
      <c r="C4833" s="30"/>
    </row>
    <row r="4834" spans="2:3" ht="14.4" x14ac:dyDescent="0.3">
      <c r="B4834" s="19"/>
      <c r="C4834" s="30"/>
    </row>
    <row r="4835" spans="2:3" ht="14.4" x14ac:dyDescent="0.3">
      <c r="B4835" s="19"/>
      <c r="C4835" s="30"/>
    </row>
    <row r="4836" spans="2:3" ht="14.4" x14ac:dyDescent="0.3">
      <c r="B4836" s="19"/>
      <c r="C4836" s="30"/>
    </row>
    <row r="4837" spans="2:3" ht="14.4" x14ac:dyDescent="0.3">
      <c r="B4837" s="19"/>
      <c r="C4837" s="30"/>
    </row>
    <row r="4838" spans="2:3" ht="14.4" x14ac:dyDescent="0.3">
      <c r="B4838" s="19"/>
      <c r="C4838" s="30"/>
    </row>
    <row r="4839" spans="2:3" ht="14.4" x14ac:dyDescent="0.3">
      <c r="B4839" s="19"/>
      <c r="C4839" s="30"/>
    </row>
    <row r="4840" spans="2:3" ht="14.4" x14ac:dyDescent="0.3">
      <c r="B4840" s="19"/>
      <c r="C4840" s="30"/>
    </row>
    <row r="4841" spans="2:3" ht="14.4" x14ac:dyDescent="0.3">
      <c r="B4841" s="19"/>
      <c r="C4841" s="30"/>
    </row>
    <row r="4842" spans="2:3" ht="14.4" x14ac:dyDescent="0.3">
      <c r="B4842" s="19"/>
      <c r="C4842" s="30"/>
    </row>
    <row r="4843" spans="2:3" ht="14.4" x14ac:dyDescent="0.3">
      <c r="B4843" s="19"/>
      <c r="C4843" s="30"/>
    </row>
    <row r="4844" spans="2:3" ht="14.4" x14ac:dyDescent="0.3">
      <c r="B4844" s="19"/>
      <c r="C4844" s="30"/>
    </row>
    <row r="4845" spans="2:3" ht="14.4" x14ac:dyDescent="0.3">
      <c r="B4845" s="19"/>
      <c r="C4845" s="30"/>
    </row>
    <row r="4846" spans="2:3" ht="14.4" x14ac:dyDescent="0.3">
      <c r="B4846" s="19"/>
      <c r="C4846" s="30"/>
    </row>
    <row r="4847" spans="2:3" ht="14.4" x14ac:dyDescent="0.3">
      <c r="B4847" s="19"/>
      <c r="C4847" s="30"/>
    </row>
    <row r="4848" spans="2:3" ht="14.4" x14ac:dyDescent="0.3">
      <c r="B4848" s="19"/>
      <c r="C4848" s="30"/>
    </row>
    <row r="4849" spans="2:3" ht="14.4" x14ac:dyDescent="0.3">
      <c r="B4849" s="19"/>
      <c r="C4849" s="30"/>
    </row>
    <row r="4850" spans="2:3" ht="14.4" x14ac:dyDescent="0.3">
      <c r="B4850" s="19"/>
      <c r="C4850" s="30"/>
    </row>
    <row r="4851" spans="2:3" ht="14.4" x14ac:dyDescent="0.3">
      <c r="B4851" s="19"/>
      <c r="C4851" s="30"/>
    </row>
    <row r="4852" spans="2:3" ht="14.4" x14ac:dyDescent="0.3">
      <c r="B4852" s="19"/>
      <c r="C4852" s="30"/>
    </row>
    <row r="4853" spans="2:3" ht="14.4" x14ac:dyDescent="0.3">
      <c r="B4853" s="19"/>
      <c r="C4853" s="30"/>
    </row>
    <row r="4854" spans="2:3" ht="14.4" x14ac:dyDescent="0.3">
      <c r="B4854" s="19"/>
      <c r="C4854" s="30"/>
    </row>
    <row r="4855" spans="2:3" ht="14.4" x14ac:dyDescent="0.3">
      <c r="B4855" s="19"/>
      <c r="C4855" s="30"/>
    </row>
    <row r="4856" spans="2:3" ht="14.4" x14ac:dyDescent="0.3">
      <c r="B4856" s="19"/>
      <c r="C4856" s="30"/>
    </row>
    <row r="4857" spans="2:3" ht="14.4" x14ac:dyDescent="0.3">
      <c r="B4857" s="19"/>
      <c r="C4857" s="30"/>
    </row>
    <row r="4858" spans="2:3" ht="14.4" x14ac:dyDescent="0.3">
      <c r="B4858" s="19"/>
      <c r="C4858" s="30"/>
    </row>
    <row r="4859" spans="2:3" ht="14.4" x14ac:dyDescent="0.3">
      <c r="B4859" s="19"/>
      <c r="C4859" s="30"/>
    </row>
    <row r="4860" spans="2:3" ht="14.4" x14ac:dyDescent="0.3">
      <c r="B4860" s="19"/>
      <c r="C4860" s="30"/>
    </row>
    <row r="4861" spans="2:3" ht="14.4" x14ac:dyDescent="0.3">
      <c r="B4861" s="19"/>
      <c r="C4861" s="30"/>
    </row>
    <row r="4862" spans="2:3" ht="14.4" x14ac:dyDescent="0.3">
      <c r="B4862" s="19"/>
      <c r="C4862" s="30"/>
    </row>
    <row r="4863" spans="2:3" ht="14.4" x14ac:dyDescent="0.3">
      <c r="B4863" s="19"/>
      <c r="C4863" s="30"/>
    </row>
    <row r="4864" spans="2:3" ht="14.4" x14ac:dyDescent="0.3">
      <c r="B4864" s="19"/>
      <c r="C4864" s="30"/>
    </row>
    <row r="4865" spans="2:3" ht="14.4" x14ac:dyDescent="0.3">
      <c r="B4865" s="19"/>
      <c r="C4865" s="30"/>
    </row>
    <row r="4866" spans="2:3" ht="14.4" x14ac:dyDescent="0.3">
      <c r="B4866" s="19"/>
      <c r="C4866" s="30"/>
    </row>
    <row r="4867" spans="2:3" ht="14.4" x14ac:dyDescent="0.3">
      <c r="B4867" s="19"/>
      <c r="C4867" s="30"/>
    </row>
    <row r="4868" spans="2:3" ht="14.4" x14ac:dyDescent="0.3">
      <c r="B4868" s="19"/>
      <c r="C4868" s="30"/>
    </row>
    <row r="4869" spans="2:3" ht="14.4" x14ac:dyDescent="0.3">
      <c r="B4869" s="19"/>
      <c r="C4869" s="30"/>
    </row>
    <row r="4870" spans="2:3" ht="14.4" x14ac:dyDescent="0.3">
      <c r="B4870" s="19"/>
      <c r="C4870" s="30"/>
    </row>
    <row r="4871" spans="2:3" ht="14.4" x14ac:dyDescent="0.3">
      <c r="B4871" s="19"/>
      <c r="C4871" s="30"/>
    </row>
    <row r="4872" spans="2:3" ht="14.4" x14ac:dyDescent="0.3">
      <c r="B4872" s="19"/>
      <c r="C4872" s="30"/>
    </row>
    <row r="4873" spans="2:3" ht="14.4" x14ac:dyDescent="0.3">
      <c r="B4873" s="19"/>
      <c r="C4873" s="30"/>
    </row>
    <row r="4874" spans="2:3" ht="14.4" x14ac:dyDescent="0.3">
      <c r="B4874" s="19"/>
      <c r="C4874" s="30"/>
    </row>
    <row r="4875" spans="2:3" ht="14.4" x14ac:dyDescent="0.3">
      <c r="B4875" s="19"/>
      <c r="C4875" s="30"/>
    </row>
    <row r="4876" spans="2:3" ht="14.4" x14ac:dyDescent="0.3">
      <c r="B4876" s="19"/>
      <c r="C4876" s="30"/>
    </row>
    <row r="4877" spans="2:3" ht="14.4" x14ac:dyDescent="0.3">
      <c r="B4877" s="19"/>
      <c r="C4877" s="30"/>
    </row>
    <row r="4878" spans="2:3" ht="14.4" x14ac:dyDescent="0.3">
      <c r="B4878" s="19"/>
      <c r="C4878" s="30"/>
    </row>
    <row r="4879" spans="2:3" ht="14.4" x14ac:dyDescent="0.3">
      <c r="B4879" s="19"/>
      <c r="C4879" s="30"/>
    </row>
    <row r="4880" spans="2:3" ht="14.4" x14ac:dyDescent="0.3">
      <c r="B4880" s="19"/>
      <c r="C4880" s="30"/>
    </row>
    <row r="4881" spans="2:3" ht="14.4" x14ac:dyDescent="0.3">
      <c r="B4881" s="19"/>
      <c r="C4881" s="30"/>
    </row>
    <row r="4882" spans="2:3" ht="14.4" x14ac:dyDescent="0.3">
      <c r="B4882" s="19"/>
      <c r="C4882" s="30"/>
    </row>
    <row r="4883" spans="2:3" ht="14.4" x14ac:dyDescent="0.3">
      <c r="B4883" s="19"/>
      <c r="C4883" s="30"/>
    </row>
    <row r="4884" spans="2:3" ht="14.4" x14ac:dyDescent="0.3">
      <c r="B4884" s="19"/>
      <c r="C4884" s="30"/>
    </row>
    <row r="4885" spans="2:3" ht="14.4" x14ac:dyDescent="0.3">
      <c r="B4885" s="19"/>
      <c r="C4885" s="30"/>
    </row>
    <row r="4886" spans="2:3" ht="14.4" x14ac:dyDescent="0.3">
      <c r="B4886" s="19"/>
      <c r="C4886" s="30"/>
    </row>
    <row r="4887" spans="2:3" ht="14.4" x14ac:dyDescent="0.3">
      <c r="B4887" s="19"/>
      <c r="C4887" s="30"/>
    </row>
    <row r="4888" spans="2:3" ht="14.4" x14ac:dyDescent="0.3">
      <c r="B4888" s="19"/>
      <c r="C4888" s="30"/>
    </row>
    <row r="4889" spans="2:3" ht="14.4" x14ac:dyDescent="0.3">
      <c r="B4889" s="19"/>
      <c r="C4889" s="30"/>
    </row>
    <row r="4890" spans="2:3" ht="14.4" x14ac:dyDescent="0.3">
      <c r="B4890" s="19"/>
      <c r="C4890" s="30"/>
    </row>
    <row r="4891" spans="2:3" ht="14.4" x14ac:dyDescent="0.3">
      <c r="B4891" s="19"/>
      <c r="C4891" s="30"/>
    </row>
    <row r="4892" spans="2:3" ht="14.4" x14ac:dyDescent="0.3">
      <c r="B4892" s="19"/>
      <c r="C4892" s="30"/>
    </row>
    <row r="4893" spans="2:3" ht="14.4" x14ac:dyDescent="0.3">
      <c r="B4893" s="19"/>
      <c r="C4893" s="30"/>
    </row>
    <row r="4894" spans="2:3" ht="14.4" x14ac:dyDescent="0.3">
      <c r="B4894" s="19"/>
      <c r="C4894" s="30"/>
    </row>
    <row r="4895" spans="2:3" ht="14.4" x14ac:dyDescent="0.3">
      <c r="B4895" s="19"/>
      <c r="C4895" s="30"/>
    </row>
    <row r="4896" spans="2:3" ht="14.4" x14ac:dyDescent="0.3">
      <c r="B4896" s="19"/>
      <c r="C4896" s="30"/>
    </row>
    <row r="4897" spans="2:3" ht="14.4" x14ac:dyDescent="0.3">
      <c r="B4897" s="19"/>
      <c r="C4897" s="30"/>
    </row>
    <row r="4898" spans="2:3" ht="14.4" x14ac:dyDescent="0.3">
      <c r="B4898" s="19"/>
      <c r="C4898" s="30"/>
    </row>
    <row r="4899" spans="2:3" ht="14.4" x14ac:dyDescent="0.3">
      <c r="B4899" s="19"/>
      <c r="C4899" s="30"/>
    </row>
    <row r="4900" spans="2:3" ht="14.4" x14ac:dyDescent="0.3">
      <c r="B4900" s="19"/>
      <c r="C4900" s="30"/>
    </row>
    <row r="4901" spans="2:3" ht="14.4" x14ac:dyDescent="0.3">
      <c r="B4901" s="19"/>
      <c r="C4901" s="30"/>
    </row>
    <row r="4902" spans="2:3" ht="14.4" x14ac:dyDescent="0.3">
      <c r="B4902" s="19"/>
      <c r="C4902" s="30"/>
    </row>
    <row r="4903" spans="2:3" ht="14.4" x14ac:dyDescent="0.3">
      <c r="B4903" s="19"/>
      <c r="C4903" s="30"/>
    </row>
    <row r="4904" spans="2:3" ht="14.4" x14ac:dyDescent="0.3">
      <c r="B4904" s="19"/>
      <c r="C4904" s="30"/>
    </row>
    <row r="4905" spans="2:3" ht="14.4" x14ac:dyDescent="0.3">
      <c r="B4905" s="19"/>
      <c r="C4905" s="30"/>
    </row>
    <row r="4906" spans="2:3" ht="14.4" x14ac:dyDescent="0.3">
      <c r="B4906" s="19"/>
      <c r="C4906" s="30"/>
    </row>
    <row r="4907" spans="2:3" ht="14.4" x14ac:dyDescent="0.3">
      <c r="B4907" s="19"/>
      <c r="C4907" s="30"/>
    </row>
    <row r="4908" spans="2:3" ht="14.4" x14ac:dyDescent="0.3">
      <c r="B4908" s="19"/>
      <c r="C4908" s="30"/>
    </row>
    <row r="4909" spans="2:3" ht="14.4" x14ac:dyDescent="0.3">
      <c r="B4909" s="19"/>
      <c r="C4909" s="30"/>
    </row>
    <row r="4910" spans="2:3" ht="14.4" x14ac:dyDescent="0.3">
      <c r="B4910" s="19"/>
      <c r="C4910" s="30"/>
    </row>
    <row r="4911" spans="2:3" ht="14.4" x14ac:dyDescent="0.3">
      <c r="B4911" s="19"/>
      <c r="C4911" s="30"/>
    </row>
    <row r="4912" spans="2:3" ht="14.4" x14ac:dyDescent="0.3">
      <c r="B4912" s="19"/>
      <c r="C4912" s="30"/>
    </row>
    <row r="4913" spans="2:3" ht="14.4" x14ac:dyDescent="0.3">
      <c r="B4913" s="19"/>
      <c r="C4913" s="30"/>
    </row>
    <row r="4914" spans="2:3" ht="14.4" x14ac:dyDescent="0.3">
      <c r="B4914" s="19"/>
      <c r="C4914" s="30"/>
    </row>
    <row r="4915" spans="2:3" ht="14.4" x14ac:dyDescent="0.3">
      <c r="B4915" s="19"/>
      <c r="C4915" s="30"/>
    </row>
    <row r="4916" spans="2:3" ht="14.4" x14ac:dyDescent="0.3">
      <c r="B4916" s="19"/>
      <c r="C4916" s="30"/>
    </row>
    <row r="4917" spans="2:3" ht="14.4" x14ac:dyDescent="0.3">
      <c r="B4917" s="19"/>
      <c r="C4917" s="30"/>
    </row>
    <row r="4918" spans="2:3" ht="14.4" x14ac:dyDescent="0.3">
      <c r="B4918" s="19"/>
      <c r="C4918" s="30"/>
    </row>
    <row r="4919" spans="2:3" ht="14.4" x14ac:dyDescent="0.3">
      <c r="B4919" s="19"/>
      <c r="C4919" s="30"/>
    </row>
    <row r="4920" spans="2:3" ht="14.4" x14ac:dyDescent="0.3">
      <c r="B4920" s="19"/>
      <c r="C4920" s="30"/>
    </row>
    <row r="4921" spans="2:3" ht="14.4" x14ac:dyDescent="0.3">
      <c r="B4921" s="19"/>
      <c r="C4921" s="30"/>
    </row>
    <row r="4922" spans="2:3" ht="14.4" x14ac:dyDescent="0.3">
      <c r="B4922" s="19"/>
      <c r="C4922" s="30"/>
    </row>
    <row r="4923" spans="2:3" ht="14.4" x14ac:dyDescent="0.3">
      <c r="B4923" s="19"/>
      <c r="C4923" s="30"/>
    </row>
    <row r="4924" spans="2:3" ht="14.4" x14ac:dyDescent="0.3">
      <c r="B4924" s="19"/>
      <c r="C4924" s="30"/>
    </row>
    <row r="4925" spans="2:3" ht="14.4" x14ac:dyDescent="0.3">
      <c r="B4925" s="19"/>
      <c r="C4925" s="30"/>
    </row>
    <row r="4926" spans="2:3" ht="14.4" x14ac:dyDescent="0.3">
      <c r="B4926" s="19"/>
      <c r="C4926" s="30"/>
    </row>
    <row r="4927" spans="2:3" ht="14.4" x14ac:dyDescent="0.3">
      <c r="B4927" s="19"/>
      <c r="C4927" s="30"/>
    </row>
    <row r="4928" spans="2:3" ht="14.4" x14ac:dyDescent="0.3">
      <c r="B4928" s="19"/>
      <c r="C4928" s="30"/>
    </row>
    <row r="4929" spans="2:3" ht="14.4" x14ac:dyDescent="0.3">
      <c r="B4929" s="19"/>
      <c r="C4929" s="30"/>
    </row>
    <row r="4930" spans="2:3" ht="14.4" x14ac:dyDescent="0.3">
      <c r="B4930" s="19"/>
      <c r="C4930" s="30"/>
    </row>
    <row r="4931" spans="2:3" ht="14.4" x14ac:dyDescent="0.3">
      <c r="B4931" s="19"/>
      <c r="C4931" s="30"/>
    </row>
    <row r="4932" spans="2:3" ht="14.4" x14ac:dyDescent="0.3">
      <c r="B4932" s="19"/>
      <c r="C4932" s="30"/>
    </row>
    <row r="4933" spans="2:3" ht="14.4" x14ac:dyDescent="0.3">
      <c r="B4933" s="19"/>
      <c r="C4933" s="30"/>
    </row>
    <row r="4934" spans="2:3" ht="14.4" x14ac:dyDescent="0.3">
      <c r="B4934" s="19"/>
      <c r="C4934" s="30"/>
    </row>
    <row r="4935" spans="2:3" ht="14.4" x14ac:dyDescent="0.3">
      <c r="B4935" s="19"/>
      <c r="C4935" s="30"/>
    </row>
    <row r="4936" spans="2:3" ht="14.4" x14ac:dyDescent="0.3">
      <c r="B4936" s="19"/>
      <c r="C4936" s="30"/>
    </row>
    <row r="4937" spans="2:3" ht="14.4" x14ac:dyDescent="0.3">
      <c r="B4937" s="19"/>
      <c r="C4937" s="30"/>
    </row>
    <row r="4938" spans="2:3" ht="14.4" x14ac:dyDescent="0.3">
      <c r="B4938" s="19"/>
      <c r="C4938" s="30"/>
    </row>
    <row r="4939" spans="2:3" ht="14.4" x14ac:dyDescent="0.3">
      <c r="B4939" s="19"/>
      <c r="C4939" s="30"/>
    </row>
    <row r="4940" spans="2:3" ht="14.4" x14ac:dyDescent="0.3">
      <c r="B4940" s="19"/>
      <c r="C4940" s="30"/>
    </row>
    <row r="4941" spans="2:3" ht="14.4" x14ac:dyDescent="0.3">
      <c r="B4941" s="19"/>
      <c r="C4941" s="30"/>
    </row>
    <row r="4942" spans="2:3" ht="14.4" x14ac:dyDescent="0.3">
      <c r="B4942" s="19"/>
      <c r="C4942" s="30"/>
    </row>
    <row r="4943" spans="2:3" ht="14.4" x14ac:dyDescent="0.3">
      <c r="B4943" s="19"/>
      <c r="C4943" s="30"/>
    </row>
    <row r="4944" spans="2:3" ht="14.4" x14ac:dyDescent="0.3">
      <c r="B4944" s="19"/>
      <c r="C4944" s="30"/>
    </row>
    <row r="4945" spans="2:3" ht="14.4" x14ac:dyDescent="0.3">
      <c r="B4945" s="19"/>
      <c r="C4945" s="30"/>
    </row>
    <row r="4946" spans="2:3" ht="14.4" x14ac:dyDescent="0.3">
      <c r="B4946" s="19"/>
      <c r="C4946" s="30"/>
    </row>
    <row r="4947" spans="2:3" ht="14.4" x14ac:dyDescent="0.3">
      <c r="B4947" s="19"/>
      <c r="C4947" s="30"/>
    </row>
    <row r="4948" spans="2:3" ht="14.4" x14ac:dyDescent="0.3">
      <c r="B4948" s="19"/>
      <c r="C4948" s="30"/>
    </row>
    <row r="4949" spans="2:3" ht="14.4" x14ac:dyDescent="0.3">
      <c r="B4949" s="19"/>
      <c r="C4949" s="30"/>
    </row>
    <row r="4950" spans="2:3" ht="14.4" x14ac:dyDescent="0.3">
      <c r="B4950" s="19"/>
      <c r="C4950" s="30"/>
    </row>
    <row r="4951" spans="2:3" ht="14.4" x14ac:dyDescent="0.3">
      <c r="B4951" s="19"/>
      <c r="C4951" s="30"/>
    </row>
    <row r="4952" spans="2:3" ht="14.4" x14ac:dyDescent="0.3">
      <c r="B4952" s="19"/>
      <c r="C4952" s="30"/>
    </row>
    <row r="4953" spans="2:3" ht="14.4" x14ac:dyDescent="0.3">
      <c r="B4953" s="19"/>
      <c r="C4953" s="30"/>
    </row>
    <row r="4954" spans="2:3" ht="14.4" x14ac:dyDescent="0.3">
      <c r="B4954" s="19"/>
      <c r="C4954" s="30"/>
    </row>
    <row r="4955" spans="2:3" ht="14.4" x14ac:dyDescent="0.3">
      <c r="B4955" s="19"/>
      <c r="C4955" s="30"/>
    </row>
    <row r="4956" spans="2:3" ht="14.4" x14ac:dyDescent="0.3">
      <c r="B4956" s="19"/>
      <c r="C4956" s="30"/>
    </row>
    <row r="4957" spans="2:3" ht="14.4" x14ac:dyDescent="0.3">
      <c r="B4957" s="19"/>
      <c r="C4957" s="30"/>
    </row>
    <row r="4958" spans="2:3" ht="14.4" x14ac:dyDescent="0.3">
      <c r="B4958" s="19"/>
      <c r="C4958" s="30"/>
    </row>
    <row r="4959" spans="2:3" ht="14.4" x14ac:dyDescent="0.3">
      <c r="B4959" s="19"/>
      <c r="C4959" s="30"/>
    </row>
    <row r="4960" spans="2:3" ht="14.4" x14ac:dyDescent="0.3">
      <c r="B4960" s="19"/>
      <c r="C4960" s="30"/>
    </row>
    <row r="4961" spans="2:3" ht="14.4" x14ac:dyDescent="0.3">
      <c r="B4961" s="19"/>
      <c r="C4961" s="30"/>
    </row>
    <row r="4962" spans="2:3" ht="14.4" x14ac:dyDescent="0.3">
      <c r="B4962" s="19"/>
      <c r="C4962" s="30"/>
    </row>
    <row r="4963" spans="2:3" ht="14.4" x14ac:dyDescent="0.3">
      <c r="B4963" s="19"/>
      <c r="C4963" s="30"/>
    </row>
    <row r="4964" spans="2:3" ht="14.4" x14ac:dyDescent="0.3">
      <c r="B4964" s="19"/>
      <c r="C4964" s="30"/>
    </row>
    <row r="4965" spans="2:3" ht="14.4" x14ac:dyDescent="0.3">
      <c r="B4965" s="19"/>
      <c r="C4965" s="30"/>
    </row>
    <row r="4966" spans="2:3" ht="14.4" x14ac:dyDescent="0.3">
      <c r="B4966" s="19"/>
      <c r="C4966" s="30"/>
    </row>
    <row r="4967" spans="2:3" ht="14.4" x14ac:dyDescent="0.3">
      <c r="B4967" s="19"/>
      <c r="C4967" s="30"/>
    </row>
    <row r="4968" spans="2:3" ht="14.4" x14ac:dyDescent="0.3">
      <c r="B4968" s="19"/>
      <c r="C4968" s="30"/>
    </row>
    <row r="4969" spans="2:3" ht="14.4" x14ac:dyDescent="0.3">
      <c r="B4969" s="19"/>
      <c r="C4969" s="30"/>
    </row>
    <row r="4970" spans="2:3" ht="14.4" x14ac:dyDescent="0.3">
      <c r="B4970" s="19"/>
      <c r="C4970" s="30"/>
    </row>
    <row r="4971" spans="2:3" ht="14.4" x14ac:dyDescent="0.3">
      <c r="B4971" s="19"/>
      <c r="C4971" s="30"/>
    </row>
    <row r="4972" spans="2:3" ht="14.4" x14ac:dyDescent="0.3">
      <c r="B4972" s="19"/>
      <c r="C4972" s="30"/>
    </row>
    <row r="4973" spans="2:3" ht="14.4" x14ac:dyDescent="0.3">
      <c r="B4973" s="19"/>
      <c r="C4973" s="30"/>
    </row>
    <row r="4974" spans="2:3" ht="14.4" x14ac:dyDescent="0.3">
      <c r="B4974" s="19"/>
      <c r="C4974" s="30"/>
    </row>
    <row r="4975" spans="2:3" ht="14.4" x14ac:dyDescent="0.3">
      <c r="B4975" s="19"/>
      <c r="C4975" s="30"/>
    </row>
    <row r="4976" spans="2:3" ht="14.4" x14ac:dyDescent="0.3">
      <c r="B4976" s="19"/>
      <c r="C4976" s="30"/>
    </row>
    <row r="4977" spans="2:3" ht="14.4" x14ac:dyDescent="0.3">
      <c r="B4977" s="19"/>
      <c r="C4977" s="30"/>
    </row>
    <row r="4978" spans="2:3" ht="14.4" x14ac:dyDescent="0.3">
      <c r="B4978" s="19"/>
      <c r="C4978" s="30"/>
    </row>
    <row r="4979" spans="2:3" ht="14.4" x14ac:dyDescent="0.3">
      <c r="B4979" s="19"/>
      <c r="C4979" s="30"/>
    </row>
    <row r="4980" spans="2:3" ht="14.4" x14ac:dyDescent="0.3">
      <c r="B4980" s="19"/>
      <c r="C4980" s="30"/>
    </row>
    <row r="4981" spans="2:3" ht="14.4" x14ac:dyDescent="0.3">
      <c r="B4981" s="19"/>
      <c r="C4981" s="30"/>
    </row>
    <row r="4982" spans="2:3" ht="14.4" x14ac:dyDescent="0.3">
      <c r="B4982" s="19"/>
      <c r="C4982" s="30"/>
    </row>
    <row r="4983" spans="2:3" ht="14.4" x14ac:dyDescent="0.3">
      <c r="B4983" s="19"/>
      <c r="C4983" s="30"/>
    </row>
    <row r="4984" spans="2:3" ht="14.4" x14ac:dyDescent="0.3">
      <c r="B4984" s="19"/>
      <c r="C4984" s="30"/>
    </row>
    <row r="4985" spans="2:3" ht="14.4" x14ac:dyDescent="0.3">
      <c r="B4985" s="19"/>
      <c r="C4985" s="30"/>
    </row>
    <row r="4986" spans="2:3" ht="14.4" x14ac:dyDescent="0.3">
      <c r="B4986" s="19"/>
      <c r="C4986" s="30"/>
    </row>
    <row r="4987" spans="2:3" ht="14.4" x14ac:dyDescent="0.3">
      <c r="B4987" s="19"/>
      <c r="C4987" s="30"/>
    </row>
    <row r="4988" spans="2:3" ht="14.4" x14ac:dyDescent="0.3">
      <c r="B4988" s="19"/>
      <c r="C4988" s="30"/>
    </row>
    <row r="4989" spans="2:3" ht="14.4" x14ac:dyDescent="0.3">
      <c r="B4989" s="19"/>
      <c r="C4989" s="30"/>
    </row>
    <row r="4990" spans="2:3" ht="14.4" x14ac:dyDescent="0.3">
      <c r="B4990" s="19"/>
      <c r="C4990" s="30"/>
    </row>
    <row r="4991" spans="2:3" ht="14.4" x14ac:dyDescent="0.3">
      <c r="B4991" s="19"/>
      <c r="C4991" s="30"/>
    </row>
    <row r="4992" spans="2:3" ht="14.4" x14ac:dyDescent="0.3">
      <c r="B4992" s="19"/>
      <c r="C4992" s="30"/>
    </row>
    <row r="4993" spans="2:3" ht="14.4" x14ac:dyDescent="0.3">
      <c r="B4993" s="19"/>
      <c r="C4993" s="30"/>
    </row>
    <row r="4994" spans="2:3" ht="14.4" x14ac:dyDescent="0.3">
      <c r="B4994" s="19"/>
      <c r="C4994" s="30"/>
    </row>
    <row r="4995" spans="2:3" ht="14.4" x14ac:dyDescent="0.3">
      <c r="B4995" s="19"/>
      <c r="C4995" s="30"/>
    </row>
    <row r="4996" spans="2:3" ht="14.4" x14ac:dyDescent="0.3">
      <c r="B4996" s="19"/>
      <c r="C4996" s="30"/>
    </row>
    <row r="4997" spans="2:3" ht="14.4" x14ac:dyDescent="0.3">
      <c r="B4997" s="19"/>
      <c r="C4997" s="30"/>
    </row>
    <row r="4998" spans="2:3" ht="14.4" x14ac:dyDescent="0.3">
      <c r="B4998" s="19"/>
      <c r="C4998" s="30"/>
    </row>
    <row r="4999" spans="2:3" ht="14.4" x14ac:dyDescent="0.3">
      <c r="B4999" s="19"/>
      <c r="C4999" s="30"/>
    </row>
    <row r="5000" spans="2:3" ht="14.4" x14ac:dyDescent="0.3">
      <c r="B5000" s="19"/>
      <c r="C5000" s="30"/>
    </row>
    <row r="5001" spans="2:3" ht="14.4" x14ac:dyDescent="0.3">
      <c r="B5001" s="19"/>
      <c r="C5001" s="30"/>
    </row>
    <row r="5002" spans="2:3" ht="14.4" x14ac:dyDescent="0.3">
      <c r="B5002" s="19"/>
      <c r="C5002" s="30"/>
    </row>
    <row r="5003" spans="2:3" ht="14.4" x14ac:dyDescent="0.3">
      <c r="B5003" s="19"/>
      <c r="C5003" s="30"/>
    </row>
    <row r="5004" spans="2:3" ht="14.4" x14ac:dyDescent="0.3">
      <c r="B5004" s="19"/>
      <c r="C5004" s="30"/>
    </row>
    <row r="5005" spans="2:3" ht="14.4" x14ac:dyDescent="0.3">
      <c r="B5005" s="19"/>
      <c r="C5005" s="30"/>
    </row>
    <row r="5006" spans="2:3" ht="14.4" x14ac:dyDescent="0.3">
      <c r="B5006" s="19"/>
      <c r="C5006" s="30"/>
    </row>
    <row r="5007" spans="2:3" ht="14.4" x14ac:dyDescent="0.3">
      <c r="B5007" s="19"/>
      <c r="C5007" s="30"/>
    </row>
    <row r="5008" spans="2:3" ht="14.4" x14ac:dyDescent="0.3">
      <c r="B5008" s="19"/>
      <c r="C5008" s="30"/>
    </row>
    <row r="5009" spans="2:3" ht="14.4" x14ac:dyDescent="0.3">
      <c r="B5009" s="19"/>
      <c r="C5009" s="30"/>
    </row>
    <row r="5010" spans="2:3" ht="14.4" x14ac:dyDescent="0.3">
      <c r="B5010" s="19"/>
      <c r="C5010" s="30"/>
    </row>
    <row r="5011" spans="2:3" ht="14.4" x14ac:dyDescent="0.3">
      <c r="B5011" s="19"/>
      <c r="C5011" s="30"/>
    </row>
    <row r="5012" spans="2:3" ht="14.4" x14ac:dyDescent="0.3">
      <c r="B5012" s="19"/>
      <c r="C5012" s="30"/>
    </row>
    <row r="5013" spans="2:3" ht="14.4" x14ac:dyDescent="0.3">
      <c r="B5013" s="19"/>
      <c r="C5013" s="30"/>
    </row>
    <row r="5014" spans="2:3" ht="14.4" x14ac:dyDescent="0.3">
      <c r="B5014" s="19"/>
      <c r="C5014" s="30"/>
    </row>
    <row r="5015" spans="2:3" ht="14.4" x14ac:dyDescent="0.3">
      <c r="B5015" s="19"/>
      <c r="C5015" s="30"/>
    </row>
    <row r="5016" spans="2:3" ht="14.4" x14ac:dyDescent="0.3">
      <c r="B5016" s="19"/>
      <c r="C5016" s="30"/>
    </row>
    <row r="5017" spans="2:3" ht="14.4" x14ac:dyDescent="0.3">
      <c r="B5017" s="19"/>
      <c r="C5017" s="30"/>
    </row>
    <row r="5018" spans="2:3" ht="14.4" x14ac:dyDescent="0.3">
      <c r="B5018" s="19"/>
      <c r="C5018" s="30"/>
    </row>
    <row r="5019" spans="2:3" ht="14.4" x14ac:dyDescent="0.3">
      <c r="B5019" s="19"/>
      <c r="C5019" s="30"/>
    </row>
    <row r="5020" spans="2:3" ht="14.4" x14ac:dyDescent="0.3">
      <c r="B5020" s="19"/>
      <c r="C5020" s="30"/>
    </row>
    <row r="5021" spans="2:3" ht="14.4" x14ac:dyDescent="0.3">
      <c r="B5021" s="19"/>
      <c r="C5021" s="30"/>
    </row>
    <row r="5022" spans="2:3" ht="14.4" x14ac:dyDescent="0.3">
      <c r="B5022" s="19"/>
      <c r="C5022" s="30"/>
    </row>
    <row r="5023" spans="2:3" ht="14.4" x14ac:dyDescent="0.3">
      <c r="B5023" s="19"/>
      <c r="C5023" s="30"/>
    </row>
    <row r="5024" spans="2:3" ht="14.4" x14ac:dyDescent="0.3">
      <c r="B5024" s="19"/>
      <c r="C5024" s="30"/>
    </row>
    <row r="5025" spans="2:3" ht="14.4" x14ac:dyDescent="0.3">
      <c r="B5025" s="19"/>
      <c r="C5025" s="30"/>
    </row>
    <row r="5026" spans="2:3" ht="14.4" x14ac:dyDescent="0.3">
      <c r="B5026" s="19"/>
      <c r="C5026" s="30"/>
    </row>
    <row r="5027" spans="2:3" ht="14.4" x14ac:dyDescent="0.3">
      <c r="B5027" s="19"/>
      <c r="C5027" s="30"/>
    </row>
    <row r="5028" spans="2:3" ht="14.4" x14ac:dyDescent="0.3">
      <c r="B5028" s="19"/>
      <c r="C5028" s="30"/>
    </row>
    <row r="5029" spans="2:3" ht="14.4" x14ac:dyDescent="0.3">
      <c r="B5029" s="19"/>
      <c r="C5029" s="30"/>
    </row>
    <row r="5030" spans="2:3" ht="14.4" x14ac:dyDescent="0.3">
      <c r="B5030" s="19"/>
      <c r="C5030" s="30"/>
    </row>
    <row r="5031" spans="2:3" ht="14.4" x14ac:dyDescent="0.3">
      <c r="B5031" s="19"/>
      <c r="C5031" s="30"/>
    </row>
    <row r="5032" spans="2:3" ht="14.4" x14ac:dyDescent="0.3">
      <c r="B5032" s="19"/>
      <c r="C5032" s="30"/>
    </row>
    <row r="5033" spans="2:3" ht="14.4" x14ac:dyDescent="0.3">
      <c r="B5033" s="19"/>
      <c r="C5033" s="30"/>
    </row>
    <row r="5034" spans="2:3" ht="14.4" x14ac:dyDescent="0.3">
      <c r="B5034" s="19"/>
      <c r="C5034" s="30"/>
    </row>
    <row r="5035" spans="2:3" ht="14.4" x14ac:dyDescent="0.3">
      <c r="B5035" s="19"/>
      <c r="C5035" s="30"/>
    </row>
    <row r="5036" spans="2:3" ht="14.4" x14ac:dyDescent="0.3">
      <c r="B5036" s="19"/>
      <c r="C5036" s="30"/>
    </row>
    <row r="5037" spans="2:3" ht="14.4" x14ac:dyDescent="0.3">
      <c r="B5037" s="19"/>
      <c r="C5037" s="30"/>
    </row>
    <row r="5038" spans="2:3" ht="14.4" x14ac:dyDescent="0.3">
      <c r="B5038" s="19"/>
      <c r="C5038" s="30"/>
    </row>
    <row r="5039" spans="2:3" ht="14.4" x14ac:dyDescent="0.3">
      <c r="B5039" s="19"/>
      <c r="C5039" s="30"/>
    </row>
    <row r="5040" spans="2:3" ht="14.4" x14ac:dyDescent="0.3">
      <c r="B5040" s="19"/>
      <c r="C5040" s="30"/>
    </row>
    <row r="5041" spans="2:3" ht="14.4" x14ac:dyDescent="0.3">
      <c r="B5041" s="19"/>
      <c r="C5041" s="30"/>
    </row>
    <row r="5042" spans="2:3" ht="14.4" x14ac:dyDescent="0.3">
      <c r="B5042" s="19"/>
      <c r="C5042" s="30"/>
    </row>
    <row r="5043" spans="2:3" ht="14.4" x14ac:dyDescent="0.3">
      <c r="B5043" s="19"/>
      <c r="C5043" s="30"/>
    </row>
    <row r="5044" spans="2:3" ht="14.4" x14ac:dyDescent="0.3">
      <c r="B5044" s="19"/>
      <c r="C5044" s="30"/>
    </row>
    <row r="5045" spans="2:3" ht="14.4" x14ac:dyDescent="0.3">
      <c r="B5045" s="19"/>
      <c r="C5045" s="30"/>
    </row>
    <row r="5046" spans="2:3" ht="14.4" x14ac:dyDescent="0.3">
      <c r="B5046" s="19"/>
      <c r="C5046" s="30"/>
    </row>
    <row r="5047" spans="2:3" ht="14.4" x14ac:dyDescent="0.3">
      <c r="B5047" s="19"/>
      <c r="C5047" s="30"/>
    </row>
    <row r="5048" spans="2:3" ht="14.4" x14ac:dyDescent="0.3">
      <c r="B5048" s="19"/>
      <c r="C5048" s="30"/>
    </row>
    <row r="5049" spans="2:3" ht="14.4" x14ac:dyDescent="0.3">
      <c r="B5049" s="19"/>
      <c r="C5049" s="30"/>
    </row>
    <row r="5050" spans="2:3" ht="14.4" x14ac:dyDescent="0.3">
      <c r="B5050" s="19"/>
      <c r="C5050" s="30"/>
    </row>
    <row r="5051" spans="2:3" ht="14.4" x14ac:dyDescent="0.3">
      <c r="B5051" s="19"/>
      <c r="C5051" s="30"/>
    </row>
    <row r="5052" spans="2:3" ht="14.4" x14ac:dyDescent="0.3">
      <c r="B5052" s="19"/>
      <c r="C5052" s="30"/>
    </row>
    <row r="5053" spans="2:3" ht="14.4" x14ac:dyDescent="0.3">
      <c r="B5053" s="19"/>
      <c r="C5053" s="30"/>
    </row>
    <row r="5054" spans="2:3" ht="14.4" x14ac:dyDescent="0.3">
      <c r="B5054" s="19"/>
      <c r="C5054" s="30"/>
    </row>
    <row r="5055" spans="2:3" ht="14.4" x14ac:dyDescent="0.3">
      <c r="B5055" s="19"/>
      <c r="C5055" s="30"/>
    </row>
    <row r="5056" spans="2:3" ht="14.4" x14ac:dyDescent="0.3">
      <c r="B5056" s="19"/>
      <c r="C5056" s="30"/>
    </row>
    <row r="5057" spans="2:3" ht="14.4" x14ac:dyDescent="0.3">
      <c r="B5057" s="19"/>
      <c r="C5057" s="30"/>
    </row>
    <row r="5058" spans="2:3" ht="14.4" x14ac:dyDescent="0.3">
      <c r="B5058" s="19"/>
      <c r="C5058" s="30"/>
    </row>
    <row r="5059" spans="2:3" ht="14.4" x14ac:dyDescent="0.3">
      <c r="B5059" s="19"/>
      <c r="C5059" s="30"/>
    </row>
    <row r="5060" spans="2:3" ht="14.4" x14ac:dyDescent="0.3">
      <c r="B5060" s="19"/>
      <c r="C5060" s="30"/>
    </row>
    <row r="5061" spans="2:3" ht="14.4" x14ac:dyDescent="0.3">
      <c r="B5061" s="19"/>
      <c r="C5061" s="30"/>
    </row>
    <row r="5062" spans="2:3" ht="14.4" x14ac:dyDescent="0.3">
      <c r="B5062" s="19"/>
      <c r="C5062" s="30"/>
    </row>
    <row r="5063" spans="2:3" ht="14.4" x14ac:dyDescent="0.3">
      <c r="B5063" s="19"/>
      <c r="C5063" s="30"/>
    </row>
    <row r="5064" spans="2:3" ht="14.4" x14ac:dyDescent="0.3">
      <c r="B5064" s="19"/>
      <c r="C5064" s="30"/>
    </row>
    <row r="5065" spans="2:3" ht="14.4" x14ac:dyDescent="0.3">
      <c r="B5065" s="19"/>
      <c r="C5065" s="30"/>
    </row>
    <row r="5066" spans="2:3" ht="14.4" x14ac:dyDescent="0.3">
      <c r="B5066" s="19"/>
      <c r="C5066" s="30"/>
    </row>
    <row r="5067" spans="2:3" ht="14.4" x14ac:dyDescent="0.3">
      <c r="B5067" s="19"/>
      <c r="C5067" s="30"/>
    </row>
    <row r="5068" spans="2:3" ht="14.4" x14ac:dyDescent="0.3">
      <c r="B5068" s="19"/>
      <c r="C5068" s="30"/>
    </row>
    <row r="5069" spans="2:3" ht="14.4" x14ac:dyDescent="0.3">
      <c r="B5069" s="19"/>
      <c r="C5069" s="30"/>
    </row>
    <row r="5070" spans="2:3" ht="14.4" x14ac:dyDescent="0.3">
      <c r="B5070" s="19"/>
      <c r="C5070" s="30"/>
    </row>
    <row r="5071" spans="2:3" ht="14.4" x14ac:dyDescent="0.3">
      <c r="B5071" s="19"/>
      <c r="C5071" s="30"/>
    </row>
    <row r="5072" spans="2:3" ht="14.4" x14ac:dyDescent="0.3">
      <c r="B5072" s="19"/>
      <c r="C5072" s="30"/>
    </row>
    <row r="5073" spans="2:3" ht="14.4" x14ac:dyDescent="0.3">
      <c r="B5073" s="19"/>
      <c r="C5073" s="30"/>
    </row>
    <row r="5074" spans="2:3" ht="14.4" x14ac:dyDescent="0.3">
      <c r="B5074" s="19"/>
      <c r="C5074" s="30"/>
    </row>
    <row r="5075" spans="2:3" ht="14.4" x14ac:dyDescent="0.3">
      <c r="B5075" s="19"/>
      <c r="C5075" s="30"/>
    </row>
    <row r="5076" spans="2:3" ht="14.4" x14ac:dyDescent="0.3">
      <c r="B5076" s="19"/>
      <c r="C5076" s="30"/>
    </row>
    <row r="5077" spans="2:3" ht="14.4" x14ac:dyDescent="0.3">
      <c r="B5077" s="19"/>
      <c r="C5077" s="30"/>
    </row>
    <row r="5078" spans="2:3" ht="14.4" x14ac:dyDescent="0.3">
      <c r="B5078" s="19"/>
      <c r="C5078" s="30"/>
    </row>
    <row r="5079" spans="2:3" ht="14.4" x14ac:dyDescent="0.3">
      <c r="B5079" s="19"/>
      <c r="C5079" s="30"/>
    </row>
    <row r="5080" spans="2:3" ht="14.4" x14ac:dyDescent="0.3">
      <c r="B5080" s="19"/>
      <c r="C5080" s="30"/>
    </row>
    <row r="5081" spans="2:3" ht="14.4" x14ac:dyDescent="0.3">
      <c r="B5081" s="19"/>
      <c r="C5081" s="30"/>
    </row>
    <row r="5082" spans="2:3" ht="14.4" x14ac:dyDescent="0.3">
      <c r="B5082" s="19"/>
      <c r="C5082" s="30"/>
    </row>
    <row r="5083" spans="2:3" ht="14.4" x14ac:dyDescent="0.3">
      <c r="B5083" s="19"/>
      <c r="C5083" s="30"/>
    </row>
    <row r="5084" spans="2:3" ht="14.4" x14ac:dyDescent="0.3">
      <c r="B5084" s="19"/>
      <c r="C5084" s="30"/>
    </row>
    <row r="5085" spans="2:3" ht="14.4" x14ac:dyDescent="0.3">
      <c r="B5085" s="19"/>
      <c r="C5085" s="30"/>
    </row>
    <row r="5086" spans="2:3" ht="14.4" x14ac:dyDescent="0.3">
      <c r="B5086" s="19"/>
      <c r="C5086" s="30"/>
    </row>
    <row r="5087" spans="2:3" ht="14.4" x14ac:dyDescent="0.3">
      <c r="B5087" s="19"/>
      <c r="C5087" s="30"/>
    </row>
    <row r="5088" spans="2:3" ht="14.4" x14ac:dyDescent="0.3">
      <c r="B5088" s="19"/>
      <c r="C5088" s="30"/>
    </row>
    <row r="5089" spans="2:3" ht="14.4" x14ac:dyDescent="0.3">
      <c r="B5089" s="19"/>
      <c r="C5089" s="30"/>
    </row>
    <row r="5090" spans="2:3" ht="14.4" x14ac:dyDescent="0.3">
      <c r="B5090" s="19"/>
      <c r="C5090" s="30"/>
    </row>
    <row r="5091" spans="2:3" ht="14.4" x14ac:dyDescent="0.3">
      <c r="B5091" s="19"/>
      <c r="C5091" s="30"/>
    </row>
    <row r="5092" spans="2:3" ht="14.4" x14ac:dyDescent="0.3">
      <c r="B5092" s="19"/>
      <c r="C5092" s="30"/>
    </row>
    <row r="5093" spans="2:3" ht="14.4" x14ac:dyDescent="0.3">
      <c r="B5093" s="19"/>
      <c r="C5093" s="30"/>
    </row>
    <row r="5094" spans="2:3" ht="14.4" x14ac:dyDescent="0.3">
      <c r="B5094" s="19"/>
      <c r="C5094" s="30"/>
    </row>
    <row r="5095" spans="2:3" ht="14.4" x14ac:dyDescent="0.3">
      <c r="B5095" s="19"/>
      <c r="C5095" s="30"/>
    </row>
    <row r="5096" spans="2:3" ht="14.4" x14ac:dyDescent="0.3">
      <c r="B5096" s="19"/>
      <c r="C5096" s="30"/>
    </row>
    <row r="5097" spans="2:3" ht="14.4" x14ac:dyDescent="0.3">
      <c r="B5097" s="19"/>
      <c r="C5097" s="30"/>
    </row>
    <row r="5098" spans="2:3" ht="14.4" x14ac:dyDescent="0.3">
      <c r="B5098" s="19"/>
      <c r="C5098" s="30"/>
    </row>
    <row r="5099" spans="2:3" ht="14.4" x14ac:dyDescent="0.3">
      <c r="B5099" s="19"/>
      <c r="C5099" s="30"/>
    </row>
    <row r="5100" spans="2:3" ht="14.4" x14ac:dyDescent="0.3">
      <c r="B5100" s="19"/>
      <c r="C5100" s="30"/>
    </row>
    <row r="5101" spans="2:3" ht="14.4" x14ac:dyDescent="0.3">
      <c r="B5101" s="19"/>
      <c r="C5101" s="30"/>
    </row>
    <row r="5102" spans="2:3" ht="14.4" x14ac:dyDescent="0.3">
      <c r="B5102" s="19"/>
      <c r="C5102" s="30"/>
    </row>
    <row r="5103" spans="2:3" ht="14.4" x14ac:dyDescent="0.3">
      <c r="B5103" s="19"/>
      <c r="C5103" s="30"/>
    </row>
    <row r="5104" spans="2:3" ht="14.4" x14ac:dyDescent="0.3">
      <c r="B5104" s="19"/>
      <c r="C5104" s="30"/>
    </row>
    <row r="5105" spans="2:3" ht="14.4" x14ac:dyDescent="0.3">
      <c r="B5105" s="19"/>
      <c r="C5105" s="30"/>
    </row>
    <row r="5106" spans="2:3" ht="14.4" x14ac:dyDescent="0.3">
      <c r="B5106" s="19"/>
      <c r="C5106" s="30"/>
    </row>
    <row r="5107" spans="2:3" ht="14.4" x14ac:dyDescent="0.3">
      <c r="B5107" s="19"/>
      <c r="C5107" s="30"/>
    </row>
    <row r="5108" spans="2:3" ht="14.4" x14ac:dyDescent="0.3">
      <c r="B5108" s="19"/>
      <c r="C5108" s="30"/>
    </row>
    <row r="5109" spans="2:3" ht="14.4" x14ac:dyDescent="0.3">
      <c r="B5109" s="19"/>
      <c r="C5109" s="30"/>
    </row>
    <row r="5110" spans="2:3" ht="14.4" x14ac:dyDescent="0.3">
      <c r="B5110" s="19"/>
      <c r="C5110" s="30"/>
    </row>
    <row r="5111" spans="2:3" ht="14.4" x14ac:dyDescent="0.3">
      <c r="B5111" s="19"/>
      <c r="C5111" s="30"/>
    </row>
    <row r="5112" spans="2:3" ht="14.4" x14ac:dyDescent="0.3">
      <c r="B5112" s="19"/>
      <c r="C5112" s="30"/>
    </row>
    <row r="5113" spans="2:3" ht="14.4" x14ac:dyDescent="0.3">
      <c r="B5113" s="19"/>
      <c r="C5113" s="30"/>
    </row>
    <row r="5114" spans="2:3" ht="14.4" x14ac:dyDescent="0.3">
      <c r="B5114" s="19"/>
      <c r="C5114" s="30"/>
    </row>
    <row r="5115" spans="2:3" ht="14.4" x14ac:dyDescent="0.3">
      <c r="B5115" s="19"/>
      <c r="C5115" s="30"/>
    </row>
    <row r="5116" spans="2:3" ht="14.4" x14ac:dyDescent="0.3">
      <c r="B5116" s="19"/>
      <c r="C5116" s="30"/>
    </row>
    <row r="5117" spans="2:3" ht="14.4" x14ac:dyDescent="0.3">
      <c r="B5117" s="19"/>
      <c r="C5117" s="30"/>
    </row>
    <row r="5118" spans="2:3" ht="14.4" x14ac:dyDescent="0.3">
      <c r="B5118" s="19"/>
      <c r="C5118" s="30"/>
    </row>
    <row r="5119" spans="2:3" ht="14.4" x14ac:dyDescent="0.3">
      <c r="B5119" s="19"/>
      <c r="C5119" s="30"/>
    </row>
    <row r="5120" spans="2:3" ht="14.4" x14ac:dyDescent="0.3">
      <c r="B5120" s="19"/>
      <c r="C5120" s="30"/>
    </row>
    <row r="5121" spans="2:3" ht="14.4" x14ac:dyDescent="0.3">
      <c r="B5121" s="19"/>
      <c r="C5121" s="30"/>
    </row>
    <row r="5122" spans="2:3" ht="14.4" x14ac:dyDescent="0.3">
      <c r="B5122" s="19"/>
      <c r="C5122" s="30"/>
    </row>
    <row r="5123" spans="2:3" ht="14.4" x14ac:dyDescent="0.3">
      <c r="B5123" s="19"/>
      <c r="C5123" s="30"/>
    </row>
    <row r="5124" spans="2:3" ht="14.4" x14ac:dyDescent="0.3">
      <c r="B5124" s="19"/>
      <c r="C5124" s="30"/>
    </row>
    <row r="5125" spans="2:3" ht="14.4" x14ac:dyDescent="0.3">
      <c r="B5125" s="19"/>
      <c r="C5125" s="30"/>
    </row>
    <row r="5126" spans="2:3" ht="14.4" x14ac:dyDescent="0.3">
      <c r="B5126" s="19"/>
      <c r="C5126" s="30"/>
    </row>
    <row r="5127" spans="2:3" ht="14.4" x14ac:dyDescent="0.3">
      <c r="B5127" s="19"/>
      <c r="C5127" s="30"/>
    </row>
    <row r="5128" spans="2:3" ht="14.4" x14ac:dyDescent="0.3">
      <c r="B5128" s="19"/>
      <c r="C5128" s="30"/>
    </row>
    <row r="5129" spans="2:3" ht="14.4" x14ac:dyDescent="0.3">
      <c r="B5129" s="19"/>
      <c r="C5129" s="30"/>
    </row>
    <row r="5130" spans="2:3" ht="14.4" x14ac:dyDescent="0.3">
      <c r="B5130" s="19"/>
      <c r="C5130" s="30"/>
    </row>
    <row r="5131" spans="2:3" ht="14.4" x14ac:dyDescent="0.3">
      <c r="B5131" s="19"/>
      <c r="C5131" s="30"/>
    </row>
    <row r="5132" spans="2:3" ht="14.4" x14ac:dyDescent="0.3">
      <c r="B5132" s="19"/>
      <c r="C5132" s="30"/>
    </row>
    <row r="5133" spans="2:3" ht="14.4" x14ac:dyDescent="0.3">
      <c r="B5133" s="19"/>
      <c r="C5133" s="30"/>
    </row>
    <row r="5134" spans="2:3" ht="14.4" x14ac:dyDescent="0.3">
      <c r="B5134" s="19"/>
      <c r="C5134" s="30"/>
    </row>
    <row r="5135" spans="2:3" ht="14.4" x14ac:dyDescent="0.3">
      <c r="B5135" s="19"/>
      <c r="C5135" s="30"/>
    </row>
    <row r="5136" spans="2:3" ht="14.4" x14ac:dyDescent="0.3">
      <c r="B5136" s="19"/>
      <c r="C5136" s="30"/>
    </row>
    <row r="5137" spans="2:3" ht="14.4" x14ac:dyDescent="0.3">
      <c r="B5137" s="19"/>
      <c r="C5137" s="30"/>
    </row>
    <row r="5138" spans="2:3" ht="14.4" x14ac:dyDescent="0.3">
      <c r="B5138" s="19"/>
      <c r="C5138" s="30"/>
    </row>
    <row r="5139" spans="2:3" ht="14.4" x14ac:dyDescent="0.3">
      <c r="B5139" s="19"/>
      <c r="C5139" s="30"/>
    </row>
    <row r="5140" spans="2:3" ht="14.4" x14ac:dyDescent="0.3">
      <c r="B5140" s="19"/>
      <c r="C5140" s="30"/>
    </row>
    <row r="5141" spans="2:3" ht="14.4" x14ac:dyDescent="0.3">
      <c r="B5141" s="19"/>
      <c r="C5141" s="30"/>
    </row>
    <row r="5142" spans="2:3" ht="14.4" x14ac:dyDescent="0.3">
      <c r="B5142" s="19"/>
      <c r="C5142" s="30"/>
    </row>
    <row r="5143" spans="2:3" ht="14.4" x14ac:dyDescent="0.3">
      <c r="B5143" s="19"/>
      <c r="C5143" s="30"/>
    </row>
    <row r="5144" spans="2:3" ht="14.4" x14ac:dyDescent="0.3">
      <c r="B5144" s="19"/>
      <c r="C5144" s="30"/>
    </row>
    <row r="5145" spans="2:3" ht="14.4" x14ac:dyDescent="0.3">
      <c r="B5145" s="19"/>
      <c r="C5145" s="30"/>
    </row>
    <row r="5146" spans="2:3" ht="14.4" x14ac:dyDescent="0.3">
      <c r="B5146" s="19"/>
      <c r="C5146" s="30"/>
    </row>
    <row r="5147" spans="2:3" ht="14.4" x14ac:dyDescent="0.3">
      <c r="B5147" s="19"/>
      <c r="C5147" s="30"/>
    </row>
    <row r="5148" spans="2:3" ht="14.4" x14ac:dyDescent="0.3">
      <c r="B5148" s="19"/>
      <c r="C5148" s="30"/>
    </row>
    <row r="5149" spans="2:3" ht="14.4" x14ac:dyDescent="0.3">
      <c r="B5149" s="19"/>
      <c r="C5149" s="30"/>
    </row>
    <row r="5150" spans="2:3" ht="14.4" x14ac:dyDescent="0.3">
      <c r="B5150" s="19"/>
      <c r="C5150" s="30"/>
    </row>
    <row r="5151" spans="2:3" ht="14.4" x14ac:dyDescent="0.3">
      <c r="B5151" s="19"/>
      <c r="C5151" s="30"/>
    </row>
    <row r="5152" spans="2:3" ht="14.4" x14ac:dyDescent="0.3">
      <c r="B5152" s="19"/>
      <c r="C5152" s="30"/>
    </row>
    <row r="5153" spans="2:3" ht="14.4" x14ac:dyDescent="0.3">
      <c r="B5153" s="19"/>
      <c r="C5153" s="30"/>
    </row>
    <row r="5154" spans="2:3" ht="14.4" x14ac:dyDescent="0.3">
      <c r="B5154" s="19"/>
      <c r="C5154" s="30"/>
    </row>
    <row r="5155" spans="2:3" ht="14.4" x14ac:dyDescent="0.3">
      <c r="B5155" s="19"/>
      <c r="C5155" s="30"/>
    </row>
    <row r="5156" spans="2:3" ht="14.4" x14ac:dyDescent="0.3">
      <c r="B5156" s="19"/>
      <c r="C5156" s="30"/>
    </row>
    <row r="5157" spans="2:3" ht="14.4" x14ac:dyDescent="0.3">
      <c r="B5157" s="19"/>
      <c r="C5157" s="30"/>
    </row>
    <row r="5158" spans="2:3" ht="14.4" x14ac:dyDescent="0.3">
      <c r="B5158" s="19"/>
      <c r="C5158" s="30"/>
    </row>
    <row r="5159" spans="2:3" ht="14.4" x14ac:dyDescent="0.3">
      <c r="B5159" s="19"/>
      <c r="C5159" s="30"/>
    </row>
    <row r="5160" spans="2:3" ht="14.4" x14ac:dyDescent="0.3">
      <c r="B5160" s="19"/>
      <c r="C5160" s="30"/>
    </row>
    <row r="5161" spans="2:3" ht="14.4" x14ac:dyDescent="0.3">
      <c r="B5161" s="19"/>
      <c r="C5161" s="30"/>
    </row>
    <row r="5162" spans="2:3" ht="14.4" x14ac:dyDescent="0.3">
      <c r="B5162" s="19"/>
      <c r="C5162" s="30"/>
    </row>
    <row r="5163" spans="2:3" ht="14.4" x14ac:dyDescent="0.3">
      <c r="B5163" s="19"/>
      <c r="C5163" s="30"/>
    </row>
    <row r="5164" spans="2:3" ht="14.4" x14ac:dyDescent="0.3">
      <c r="B5164" s="19"/>
      <c r="C5164" s="30"/>
    </row>
    <row r="5165" spans="2:3" ht="14.4" x14ac:dyDescent="0.3">
      <c r="B5165" s="19"/>
      <c r="C5165" s="30"/>
    </row>
    <row r="5166" spans="2:3" ht="14.4" x14ac:dyDescent="0.3">
      <c r="B5166" s="19"/>
      <c r="C5166" s="30"/>
    </row>
    <row r="5167" spans="2:3" ht="14.4" x14ac:dyDescent="0.3">
      <c r="B5167" s="19"/>
      <c r="C5167" s="30"/>
    </row>
    <row r="5168" spans="2:3" ht="14.4" x14ac:dyDescent="0.3">
      <c r="B5168" s="19"/>
      <c r="C5168" s="30"/>
    </row>
    <row r="5169" spans="2:3" ht="14.4" x14ac:dyDescent="0.3">
      <c r="B5169" s="19"/>
      <c r="C5169" s="30"/>
    </row>
    <row r="5170" spans="2:3" ht="14.4" x14ac:dyDescent="0.3">
      <c r="B5170" s="19"/>
      <c r="C5170" s="30"/>
    </row>
    <row r="5171" spans="2:3" ht="14.4" x14ac:dyDescent="0.3">
      <c r="B5171" s="19"/>
      <c r="C5171" s="30"/>
    </row>
    <row r="5172" spans="2:3" ht="14.4" x14ac:dyDescent="0.3">
      <c r="B5172" s="19"/>
      <c r="C5172" s="30"/>
    </row>
    <row r="5173" spans="2:3" ht="14.4" x14ac:dyDescent="0.3">
      <c r="B5173" s="19"/>
      <c r="C5173" s="30"/>
    </row>
    <row r="5174" spans="2:3" ht="14.4" x14ac:dyDescent="0.3">
      <c r="B5174" s="19"/>
      <c r="C5174" s="30"/>
    </row>
    <row r="5175" spans="2:3" ht="14.4" x14ac:dyDescent="0.3">
      <c r="B5175" s="19"/>
      <c r="C5175" s="30"/>
    </row>
    <row r="5176" spans="2:3" ht="14.4" x14ac:dyDescent="0.3">
      <c r="B5176" s="19"/>
      <c r="C5176" s="30"/>
    </row>
    <row r="5177" spans="2:3" ht="14.4" x14ac:dyDescent="0.3">
      <c r="B5177" s="19"/>
      <c r="C5177" s="30"/>
    </row>
    <row r="5178" spans="2:3" ht="14.4" x14ac:dyDescent="0.3">
      <c r="B5178" s="19"/>
      <c r="C5178" s="30"/>
    </row>
    <row r="5179" spans="2:3" ht="14.4" x14ac:dyDescent="0.3">
      <c r="B5179" s="19"/>
      <c r="C5179" s="30"/>
    </row>
    <row r="5180" spans="2:3" ht="14.4" x14ac:dyDescent="0.3">
      <c r="B5180" s="19"/>
      <c r="C5180" s="30"/>
    </row>
    <row r="5181" spans="2:3" ht="14.4" x14ac:dyDescent="0.3">
      <c r="B5181" s="19"/>
      <c r="C5181" s="30"/>
    </row>
    <row r="5182" spans="2:3" ht="14.4" x14ac:dyDescent="0.3">
      <c r="B5182" s="19"/>
      <c r="C5182" s="30"/>
    </row>
    <row r="5183" spans="2:3" ht="14.4" x14ac:dyDescent="0.3">
      <c r="B5183" s="19"/>
      <c r="C5183" s="30"/>
    </row>
    <row r="5184" spans="2:3" ht="14.4" x14ac:dyDescent="0.3">
      <c r="B5184" s="19"/>
      <c r="C5184" s="30"/>
    </row>
    <row r="5185" spans="2:3" ht="14.4" x14ac:dyDescent="0.3">
      <c r="B5185" s="19"/>
      <c r="C5185" s="30"/>
    </row>
    <row r="5186" spans="2:3" ht="14.4" x14ac:dyDescent="0.3">
      <c r="B5186" s="19"/>
      <c r="C5186" s="30"/>
    </row>
    <row r="5187" spans="2:3" ht="14.4" x14ac:dyDescent="0.3">
      <c r="B5187" s="19"/>
      <c r="C5187" s="30"/>
    </row>
    <row r="5188" spans="2:3" ht="14.4" x14ac:dyDescent="0.3">
      <c r="B5188" s="19"/>
      <c r="C5188" s="30"/>
    </row>
    <row r="5189" spans="2:3" ht="14.4" x14ac:dyDescent="0.3">
      <c r="B5189" s="19"/>
      <c r="C5189" s="30"/>
    </row>
    <row r="5190" spans="2:3" ht="14.4" x14ac:dyDescent="0.3">
      <c r="B5190" s="19"/>
      <c r="C5190" s="30"/>
    </row>
    <row r="5191" spans="2:3" ht="14.4" x14ac:dyDescent="0.3">
      <c r="B5191" s="19"/>
      <c r="C5191" s="30"/>
    </row>
    <row r="5192" spans="2:3" ht="14.4" x14ac:dyDescent="0.3">
      <c r="B5192" s="19"/>
      <c r="C5192" s="30"/>
    </row>
    <row r="5193" spans="2:3" ht="14.4" x14ac:dyDescent="0.3">
      <c r="B5193" s="19"/>
      <c r="C5193" s="30"/>
    </row>
    <row r="5194" spans="2:3" ht="14.4" x14ac:dyDescent="0.3">
      <c r="B5194" s="19"/>
      <c r="C5194" s="30"/>
    </row>
    <row r="5195" spans="2:3" ht="14.4" x14ac:dyDescent="0.3">
      <c r="B5195" s="19"/>
      <c r="C5195" s="30"/>
    </row>
    <row r="5196" spans="2:3" ht="14.4" x14ac:dyDescent="0.3">
      <c r="B5196" s="19"/>
      <c r="C5196" s="30"/>
    </row>
    <row r="5197" spans="2:3" ht="14.4" x14ac:dyDescent="0.3">
      <c r="B5197" s="19"/>
      <c r="C5197" s="30"/>
    </row>
    <row r="5198" spans="2:3" ht="14.4" x14ac:dyDescent="0.3">
      <c r="B5198" s="19"/>
      <c r="C5198" s="30"/>
    </row>
    <row r="5199" spans="2:3" ht="14.4" x14ac:dyDescent="0.3">
      <c r="B5199" s="19"/>
      <c r="C5199" s="30"/>
    </row>
    <row r="5200" spans="2:3" ht="14.4" x14ac:dyDescent="0.3">
      <c r="B5200" s="19"/>
      <c r="C5200" s="30"/>
    </row>
    <row r="5201" spans="2:3" ht="14.4" x14ac:dyDescent="0.3">
      <c r="B5201" s="19"/>
      <c r="C5201" s="30"/>
    </row>
    <row r="5202" spans="2:3" ht="14.4" x14ac:dyDescent="0.3">
      <c r="B5202" s="19"/>
      <c r="C5202" s="30"/>
    </row>
    <row r="5203" spans="2:3" ht="14.4" x14ac:dyDescent="0.3">
      <c r="B5203" s="19"/>
      <c r="C5203" s="30"/>
    </row>
    <row r="5204" spans="2:3" ht="14.4" x14ac:dyDescent="0.3">
      <c r="B5204" s="19"/>
      <c r="C5204" s="30"/>
    </row>
    <row r="5205" spans="2:3" ht="14.4" x14ac:dyDescent="0.3">
      <c r="B5205" s="19"/>
      <c r="C5205" s="30"/>
    </row>
    <row r="5206" spans="2:3" ht="14.4" x14ac:dyDescent="0.3">
      <c r="B5206" s="19"/>
      <c r="C5206" s="30"/>
    </row>
    <row r="5207" spans="2:3" ht="14.4" x14ac:dyDescent="0.3">
      <c r="B5207" s="19"/>
      <c r="C5207" s="30"/>
    </row>
    <row r="5208" spans="2:3" ht="14.4" x14ac:dyDescent="0.3">
      <c r="B5208" s="19"/>
      <c r="C5208" s="30"/>
    </row>
    <row r="5209" spans="2:3" ht="14.4" x14ac:dyDescent="0.3">
      <c r="B5209" s="19"/>
      <c r="C5209" s="30"/>
    </row>
    <row r="5210" spans="2:3" ht="14.4" x14ac:dyDescent="0.3">
      <c r="B5210" s="19"/>
      <c r="C5210" s="30"/>
    </row>
    <row r="5211" spans="2:3" ht="14.4" x14ac:dyDescent="0.3">
      <c r="B5211" s="19"/>
      <c r="C5211" s="30"/>
    </row>
    <row r="5212" spans="2:3" ht="14.4" x14ac:dyDescent="0.3">
      <c r="B5212" s="19"/>
      <c r="C5212" s="30"/>
    </row>
    <row r="5213" spans="2:3" ht="14.4" x14ac:dyDescent="0.3">
      <c r="B5213" s="19"/>
      <c r="C5213" s="30"/>
    </row>
    <row r="5214" spans="2:3" ht="14.4" x14ac:dyDescent="0.3">
      <c r="B5214" s="19"/>
      <c r="C5214" s="30"/>
    </row>
    <row r="5215" spans="2:3" ht="14.4" x14ac:dyDescent="0.3">
      <c r="B5215" s="19"/>
      <c r="C5215" s="30"/>
    </row>
    <row r="5216" spans="2:3" ht="14.4" x14ac:dyDescent="0.3">
      <c r="B5216" s="19"/>
      <c r="C5216" s="30"/>
    </row>
    <row r="5217" spans="2:3" ht="14.4" x14ac:dyDescent="0.3">
      <c r="B5217" s="19"/>
      <c r="C5217" s="30"/>
    </row>
    <row r="5218" spans="2:3" ht="14.4" x14ac:dyDescent="0.3">
      <c r="B5218" s="19"/>
      <c r="C5218" s="30"/>
    </row>
    <row r="5219" spans="2:3" ht="14.4" x14ac:dyDescent="0.3">
      <c r="B5219" s="19"/>
      <c r="C5219" s="30"/>
    </row>
    <row r="5220" spans="2:3" ht="14.4" x14ac:dyDescent="0.3">
      <c r="B5220" s="19"/>
      <c r="C5220" s="30"/>
    </row>
    <row r="5221" spans="2:3" ht="14.4" x14ac:dyDescent="0.3">
      <c r="B5221" s="19"/>
      <c r="C5221" s="30"/>
    </row>
    <row r="5222" spans="2:3" ht="14.4" x14ac:dyDescent="0.3">
      <c r="B5222" s="19"/>
      <c r="C5222" s="30"/>
    </row>
    <row r="5223" spans="2:3" ht="14.4" x14ac:dyDescent="0.3">
      <c r="B5223" s="19"/>
      <c r="C5223" s="30"/>
    </row>
    <row r="5224" spans="2:3" ht="14.4" x14ac:dyDescent="0.3">
      <c r="B5224" s="19"/>
      <c r="C5224" s="30"/>
    </row>
    <row r="5225" spans="2:3" ht="14.4" x14ac:dyDescent="0.3">
      <c r="B5225" s="19"/>
      <c r="C5225" s="30"/>
    </row>
    <row r="5226" spans="2:3" ht="14.4" x14ac:dyDescent="0.3">
      <c r="B5226" s="19"/>
      <c r="C5226" s="30"/>
    </row>
    <row r="5227" spans="2:3" ht="14.4" x14ac:dyDescent="0.3">
      <c r="B5227" s="19"/>
      <c r="C5227" s="30"/>
    </row>
    <row r="5228" spans="2:3" ht="14.4" x14ac:dyDescent="0.3">
      <c r="B5228" s="19"/>
      <c r="C5228" s="30"/>
    </row>
    <row r="5229" spans="2:3" ht="14.4" x14ac:dyDescent="0.3">
      <c r="B5229" s="19"/>
      <c r="C5229" s="30"/>
    </row>
    <row r="5230" spans="2:3" ht="14.4" x14ac:dyDescent="0.3">
      <c r="B5230" s="19"/>
      <c r="C5230" s="30"/>
    </row>
    <row r="5231" spans="2:3" ht="14.4" x14ac:dyDescent="0.3">
      <c r="B5231" s="19"/>
      <c r="C5231" s="30"/>
    </row>
    <row r="5232" spans="2:3" ht="14.4" x14ac:dyDescent="0.3">
      <c r="B5232" s="19"/>
      <c r="C5232" s="30"/>
    </row>
    <row r="5233" spans="2:3" ht="14.4" x14ac:dyDescent="0.3">
      <c r="B5233" s="19"/>
      <c r="C5233" s="30"/>
    </row>
    <row r="5234" spans="2:3" ht="14.4" x14ac:dyDescent="0.3">
      <c r="B5234" s="19"/>
      <c r="C5234" s="30"/>
    </row>
    <row r="5235" spans="2:3" ht="14.4" x14ac:dyDescent="0.3">
      <c r="B5235" s="19"/>
      <c r="C5235" s="30"/>
    </row>
    <row r="5236" spans="2:3" ht="14.4" x14ac:dyDescent="0.3">
      <c r="B5236" s="19"/>
      <c r="C5236" s="30"/>
    </row>
    <row r="5237" spans="2:3" ht="14.4" x14ac:dyDescent="0.3">
      <c r="B5237" s="19"/>
      <c r="C5237" s="30"/>
    </row>
    <row r="5238" spans="2:3" ht="14.4" x14ac:dyDescent="0.3">
      <c r="B5238" s="19"/>
      <c r="C5238" s="30"/>
    </row>
    <row r="5239" spans="2:3" ht="14.4" x14ac:dyDescent="0.3">
      <c r="B5239" s="19"/>
      <c r="C5239" s="30"/>
    </row>
    <row r="5240" spans="2:3" ht="14.4" x14ac:dyDescent="0.3">
      <c r="B5240" s="19"/>
      <c r="C5240" s="30"/>
    </row>
    <row r="5241" spans="2:3" ht="14.4" x14ac:dyDescent="0.3">
      <c r="B5241" s="19"/>
      <c r="C5241" s="30"/>
    </row>
    <row r="5242" spans="2:3" ht="14.4" x14ac:dyDescent="0.3">
      <c r="B5242" s="19"/>
      <c r="C5242" s="30"/>
    </row>
    <row r="5243" spans="2:3" ht="14.4" x14ac:dyDescent="0.3">
      <c r="B5243" s="19"/>
      <c r="C5243" s="30"/>
    </row>
    <row r="5244" spans="2:3" ht="14.4" x14ac:dyDescent="0.3">
      <c r="B5244" s="19"/>
      <c r="C5244" s="30"/>
    </row>
    <row r="5245" spans="2:3" ht="14.4" x14ac:dyDescent="0.3">
      <c r="B5245" s="19"/>
      <c r="C5245" s="30"/>
    </row>
    <row r="5246" spans="2:3" ht="14.4" x14ac:dyDescent="0.3">
      <c r="B5246" s="19"/>
      <c r="C5246" s="30"/>
    </row>
    <row r="5247" spans="2:3" ht="14.4" x14ac:dyDescent="0.3">
      <c r="B5247" s="19"/>
      <c r="C5247" s="30"/>
    </row>
    <row r="5248" spans="2:3" ht="14.4" x14ac:dyDescent="0.3">
      <c r="B5248" s="19"/>
      <c r="C5248" s="30"/>
    </row>
    <row r="5249" spans="2:3" ht="14.4" x14ac:dyDescent="0.3">
      <c r="B5249" s="19"/>
      <c r="C5249" s="30"/>
    </row>
    <row r="5250" spans="2:3" ht="14.4" x14ac:dyDescent="0.3">
      <c r="B5250" s="19"/>
      <c r="C5250" s="30"/>
    </row>
    <row r="5251" spans="2:3" ht="14.4" x14ac:dyDescent="0.3">
      <c r="B5251" s="19"/>
      <c r="C5251" s="30"/>
    </row>
    <row r="5252" spans="2:3" ht="14.4" x14ac:dyDescent="0.3">
      <c r="B5252" s="19"/>
      <c r="C5252" s="30"/>
    </row>
    <row r="5253" spans="2:3" ht="14.4" x14ac:dyDescent="0.3">
      <c r="B5253" s="19"/>
      <c r="C5253" s="30"/>
    </row>
    <row r="5254" spans="2:3" ht="14.4" x14ac:dyDescent="0.3">
      <c r="B5254" s="19"/>
      <c r="C5254" s="30"/>
    </row>
    <row r="5255" spans="2:3" ht="14.4" x14ac:dyDescent="0.3">
      <c r="B5255" s="19"/>
      <c r="C5255" s="30"/>
    </row>
    <row r="5256" spans="2:3" ht="14.4" x14ac:dyDescent="0.3">
      <c r="B5256" s="19"/>
      <c r="C5256" s="30"/>
    </row>
    <row r="5257" spans="2:3" ht="14.4" x14ac:dyDescent="0.3">
      <c r="B5257" s="19"/>
      <c r="C5257" s="30"/>
    </row>
    <row r="5258" spans="2:3" ht="14.4" x14ac:dyDescent="0.3">
      <c r="B5258" s="19"/>
      <c r="C5258" s="30"/>
    </row>
    <row r="5259" spans="2:3" ht="14.4" x14ac:dyDescent="0.3">
      <c r="B5259" s="19"/>
      <c r="C5259" s="30"/>
    </row>
    <row r="5260" spans="2:3" ht="14.4" x14ac:dyDescent="0.3">
      <c r="B5260" s="19"/>
      <c r="C5260" s="30"/>
    </row>
    <row r="5261" spans="2:3" ht="14.4" x14ac:dyDescent="0.3">
      <c r="B5261" s="19"/>
      <c r="C5261" s="30"/>
    </row>
    <row r="5262" spans="2:3" ht="14.4" x14ac:dyDescent="0.3">
      <c r="B5262" s="19"/>
      <c r="C5262" s="30"/>
    </row>
    <row r="5263" spans="2:3" ht="14.4" x14ac:dyDescent="0.3">
      <c r="B5263" s="19"/>
      <c r="C5263" s="30"/>
    </row>
    <row r="5264" spans="2:3" ht="14.4" x14ac:dyDescent="0.3">
      <c r="B5264" s="19"/>
      <c r="C5264" s="30"/>
    </row>
    <row r="5265" spans="2:3" ht="14.4" x14ac:dyDescent="0.3">
      <c r="B5265" s="19"/>
      <c r="C5265" s="30"/>
    </row>
    <row r="5266" spans="2:3" ht="14.4" x14ac:dyDescent="0.3">
      <c r="B5266" s="19"/>
      <c r="C5266" s="30"/>
    </row>
    <row r="5267" spans="2:3" ht="14.4" x14ac:dyDescent="0.3">
      <c r="B5267" s="19"/>
      <c r="C5267" s="30"/>
    </row>
    <row r="5268" spans="2:3" ht="14.4" x14ac:dyDescent="0.3">
      <c r="B5268" s="19"/>
      <c r="C5268" s="30"/>
    </row>
    <row r="5269" spans="2:3" ht="14.4" x14ac:dyDescent="0.3">
      <c r="B5269" s="19"/>
      <c r="C5269" s="30"/>
    </row>
    <row r="5270" spans="2:3" ht="14.4" x14ac:dyDescent="0.3">
      <c r="B5270" s="19"/>
      <c r="C5270" s="30"/>
    </row>
    <row r="5271" spans="2:3" ht="14.4" x14ac:dyDescent="0.3">
      <c r="B5271" s="19"/>
      <c r="C5271" s="30"/>
    </row>
    <row r="5272" spans="2:3" ht="14.4" x14ac:dyDescent="0.3">
      <c r="B5272" s="19"/>
      <c r="C5272" s="30"/>
    </row>
    <row r="5273" spans="2:3" ht="14.4" x14ac:dyDescent="0.3">
      <c r="B5273" s="19"/>
      <c r="C5273" s="30"/>
    </row>
    <row r="5274" spans="2:3" ht="14.4" x14ac:dyDescent="0.3">
      <c r="B5274" s="19"/>
      <c r="C5274" s="30"/>
    </row>
    <row r="5275" spans="2:3" ht="14.4" x14ac:dyDescent="0.3">
      <c r="B5275" s="19"/>
      <c r="C5275" s="30"/>
    </row>
    <row r="5276" spans="2:3" ht="14.4" x14ac:dyDescent="0.3">
      <c r="B5276" s="19"/>
      <c r="C5276" s="30"/>
    </row>
    <row r="5277" spans="2:3" ht="14.4" x14ac:dyDescent="0.3">
      <c r="B5277" s="19"/>
      <c r="C5277" s="30"/>
    </row>
    <row r="5278" spans="2:3" ht="14.4" x14ac:dyDescent="0.3">
      <c r="B5278" s="19"/>
      <c r="C5278" s="30"/>
    </row>
    <row r="5279" spans="2:3" ht="14.4" x14ac:dyDescent="0.3">
      <c r="B5279" s="19"/>
      <c r="C5279" s="30"/>
    </row>
    <row r="5280" spans="2:3" ht="14.4" x14ac:dyDescent="0.3">
      <c r="B5280" s="19"/>
      <c r="C5280" s="30"/>
    </row>
    <row r="5281" spans="2:3" ht="14.4" x14ac:dyDescent="0.3">
      <c r="B5281" s="19"/>
      <c r="C5281" s="30"/>
    </row>
    <row r="5282" spans="2:3" ht="14.4" x14ac:dyDescent="0.3">
      <c r="B5282" s="19"/>
      <c r="C5282" s="30"/>
    </row>
    <row r="5283" spans="2:3" ht="14.4" x14ac:dyDescent="0.3">
      <c r="B5283" s="19"/>
      <c r="C5283" s="30"/>
    </row>
    <row r="5284" spans="2:3" ht="14.4" x14ac:dyDescent="0.3">
      <c r="B5284" s="19"/>
      <c r="C5284" s="30"/>
    </row>
    <row r="5285" spans="2:3" ht="14.4" x14ac:dyDescent="0.3">
      <c r="B5285" s="19"/>
      <c r="C5285" s="30"/>
    </row>
    <row r="5286" spans="2:3" ht="14.4" x14ac:dyDescent="0.3">
      <c r="B5286" s="19"/>
      <c r="C5286" s="30"/>
    </row>
    <row r="5287" spans="2:3" ht="14.4" x14ac:dyDescent="0.3">
      <c r="B5287" s="19"/>
      <c r="C5287" s="30"/>
    </row>
    <row r="5288" spans="2:3" ht="14.4" x14ac:dyDescent="0.3">
      <c r="B5288" s="19"/>
      <c r="C5288" s="30"/>
    </row>
    <row r="5289" spans="2:3" ht="14.4" x14ac:dyDescent="0.3">
      <c r="B5289" s="19"/>
      <c r="C5289" s="30"/>
    </row>
    <row r="5290" spans="2:3" ht="14.4" x14ac:dyDescent="0.3">
      <c r="B5290" s="19"/>
      <c r="C5290" s="30"/>
    </row>
    <row r="5291" spans="2:3" ht="14.4" x14ac:dyDescent="0.3">
      <c r="B5291" s="19"/>
      <c r="C5291" s="30"/>
    </row>
    <row r="5292" spans="2:3" ht="14.4" x14ac:dyDescent="0.3">
      <c r="B5292" s="19"/>
      <c r="C5292" s="30"/>
    </row>
    <row r="5293" spans="2:3" ht="14.4" x14ac:dyDescent="0.3">
      <c r="B5293" s="19"/>
      <c r="C5293" s="30"/>
    </row>
    <row r="5294" spans="2:3" ht="14.4" x14ac:dyDescent="0.3">
      <c r="B5294" s="19"/>
      <c r="C5294" s="30"/>
    </row>
    <row r="5295" spans="2:3" ht="14.4" x14ac:dyDescent="0.3">
      <c r="B5295" s="19"/>
      <c r="C5295" s="30"/>
    </row>
    <row r="5296" spans="2:3" ht="14.4" x14ac:dyDescent="0.3">
      <c r="B5296" s="19"/>
      <c r="C5296" s="30"/>
    </row>
    <row r="5297" spans="2:3" ht="14.4" x14ac:dyDescent="0.3">
      <c r="B5297" s="19"/>
      <c r="C5297" s="30"/>
    </row>
    <row r="5298" spans="2:3" ht="14.4" x14ac:dyDescent="0.3">
      <c r="B5298" s="19"/>
      <c r="C5298" s="30"/>
    </row>
    <row r="5299" spans="2:3" ht="14.4" x14ac:dyDescent="0.3">
      <c r="B5299" s="19"/>
      <c r="C5299" s="30"/>
    </row>
    <row r="5300" spans="2:3" ht="14.4" x14ac:dyDescent="0.3">
      <c r="B5300" s="19"/>
      <c r="C5300" s="30"/>
    </row>
    <row r="5301" spans="2:3" ht="14.4" x14ac:dyDescent="0.3">
      <c r="B5301" s="19"/>
      <c r="C5301" s="30"/>
    </row>
    <row r="5302" spans="2:3" ht="14.4" x14ac:dyDescent="0.3">
      <c r="B5302" s="19"/>
      <c r="C5302" s="30"/>
    </row>
    <row r="5303" spans="2:3" ht="14.4" x14ac:dyDescent="0.3">
      <c r="B5303" s="19"/>
      <c r="C5303" s="30"/>
    </row>
    <row r="5304" spans="2:3" ht="14.4" x14ac:dyDescent="0.3">
      <c r="B5304" s="19"/>
      <c r="C5304" s="30"/>
    </row>
    <row r="5305" spans="2:3" ht="14.4" x14ac:dyDescent="0.3">
      <c r="B5305" s="19"/>
      <c r="C5305" s="30"/>
    </row>
    <row r="5306" spans="2:3" ht="14.4" x14ac:dyDescent="0.3">
      <c r="B5306" s="19"/>
      <c r="C5306" s="30"/>
    </row>
    <row r="5307" spans="2:3" ht="14.4" x14ac:dyDescent="0.3">
      <c r="B5307" s="19"/>
      <c r="C5307" s="30"/>
    </row>
    <row r="5308" spans="2:3" ht="14.4" x14ac:dyDescent="0.3">
      <c r="B5308" s="19"/>
      <c r="C5308" s="30"/>
    </row>
    <row r="5309" spans="2:3" ht="14.4" x14ac:dyDescent="0.3">
      <c r="B5309" s="19"/>
      <c r="C5309" s="30"/>
    </row>
    <row r="5310" spans="2:3" ht="14.4" x14ac:dyDescent="0.3">
      <c r="B5310" s="19"/>
      <c r="C5310" s="30"/>
    </row>
    <row r="5311" spans="2:3" ht="14.4" x14ac:dyDescent="0.3">
      <c r="B5311" s="19"/>
      <c r="C5311" s="30"/>
    </row>
    <row r="5312" spans="2:3" ht="14.4" x14ac:dyDescent="0.3">
      <c r="B5312" s="19"/>
      <c r="C5312" s="30"/>
    </row>
    <row r="5313" spans="2:3" ht="14.4" x14ac:dyDescent="0.3">
      <c r="B5313" s="19"/>
      <c r="C5313" s="30"/>
    </row>
    <row r="5314" spans="2:3" ht="14.4" x14ac:dyDescent="0.3">
      <c r="B5314" s="19"/>
      <c r="C5314" s="30"/>
    </row>
    <row r="5315" spans="2:3" ht="14.4" x14ac:dyDescent="0.3">
      <c r="B5315" s="19"/>
      <c r="C5315" s="30"/>
    </row>
    <row r="5316" spans="2:3" ht="14.4" x14ac:dyDescent="0.3">
      <c r="B5316" s="19"/>
      <c r="C5316" s="30"/>
    </row>
    <row r="5317" spans="2:3" ht="14.4" x14ac:dyDescent="0.3">
      <c r="B5317" s="19"/>
      <c r="C5317" s="30"/>
    </row>
    <row r="5318" spans="2:3" ht="14.4" x14ac:dyDescent="0.3">
      <c r="B5318" s="19"/>
      <c r="C5318" s="30"/>
    </row>
    <row r="5319" spans="2:3" ht="14.4" x14ac:dyDescent="0.3">
      <c r="B5319" s="19"/>
      <c r="C5319" s="30"/>
    </row>
    <row r="5320" spans="2:3" ht="14.4" x14ac:dyDescent="0.3">
      <c r="B5320" s="19"/>
      <c r="C5320" s="30"/>
    </row>
    <row r="5321" spans="2:3" ht="14.4" x14ac:dyDescent="0.3">
      <c r="B5321" s="19"/>
      <c r="C5321" s="30"/>
    </row>
    <row r="5322" spans="2:3" ht="14.4" x14ac:dyDescent="0.3">
      <c r="B5322" s="19"/>
      <c r="C5322" s="30"/>
    </row>
    <row r="5323" spans="2:3" ht="14.4" x14ac:dyDescent="0.3">
      <c r="B5323" s="19"/>
      <c r="C5323" s="30"/>
    </row>
    <row r="5324" spans="2:3" ht="14.4" x14ac:dyDescent="0.3">
      <c r="B5324" s="19"/>
      <c r="C5324" s="30"/>
    </row>
    <row r="5325" spans="2:3" ht="14.4" x14ac:dyDescent="0.3">
      <c r="B5325" s="19"/>
      <c r="C5325" s="30"/>
    </row>
    <row r="5326" spans="2:3" ht="14.4" x14ac:dyDescent="0.3">
      <c r="B5326" s="19"/>
      <c r="C5326" s="30"/>
    </row>
    <row r="5327" spans="2:3" ht="14.4" x14ac:dyDescent="0.3">
      <c r="B5327" s="19"/>
      <c r="C5327" s="30"/>
    </row>
    <row r="5328" spans="2:3" ht="14.4" x14ac:dyDescent="0.3">
      <c r="B5328" s="19"/>
      <c r="C5328" s="30"/>
    </row>
    <row r="5329" spans="2:3" ht="14.4" x14ac:dyDescent="0.3">
      <c r="B5329" s="19"/>
      <c r="C5329" s="30"/>
    </row>
    <row r="5330" spans="2:3" ht="14.4" x14ac:dyDescent="0.3">
      <c r="B5330" s="19"/>
      <c r="C5330" s="30"/>
    </row>
    <row r="5331" spans="2:3" ht="14.4" x14ac:dyDescent="0.3">
      <c r="B5331" s="19"/>
      <c r="C5331" s="30"/>
    </row>
    <row r="5332" spans="2:3" ht="14.4" x14ac:dyDescent="0.3">
      <c r="B5332" s="19"/>
      <c r="C5332" s="30"/>
    </row>
    <row r="5333" spans="2:3" ht="14.4" x14ac:dyDescent="0.3">
      <c r="B5333" s="19"/>
      <c r="C5333" s="30"/>
    </row>
    <row r="5334" spans="2:3" ht="14.4" x14ac:dyDescent="0.3">
      <c r="B5334" s="19"/>
      <c r="C5334" s="30"/>
    </row>
    <row r="5335" spans="2:3" ht="14.4" x14ac:dyDescent="0.3">
      <c r="B5335" s="19"/>
      <c r="C5335" s="30"/>
    </row>
    <row r="5336" spans="2:3" ht="14.4" x14ac:dyDescent="0.3">
      <c r="B5336" s="19"/>
      <c r="C5336" s="30"/>
    </row>
    <row r="5337" spans="2:3" ht="14.4" x14ac:dyDescent="0.3">
      <c r="B5337" s="19"/>
      <c r="C5337" s="30"/>
    </row>
    <row r="5338" spans="2:3" ht="14.4" x14ac:dyDescent="0.3">
      <c r="B5338" s="19"/>
      <c r="C5338" s="30"/>
    </row>
    <row r="5339" spans="2:3" ht="14.4" x14ac:dyDescent="0.3">
      <c r="B5339" s="19"/>
      <c r="C5339" s="30"/>
    </row>
    <row r="5340" spans="2:3" ht="14.4" x14ac:dyDescent="0.3">
      <c r="B5340" s="19"/>
      <c r="C5340" s="30"/>
    </row>
    <row r="5341" spans="2:3" ht="14.4" x14ac:dyDescent="0.3">
      <c r="B5341" s="19"/>
      <c r="C5341" s="30"/>
    </row>
    <row r="5342" spans="2:3" ht="14.4" x14ac:dyDescent="0.3">
      <c r="B5342" s="19"/>
      <c r="C5342" s="30"/>
    </row>
    <row r="5343" spans="2:3" ht="14.4" x14ac:dyDescent="0.3">
      <c r="B5343" s="19"/>
      <c r="C5343" s="30"/>
    </row>
    <row r="5344" spans="2:3" ht="14.4" x14ac:dyDescent="0.3">
      <c r="B5344" s="19"/>
      <c r="C5344" s="30"/>
    </row>
    <row r="5345" spans="2:3" ht="14.4" x14ac:dyDescent="0.3">
      <c r="B5345" s="19"/>
      <c r="C5345" s="30"/>
    </row>
    <row r="5346" spans="2:3" ht="14.4" x14ac:dyDescent="0.3">
      <c r="B5346" s="19"/>
      <c r="C5346" s="30"/>
    </row>
    <row r="5347" spans="2:3" ht="14.4" x14ac:dyDescent="0.3">
      <c r="B5347" s="19"/>
      <c r="C5347" s="30"/>
    </row>
    <row r="5348" spans="2:3" ht="14.4" x14ac:dyDescent="0.3">
      <c r="B5348" s="19"/>
      <c r="C5348" s="30"/>
    </row>
    <row r="5349" spans="2:3" ht="14.4" x14ac:dyDescent="0.3">
      <c r="B5349" s="19"/>
      <c r="C5349" s="30"/>
    </row>
    <row r="5350" spans="2:3" ht="14.4" x14ac:dyDescent="0.3">
      <c r="B5350" s="19"/>
      <c r="C5350" s="30"/>
    </row>
    <row r="5351" spans="2:3" ht="14.4" x14ac:dyDescent="0.3">
      <c r="B5351" s="19"/>
      <c r="C5351" s="30"/>
    </row>
    <row r="5352" spans="2:3" ht="14.4" x14ac:dyDescent="0.3">
      <c r="B5352" s="19"/>
      <c r="C5352" s="30"/>
    </row>
    <row r="5353" spans="2:3" ht="14.4" x14ac:dyDescent="0.3">
      <c r="B5353" s="19"/>
      <c r="C5353" s="30"/>
    </row>
    <row r="5354" spans="2:3" ht="14.4" x14ac:dyDescent="0.3">
      <c r="B5354" s="19"/>
      <c r="C5354" s="30"/>
    </row>
    <row r="5355" spans="2:3" ht="14.4" x14ac:dyDescent="0.3">
      <c r="B5355" s="19"/>
      <c r="C5355" s="30"/>
    </row>
    <row r="5356" spans="2:3" ht="14.4" x14ac:dyDescent="0.3">
      <c r="B5356" s="19"/>
      <c r="C5356" s="30"/>
    </row>
    <row r="5357" spans="2:3" ht="14.4" x14ac:dyDescent="0.3">
      <c r="B5357" s="19"/>
      <c r="C5357" s="30"/>
    </row>
    <row r="5358" spans="2:3" ht="14.4" x14ac:dyDescent="0.3">
      <c r="B5358" s="19"/>
      <c r="C5358" s="30"/>
    </row>
    <row r="5359" spans="2:3" ht="14.4" x14ac:dyDescent="0.3">
      <c r="B5359" s="19"/>
      <c r="C5359" s="30"/>
    </row>
    <row r="5360" spans="2:3" ht="14.4" x14ac:dyDescent="0.3">
      <c r="B5360" s="19"/>
      <c r="C5360" s="30"/>
    </row>
    <row r="5361" spans="2:3" ht="14.4" x14ac:dyDescent="0.3">
      <c r="B5361" s="19"/>
      <c r="C5361" s="30"/>
    </row>
    <row r="5362" spans="2:3" ht="14.4" x14ac:dyDescent="0.3">
      <c r="B5362" s="19"/>
      <c r="C5362" s="30"/>
    </row>
    <row r="5363" spans="2:3" ht="14.4" x14ac:dyDescent="0.3">
      <c r="B5363" s="19"/>
      <c r="C5363" s="30"/>
    </row>
    <row r="5364" spans="2:3" ht="14.4" x14ac:dyDescent="0.3">
      <c r="B5364" s="19"/>
      <c r="C5364" s="30"/>
    </row>
    <row r="5365" spans="2:3" ht="14.4" x14ac:dyDescent="0.3">
      <c r="B5365" s="19"/>
      <c r="C5365" s="30"/>
    </row>
    <row r="5366" spans="2:3" ht="14.4" x14ac:dyDescent="0.3">
      <c r="B5366" s="19"/>
      <c r="C5366" s="30"/>
    </row>
    <row r="5367" spans="2:3" ht="14.4" x14ac:dyDescent="0.3">
      <c r="B5367" s="19"/>
      <c r="C5367" s="30"/>
    </row>
    <row r="5368" spans="2:3" ht="14.4" x14ac:dyDescent="0.3">
      <c r="B5368" s="19"/>
      <c r="C5368" s="30"/>
    </row>
    <row r="5369" spans="2:3" ht="14.4" x14ac:dyDescent="0.3">
      <c r="B5369" s="19"/>
      <c r="C5369" s="30"/>
    </row>
    <row r="5370" spans="2:3" ht="14.4" x14ac:dyDescent="0.3">
      <c r="B5370" s="19"/>
      <c r="C5370" s="30"/>
    </row>
    <row r="5371" spans="2:3" ht="14.4" x14ac:dyDescent="0.3">
      <c r="B5371" s="19"/>
      <c r="C5371" s="30"/>
    </row>
    <row r="5372" spans="2:3" ht="14.4" x14ac:dyDescent="0.3">
      <c r="B5372" s="19"/>
      <c r="C5372" s="30"/>
    </row>
    <row r="5373" spans="2:3" ht="14.4" x14ac:dyDescent="0.3">
      <c r="B5373" s="19"/>
      <c r="C5373" s="30"/>
    </row>
    <row r="5374" spans="2:3" ht="14.4" x14ac:dyDescent="0.3">
      <c r="B5374" s="19"/>
      <c r="C5374" s="30"/>
    </row>
    <row r="5375" spans="2:3" ht="14.4" x14ac:dyDescent="0.3">
      <c r="B5375" s="19"/>
      <c r="C5375" s="30"/>
    </row>
    <row r="5376" spans="2:3" ht="14.4" x14ac:dyDescent="0.3">
      <c r="B5376" s="19"/>
      <c r="C5376" s="30"/>
    </row>
    <row r="5377" spans="2:3" ht="14.4" x14ac:dyDescent="0.3">
      <c r="B5377" s="19"/>
      <c r="C5377" s="30"/>
    </row>
    <row r="5378" spans="2:3" ht="14.4" x14ac:dyDescent="0.3">
      <c r="B5378" s="19"/>
      <c r="C5378" s="30"/>
    </row>
    <row r="5379" spans="2:3" ht="14.4" x14ac:dyDescent="0.3">
      <c r="B5379" s="19"/>
      <c r="C5379" s="30"/>
    </row>
    <row r="5380" spans="2:3" ht="14.4" x14ac:dyDescent="0.3">
      <c r="B5380" s="19"/>
      <c r="C5380" s="30"/>
    </row>
    <row r="5381" spans="2:3" ht="14.4" x14ac:dyDescent="0.3">
      <c r="B5381" s="19"/>
      <c r="C5381" s="30"/>
    </row>
    <row r="5382" spans="2:3" ht="14.4" x14ac:dyDescent="0.3">
      <c r="B5382" s="19"/>
      <c r="C5382" s="30"/>
    </row>
    <row r="5383" spans="2:3" ht="14.4" x14ac:dyDescent="0.3">
      <c r="B5383" s="19"/>
      <c r="C5383" s="30"/>
    </row>
    <row r="5384" spans="2:3" ht="14.4" x14ac:dyDescent="0.3">
      <c r="B5384" s="19"/>
      <c r="C5384" s="30"/>
    </row>
    <row r="5385" spans="2:3" ht="14.4" x14ac:dyDescent="0.3">
      <c r="B5385" s="19"/>
      <c r="C5385" s="30"/>
    </row>
    <row r="5386" spans="2:3" ht="14.4" x14ac:dyDescent="0.3">
      <c r="B5386" s="19"/>
      <c r="C5386" s="30"/>
    </row>
    <row r="5387" spans="2:3" ht="14.4" x14ac:dyDescent="0.3">
      <c r="B5387" s="19"/>
      <c r="C5387" s="30"/>
    </row>
    <row r="5388" spans="2:3" ht="14.4" x14ac:dyDescent="0.3">
      <c r="B5388" s="19"/>
      <c r="C5388" s="30"/>
    </row>
    <row r="5389" spans="2:3" ht="14.4" x14ac:dyDescent="0.3">
      <c r="B5389" s="19"/>
      <c r="C5389" s="30"/>
    </row>
    <row r="5390" spans="2:3" ht="14.4" x14ac:dyDescent="0.3">
      <c r="B5390" s="19"/>
      <c r="C5390" s="30"/>
    </row>
    <row r="5391" spans="2:3" ht="14.4" x14ac:dyDescent="0.3">
      <c r="B5391" s="19"/>
      <c r="C5391" s="30"/>
    </row>
    <row r="5392" spans="2:3" ht="14.4" x14ac:dyDescent="0.3">
      <c r="B5392" s="19"/>
      <c r="C5392" s="30"/>
    </row>
    <row r="5393" spans="2:3" ht="14.4" x14ac:dyDescent="0.3">
      <c r="B5393" s="19"/>
      <c r="C5393" s="30"/>
    </row>
    <row r="5394" spans="2:3" ht="14.4" x14ac:dyDescent="0.3">
      <c r="B5394" s="19"/>
      <c r="C5394" s="30"/>
    </row>
    <row r="5395" spans="2:3" ht="14.4" x14ac:dyDescent="0.3">
      <c r="B5395" s="19"/>
      <c r="C5395" s="30"/>
    </row>
    <row r="5396" spans="2:3" ht="14.4" x14ac:dyDescent="0.3">
      <c r="B5396" s="19"/>
      <c r="C5396" s="30"/>
    </row>
    <row r="5397" spans="2:3" ht="14.4" x14ac:dyDescent="0.3">
      <c r="B5397" s="19"/>
      <c r="C5397" s="30"/>
    </row>
    <row r="5398" spans="2:3" ht="14.4" x14ac:dyDescent="0.3">
      <c r="B5398" s="19"/>
      <c r="C5398" s="30"/>
    </row>
    <row r="5399" spans="2:3" ht="14.4" x14ac:dyDescent="0.3">
      <c r="B5399" s="19"/>
      <c r="C5399" s="30"/>
    </row>
    <row r="5400" spans="2:3" ht="14.4" x14ac:dyDescent="0.3">
      <c r="B5400" s="19"/>
      <c r="C5400" s="30"/>
    </row>
    <row r="5401" spans="2:3" ht="14.4" x14ac:dyDescent="0.3">
      <c r="B5401" s="19"/>
      <c r="C5401" s="30"/>
    </row>
    <row r="5402" spans="2:3" ht="14.4" x14ac:dyDescent="0.3">
      <c r="B5402" s="19"/>
      <c r="C5402" s="30"/>
    </row>
    <row r="5403" spans="2:3" ht="14.4" x14ac:dyDescent="0.3">
      <c r="B5403" s="19"/>
      <c r="C5403" s="30"/>
    </row>
    <row r="5404" spans="2:3" ht="14.4" x14ac:dyDescent="0.3">
      <c r="B5404" s="19"/>
      <c r="C5404" s="30"/>
    </row>
    <row r="5405" spans="2:3" ht="14.4" x14ac:dyDescent="0.3">
      <c r="B5405" s="19"/>
      <c r="C5405" s="30"/>
    </row>
    <row r="5406" spans="2:3" ht="14.4" x14ac:dyDescent="0.3">
      <c r="B5406" s="19"/>
      <c r="C5406" s="30"/>
    </row>
    <row r="5407" spans="2:3" ht="14.4" x14ac:dyDescent="0.3">
      <c r="B5407" s="19"/>
      <c r="C5407" s="30"/>
    </row>
    <row r="5408" spans="2:3" ht="14.4" x14ac:dyDescent="0.3">
      <c r="B5408" s="19"/>
      <c r="C5408" s="30"/>
    </row>
    <row r="5409" spans="2:3" ht="14.4" x14ac:dyDescent="0.3">
      <c r="B5409" s="19"/>
      <c r="C5409" s="30"/>
    </row>
    <row r="5410" spans="2:3" ht="14.4" x14ac:dyDescent="0.3">
      <c r="B5410" s="19"/>
      <c r="C5410" s="30"/>
    </row>
    <row r="5411" spans="2:3" ht="14.4" x14ac:dyDescent="0.3">
      <c r="B5411" s="19"/>
      <c r="C5411" s="30"/>
    </row>
    <row r="5412" spans="2:3" ht="14.4" x14ac:dyDescent="0.3">
      <c r="B5412" s="19"/>
      <c r="C5412" s="30"/>
    </row>
    <row r="5413" spans="2:3" ht="14.4" x14ac:dyDescent="0.3">
      <c r="B5413" s="19"/>
      <c r="C5413" s="30"/>
    </row>
    <row r="5414" spans="2:3" ht="14.4" x14ac:dyDescent="0.3">
      <c r="B5414" s="19"/>
      <c r="C5414" s="30"/>
    </row>
    <row r="5415" spans="2:3" ht="14.4" x14ac:dyDescent="0.3">
      <c r="B5415" s="19"/>
      <c r="C5415" s="30"/>
    </row>
    <row r="5416" spans="2:3" ht="14.4" x14ac:dyDescent="0.3">
      <c r="B5416" s="19"/>
      <c r="C5416" s="30"/>
    </row>
    <row r="5417" spans="2:3" ht="14.4" x14ac:dyDescent="0.3">
      <c r="B5417" s="19"/>
      <c r="C5417" s="30"/>
    </row>
    <row r="5418" spans="2:3" ht="14.4" x14ac:dyDescent="0.3">
      <c r="B5418" s="19"/>
      <c r="C5418" s="30"/>
    </row>
    <row r="5419" spans="2:3" ht="14.4" x14ac:dyDescent="0.3">
      <c r="B5419" s="19"/>
      <c r="C5419" s="30"/>
    </row>
    <row r="5420" spans="2:3" ht="14.4" x14ac:dyDescent="0.3">
      <c r="B5420" s="19"/>
      <c r="C5420" s="30"/>
    </row>
    <row r="5421" spans="2:3" ht="14.4" x14ac:dyDescent="0.3">
      <c r="B5421" s="19"/>
      <c r="C5421" s="30"/>
    </row>
    <row r="5422" spans="2:3" ht="14.4" x14ac:dyDescent="0.3">
      <c r="B5422" s="19"/>
      <c r="C5422" s="30"/>
    </row>
    <row r="5423" spans="2:3" ht="14.4" x14ac:dyDescent="0.3">
      <c r="B5423" s="19"/>
      <c r="C5423" s="30"/>
    </row>
    <row r="5424" spans="2:3" ht="14.4" x14ac:dyDescent="0.3">
      <c r="B5424" s="19"/>
      <c r="C5424" s="30"/>
    </row>
    <row r="5425" spans="2:3" ht="14.4" x14ac:dyDescent="0.3">
      <c r="B5425" s="19"/>
      <c r="C5425" s="30"/>
    </row>
    <row r="5426" spans="2:3" ht="14.4" x14ac:dyDescent="0.3">
      <c r="B5426" s="19"/>
      <c r="C5426" s="30"/>
    </row>
    <row r="5427" spans="2:3" ht="14.4" x14ac:dyDescent="0.3">
      <c r="B5427" s="19"/>
      <c r="C5427" s="30"/>
    </row>
    <row r="5428" spans="2:3" ht="14.4" x14ac:dyDescent="0.3">
      <c r="B5428" s="19"/>
      <c r="C5428" s="30"/>
    </row>
    <row r="5429" spans="2:3" ht="14.4" x14ac:dyDescent="0.3">
      <c r="B5429" s="19"/>
      <c r="C5429" s="30"/>
    </row>
    <row r="5430" spans="2:3" ht="14.4" x14ac:dyDescent="0.3">
      <c r="B5430" s="19"/>
      <c r="C5430" s="30"/>
    </row>
    <row r="5431" spans="2:3" ht="14.4" x14ac:dyDescent="0.3">
      <c r="B5431" s="19"/>
      <c r="C5431" s="30"/>
    </row>
    <row r="5432" spans="2:3" ht="14.4" x14ac:dyDescent="0.3">
      <c r="B5432" s="19"/>
      <c r="C5432" s="30"/>
    </row>
    <row r="5433" spans="2:3" ht="14.4" x14ac:dyDescent="0.3">
      <c r="B5433" s="19"/>
      <c r="C5433" s="30"/>
    </row>
    <row r="5434" spans="2:3" ht="14.4" x14ac:dyDescent="0.3">
      <c r="B5434" s="19"/>
      <c r="C5434" s="30"/>
    </row>
    <row r="5435" spans="2:3" ht="14.4" x14ac:dyDescent="0.3">
      <c r="B5435" s="19"/>
      <c r="C5435" s="30"/>
    </row>
    <row r="5436" spans="2:3" ht="14.4" x14ac:dyDescent="0.3">
      <c r="B5436" s="19"/>
      <c r="C5436" s="30"/>
    </row>
    <row r="5437" spans="2:3" ht="14.4" x14ac:dyDescent="0.3">
      <c r="B5437" s="19"/>
      <c r="C5437" s="30"/>
    </row>
    <row r="5438" spans="2:3" ht="14.4" x14ac:dyDescent="0.3">
      <c r="B5438" s="19"/>
      <c r="C5438" s="30"/>
    </row>
    <row r="5439" spans="2:3" ht="14.4" x14ac:dyDescent="0.3">
      <c r="B5439" s="19"/>
      <c r="C5439" s="30"/>
    </row>
    <row r="5440" spans="2:3" ht="14.4" x14ac:dyDescent="0.3">
      <c r="B5440" s="19"/>
      <c r="C5440" s="30"/>
    </row>
    <row r="5441" spans="2:3" ht="14.4" x14ac:dyDescent="0.3">
      <c r="B5441" s="19"/>
      <c r="C5441" s="30"/>
    </row>
    <row r="5442" spans="2:3" ht="14.4" x14ac:dyDescent="0.3">
      <c r="B5442" s="19"/>
      <c r="C5442" s="30"/>
    </row>
    <row r="5443" spans="2:3" ht="14.4" x14ac:dyDescent="0.3">
      <c r="B5443" s="19"/>
      <c r="C5443" s="30"/>
    </row>
    <row r="5444" spans="2:3" ht="14.4" x14ac:dyDescent="0.3">
      <c r="B5444" s="19"/>
      <c r="C5444" s="30"/>
    </row>
    <row r="5445" spans="2:3" ht="14.4" x14ac:dyDescent="0.3">
      <c r="B5445" s="19"/>
      <c r="C5445" s="30"/>
    </row>
    <row r="5446" spans="2:3" ht="14.4" x14ac:dyDescent="0.3">
      <c r="B5446" s="19"/>
      <c r="C5446" s="30"/>
    </row>
    <row r="5447" spans="2:3" ht="14.4" x14ac:dyDescent="0.3">
      <c r="B5447" s="19"/>
      <c r="C5447" s="30"/>
    </row>
    <row r="5448" spans="2:3" ht="14.4" x14ac:dyDescent="0.3">
      <c r="B5448" s="19"/>
      <c r="C5448" s="30"/>
    </row>
    <row r="5449" spans="2:3" ht="14.4" x14ac:dyDescent="0.3">
      <c r="B5449" s="19"/>
      <c r="C5449" s="30"/>
    </row>
    <row r="5450" spans="2:3" ht="14.4" x14ac:dyDescent="0.3">
      <c r="B5450" s="19"/>
      <c r="C5450" s="30"/>
    </row>
    <row r="5451" spans="2:3" ht="14.4" x14ac:dyDescent="0.3">
      <c r="B5451" s="19"/>
      <c r="C5451" s="30"/>
    </row>
    <row r="5452" spans="2:3" ht="14.4" x14ac:dyDescent="0.3">
      <c r="B5452" s="19"/>
      <c r="C5452" s="30"/>
    </row>
    <row r="5453" spans="2:3" ht="14.4" x14ac:dyDescent="0.3">
      <c r="B5453" s="19"/>
      <c r="C5453" s="30"/>
    </row>
    <row r="5454" spans="2:3" ht="14.4" x14ac:dyDescent="0.3">
      <c r="B5454" s="19"/>
      <c r="C5454" s="30"/>
    </row>
    <row r="5455" spans="2:3" ht="14.4" x14ac:dyDescent="0.3">
      <c r="B5455" s="19"/>
      <c r="C5455" s="30"/>
    </row>
    <row r="5456" spans="2:3" ht="14.4" x14ac:dyDescent="0.3">
      <c r="B5456" s="19"/>
      <c r="C5456" s="30"/>
    </row>
    <row r="5457" spans="2:3" ht="14.4" x14ac:dyDescent="0.3">
      <c r="B5457" s="19"/>
      <c r="C5457" s="30"/>
    </row>
    <row r="5458" spans="2:3" ht="14.4" x14ac:dyDescent="0.3">
      <c r="B5458" s="19"/>
      <c r="C5458" s="30"/>
    </row>
    <row r="5459" spans="2:3" ht="14.4" x14ac:dyDescent="0.3">
      <c r="B5459" s="19"/>
      <c r="C5459" s="30"/>
    </row>
    <row r="5460" spans="2:3" ht="14.4" x14ac:dyDescent="0.3">
      <c r="B5460" s="19"/>
      <c r="C5460" s="30"/>
    </row>
    <row r="5461" spans="2:3" ht="14.4" x14ac:dyDescent="0.3">
      <c r="B5461" s="19"/>
      <c r="C5461" s="30"/>
    </row>
    <row r="5462" spans="2:3" ht="14.4" x14ac:dyDescent="0.3">
      <c r="B5462" s="19"/>
      <c r="C5462" s="30"/>
    </row>
    <row r="5463" spans="2:3" ht="14.4" x14ac:dyDescent="0.3">
      <c r="B5463" s="19"/>
      <c r="C5463" s="30"/>
    </row>
    <row r="5464" spans="2:3" ht="14.4" x14ac:dyDescent="0.3">
      <c r="B5464" s="19"/>
      <c r="C5464" s="30"/>
    </row>
    <row r="5465" spans="2:3" ht="14.4" x14ac:dyDescent="0.3">
      <c r="B5465" s="19"/>
      <c r="C5465" s="30"/>
    </row>
    <row r="5466" spans="2:3" ht="14.4" x14ac:dyDescent="0.3">
      <c r="B5466" s="19"/>
      <c r="C5466" s="30"/>
    </row>
    <row r="5467" spans="2:3" ht="14.4" x14ac:dyDescent="0.3">
      <c r="B5467" s="19"/>
      <c r="C5467" s="30"/>
    </row>
    <row r="5468" spans="2:3" ht="14.4" x14ac:dyDescent="0.3">
      <c r="B5468" s="19"/>
      <c r="C5468" s="30"/>
    </row>
    <row r="5469" spans="2:3" ht="14.4" x14ac:dyDescent="0.3">
      <c r="B5469" s="19"/>
      <c r="C5469" s="30"/>
    </row>
    <row r="5470" spans="2:3" ht="14.4" x14ac:dyDescent="0.3">
      <c r="B5470" s="19"/>
      <c r="C5470" s="30"/>
    </row>
    <row r="5471" spans="2:3" ht="14.4" x14ac:dyDescent="0.3">
      <c r="B5471" s="19"/>
      <c r="C5471" s="30"/>
    </row>
    <row r="5472" spans="2:3" ht="14.4" x14ac:dyDescent="0.3">
      <c r="B5472" s="19"/>
      <c r="C5472" s="30"/>
    </row>
    <row r="5473" spans="2:3" ht="14.4" x14ac:dyDescent="0.3">
      <c r="B5473" s="19"/>
      <c r="C5473" s="30"/>
    </row>
    <row r="5474" spans="2:3" ht="14.4" x14ac:dyDescent="0.3">
      <c r="B5474" s="19"/>
      <c r="C5474" s="30"/>
    </row>
    <row r="5475" spans="2:3" ht="14.4" x14ac:dyDescent="0.3">
      <c r="B5475" s="19"/>
      <c r="C5475" s="30"/>
    </row>
    <row r="5476" spans="2:3" ht="14.4" x14ac:dyDescent="0.3">
      <c r="B5476" s="19"/>
      <c r="C5476" s="30"/>
    </row>
    <row r="5477" spans="2:3" ht="14.4" x14ac:dyDescent="0.3">
      <c r="B5477" s="19"/>
      <c r="C5477" s="30"/>
    </row>
    <row r="5478" spans="2:3" ht="14.4" x14ac:dyDescent="0.3">
      <c r="B5478" s="19"/>
      <c r="C5478" s="30"/>
    </row>
    <row r="5479" spans="2:3" ht="14.4" x14ac:dyDescent="0.3">
      <c r="B5479" s="19"/>
      <c r="C5479" s="30"/>
    </row>
    <row r="5480" spans="2:3" ht="14.4" x14ac:dyDescent="0.3">
      <c r="B5480" s="19"/>
      <c r="C5480" s="30"/>
    </row>
    <row r="5481" spans="2:3" ht="14.4" x14ac:dyDescent="0.3">
      <c r="B5481" s="19"/>
      <c r="C5481" s="30"/>
    </row>
    <row r="5482" spans="2:3" ht="14.4" x14ac:dyDescent="0.3">
      <c r="B5482" s="19"/>
      <c r="C5482" s="30"/>
    </row>
    <row r="5483" spans="2:3" ht="14.4" x14ac:dyDescent="0.3">
      <c r="B5483" s="19"/>
      <c r="C5483" s="30"/>
    </row>
    <row r="5484" spans="2:3" ht="14.4" x14ac:dyDescent="0.3">
      <c r="B5484" s="19"/>
      <c r="C5484" s="30"/>
    </row>
    <row r="5485" spans="2:3" ht="14.4" x14ac:dyDescent="0.3">
      <c r="B5485" s="19"/>
      <c r="C5485" s="30"/>
    </row>
    <row r="5486" spans="2:3" ht="14.4" x14ac:dyDescent="0.3">
      <c r="B5486" s="19"/>
      <c r="C5486" s="30"/>
    </row>
    <row r="5487" spans="2:3" ht="14.4" x14ac:dyDescent="0.3">
      <c r="B5487" s="19"/>
      <c r="C5487" s="30"/>
    </row>
    <row r="5488" spans="2:3" ht="14.4" x14ac:dyDescent="0.3">
      <c r="B5488" s="19"/>
      <c r="C5488" s="30"/>
    </row>
    <row r="5489" spans="2:3" ht="14.4" x14ac:dyDescent="0.3">
      <c r="B5489" s="19"/>
      <c r="C5489" s="30"/>
    </row>
    <row r="5490" spans="2:3" ht="14.4" x14ac:dyDescent="0.3">
      <c r="B5490" s="19"/>
      <c r="C5490" s="30"/>
    </row>
    <row r="5491" spans="2:3" ht="14.4" x14ac:dyDescent="0.3">
      <c r="B5491" s="19"/>
      <c r="C5491" s="30"/>
    </row>
    <row r="5492" spans="2:3" ht="14.4" x14ac:dyDescent="0.3">
      <c r="B5492" s="19"/>
      <c r="C5492" s="30"/>
    </row>
    <row r="5493" spans="2:3" ht="14.4" x14ac:dyDescent="0.3">
      <c r="B5493" s="19"/>
      <c r="C5493" s="30"/>
    </row>
    <row r="5494" spans="2:3" ht="14.4" x14ac:dyDescent="0.3">
      <c r="B5494" s="19"/>
      <c r="C5494" s="30"/>
    </row>
    <row r="5495" spans="2:3" ht="14.4" x14ac:dyDescent="0.3">
      <c r="B5495" s="19"/>
      <c r="C5495" s="30"/>
    </row>
    <row r="5496" spans="2:3" ht="14.4" x14ac:dyDescent="0.3">
      <c r="B5496" s="19"/>
      <c r="C5496" s="30"/>
    </row>
    <row r="5497" spans="2:3" ht="14.4" x14ac:dyDescent="0.3">
      <c r="B5497" s="19"/>
      <c r="C5497" s="30"/>
    </row>
    <row r="5498" spans="2:3" ht="14.4" x14ac:dyDescent="0.3">
      <c r="B5498" s="19"/>
      <c r="C5498" s="30"/>
    </row>
    <row r="5499" spans="2:3" ht="14.4" x14ac:dyDescent="0.3">
      <c r="B5499" s="19"/>
      <c r="C5499" s="30"/>
    </row>
    <row r="5500" spans="2:3" ht="14.4" x14ac:dyDescent="0.3">
      <c r="B5500" s="19"/>
      <c r="C5500" s="30"/>
    </row>
    <row r="5501" spans="2:3" ht="14.4" x14ac:dyDescent="0.3">
      <c r="B5501" s="19"/>
      <c r="C5501" s="30"/>
    </row>
    <row r="5502" spans="2:3" ht="14.4" x14ac:dyDescent="0.3">
      <c r="B5502" s="19"/>
      <c r="C5502" s="30"/>
    </row>
    <row r="5503" spans="2:3" ht="14.4" x14ac:dyDescent="0.3">
      <c r="B5503" s="19"/>
      <c r="C5503" s="30"/>
    </row>
    <row r="5504" spans="2:3" ht="14.4" x14ac:dyDescent="0.3">
      <c r="B5504" s="19"/>
      <c r="C5504" s="30"/>
    </row>
    <row r="5505" spans="2:3" ht="14.4" x14ac:dyDescent="0.3">
      <c r="B5505" s="19"/>
      <c r="C5505" s="30"/>
    </row>
    <row r="5506" spans="2:3" ht="14.4" x14ac:dyDescent="0.3">
      <c r="B5506" s="19"/>
      <c r="C5506" s="30"/>
    </row>
    <row r="5507" spans="2:3" ht="14.4" x14ac:dyDescent="0.3">
      <c r="B5507" s="19"/>
      <c r="C5507" s="30"/>
    </row>
    <row r="5508" spans="2:3" ht="14.4" x14ac:dyDescent="0.3">
      <c r="B5508" s="19"/>
      <c r="C5508" s="30"/>
    </row>
    <row r="5509" spans="2:3" ht="14.4" x14ac:dyDescent="0.3">
      <c r="B5509" s="19"/>
      <c r="C5509" s="30"/>
    </row>
    <row r="5510" spans="2:3" ht="14.4" x14ac:dyDescent="0.3">
      <c r="B5510" s="19"/>
      <c r="C5510" s="30"/>
    </row>
    <row r="5511" spans="2:3" ht="14.4" x14ac:dyDescent="0.3">
      <c r="B5511" s="19"/>
      <c r="C5511" s="30"/>
    </row>
    <row r="5512" spans="2:3" ht="14.4" x14ac:dyDescent="0.3">
      <c r="B5512" s="19"/>
      <c r="C5512" s="30"/>
    </row>
    <row r="5513" spans="2:3" ht="14.4" x14ac:dyDescent="0.3">
      <c r="B5513" s="19"/>
      <c r="C5513" s="30"/>
    </row>
    <row r="5514" spans="2:3" ht="14.4" x14ac:dyDescent="0.3">
      <c r="B5514" s="19"/>
      <c r="C5514" s="30"/>
    </row>
    <row r="5515" spans="2:3" ht="14.4" x14ac:dyDescent="0.3">
      <c r="B5515" s="19"/>
      <c r="C5515" s="30"/>
    </row>
    <row r="5516" spans="2:3" ht="14.4" x14ac:dyDescent="0.3">
      <c r="B5516" s="19"/>
      <c r="C5516" s="30"/>
    </row>
    <row r="5517" spans="2:3" ht="14.4" x14ac:dyDescent="0.3">
      <c r="B5517" s="19"/>
      <c r="C5517" s="30"/>
    </row>
    <row r="5518" spans="2:3" ht="14.4" x14ac:dyDescent="0.3">
      <c r="B5518" s="19"/>
      <c r="C5518" s="30"/>
    </row>
    <row r="5519" spans="2:3" ht="14.4" x14ac:dyDescent="0.3">
      <c r="B5519" s="19"/>
      <c r="C5519" s="30"/>
    </row>
    <row r="5520" spans="2:3" ht="14.4" x14ac:dyDescent="0.3">
      <c r="B5520" s="19"/>
      <c r="C5520" s="30"/>
    </row>
    <row r="5521" spans="2:3" ht="14.4" x14ac:dyDescent="0.3">
      <c r="B5521" s="19"/>
      <c r="C5521" s="30"/>
    </row>
    <row r="5522" spans="2:3" ht="14.4" x14ac:dyDescent="0.3">
      <c r="B5522" s="19"/>
      <c r="C5522" s="30"/>
    </row>
    <row r="5523" spans="2:3" ht="14.4" x14ac:dyDescent="0.3">
      <c r="B5523" s="19"/>
      <c r="C5523" s="30"/>
    </row>
    <row r="5524" spans="2:3" ht="14.4" x14ac:dyDescent="0.3">
      <c r="B5524" s="19"/>
      <c r="C5524" s="30"/>
    </row>
    <row r="5525" spans="2:3" ht="14.4" x14ac:dyDescent="0.3">
      <c r="B5525" s="19"/>
      <c r="C5525" s="30"/>
    </row>
    <row r="5526" spans="2:3" ht="14.4" x14ac:dyDescent="0.3">
      <c r="B5526" s="19"/>
      <c r="C5526" s="30"/>
    </row>
    <row r="5527" spans="2:3" ht="14.4" x14ac:dyDescent="0.3">
      <c r="B5527" s="19"/>
      <c r="C5527" s="30"/>
    </row>
    <row r="5528" spans="2:3" ht="14.4" x14ac:dyDescent="0.3">
      <c r="B5528" s="19"/>
      <c r="C5528" s="30"/>
    </row>
    <row r="5529" spans="2:3" ht="14.4" x14ac:dyDescent="0.3">
      <c r="B5529" s="19"/>
      <c r="C5529" s="30"/>
    </row>
    <row r="5530" spans="2:3" ht="14.4" x14ac:dyDescent="0.3">
      <c r="B5530" s="19"/>
      <c r="C5530" s="30"/>
    </row>
    <row r="5531" spans="2:3" ht="14.4" x14ac:dyDescent="0.3">
      <c r="B5531" s="19"/>
      <c r="C5531" s="30"/>
    </row>
    <row r="5532" spans="2:3" ht="14.4" x14ac:dyDescent="0.3">
      <c r="B5532" s="19"/>
      <c r="C5532" s="30"/>
    </row>
    <row r="5533" spans="2:3" ht="14.4" x14ac:dyDescent="0.3">
      <c r="B5533" s="19"/>
      <c r="C5533" s="30"/>
    </row>
    <row r="5534" spans="2:3" ht="14.4" x14ac:dyDescent="0.3">
      <c r="B5534" s="19"/>
      <c r="C5534" s="30"/>
    </row>
    <row r="5535" spans="2:3" ht="14.4" x14ac:dyDescent="0.3">
      <c r="B5535" s="19"/>
      <c r="C5535" s="30"/>
    </row>
    <row r="5536" spans="2:3" ht="14.4" x14ac:dyDescent="0.3">
      <c r="B5536" s="19"/>
      <c r="C5536" s="30"/>
    </row>
    <row r="5537" spans="2:3" ht="14.4" x14ac:dyDescent="0.3">
      <c r="B5537" s="19"/>
      <c r="C5537" s="30"/>
    </row>
    <row r="5538" spans="2:3" ht="14.4" x14ac:dyDescent="0.3">
      <c r="B5538" s="19"/>
      <c r="C5538" s="30"/>
    </row>
    <row r="5539" spans="2:3" ht="14.4" x14ac:dyDescent="0.3">
      <c r="B5539" s="19"/>
      <c r="C5539" s="30"/>
    </row>
    <row r="5540" spans="2:3" ht="14.4" x14ac:dyDescent="0.3">
      <c r="B5540" s="19"/>
      <c r="C5540" s="30"/>
    </row>
    <row r="5541" spans="2:3" ht="14.4" x14ac:dyDescent="0.3">
      <c r="B5541" s="19"/>
      <c r="C5541" s="30"/>
    </row>
    <row r="5542" spans="2:3" ht="14.4" x14ac:dyDescent="0.3">
      <c r="B5542" s="19"/>
      <c r="C5542" s="30"/>
    </row>
    <row r="5543" spans="2:3" ht="14.4" x14ac:dyDescent="0.3">
      <c r="B5543" s="19"/>
      <c r="C5543" s="30"/>
    </row>
    <row r="5544" spans="2:3" ht="14.4" x14ac:dyDescent="0.3">
      <c r="B5544" s="19"/>
      <c r="C5544" s="30"/>
    </row>
    <row r="5545" spans="2:3" ht="14.4" x14ac:dyDescent="0.3">
      <c r="B5545" s="19"/>
      <c r="C5545" s="30"/>
    </row>
    <row r="5546" spans="2:3" ht="14.4" x14ac:dyDescent="0.3">
      <c r="B5546" s="19"/>
      <c r="C5546" s="30"/>
    </row>
    <row r="5547" spans="2:3" ht="14.4" x14ac:dyDescent="0.3">
      <c r="B5547" s="19"/>
      <c r="C5547" s="30"/>
    </row>
    <row r="5548" spans="2:3" ht="14.4" x14ac:dyDescent="0.3">
      <c r="B5548" s="19"/>
      <c r="C5548" s="30"/>
    </row>
    <row r="5549" spans="2:3" ht="14.4" x14ac:dyDescent="0.3">
      <c r="B5549" s="19"/>
      <c r="C5549" s="30"/>
    </row>
    <row r="5550" spans="2:3" ht="14.4" x14ac:dyDescent="0.3">
      <c r="B5550" s="19"/>
      <c r="C5550" s="30"/>
    </row>
    <row r="5551" spans="2:3" ht="14.4" x14ac:dyDescent="0.3">
      <c r="B5551" s="19"/>
      <c r="C5551" s="30"/>
    </row>
    <row r="5552" spans="2:3" ht="14.4" x14ac:dyDescent="0.3">
      <c r="B5552" s="19"/>
      <c r="C5552" s="30"/>
    </row>
    <row r="5553" spans="2:3" ht="14.4" x14ac:dyDescent="0.3">
      <c r="B5553" s="19"/>
      <c r="C5553" s="30"/>
    </row>
    <row r="5554" spans="2:3" ht="14.4" x14ac:dyDescent="0.3">
      <c r="B5554" s="19"/>
      <c r="C5554" s="30"/>
    </row>
    <row r="5555" spans="2:3" ht="14.4" x14ac:dyDescent="0.3">
      <c r="B5555" s="19"/>
      <c r="C5555" s="30"/>
    </row>
    <row r="5556" spans="2:3" ht="14.4" x14ac:dyDescent="0.3">
      <c r="B5556" s="19"/>
      <c r="C5556" s="30"/>
    </row>
    <row r="5557" spans="2:3" ht="14.4" x14ac:dyDescent="0.3">
      <c r="B5557" s="19"/>
      <c r="C5557" s="30"/>
    </row>
    <row r="5558" spans="2:3" ht="14.4" x14ac:dyDescent="0.3">
      <c r="B5558" s="19"/>
      <c r="C5558" s="30"/>
    </row>
    <row r="5559" spans="2:3" ht="14.4" x14ac:dyDescent="0.3">
      <c r="B5559" s="19"/>
      <c r="C5559" s="30"/>
    </row>
    <row r="5560" spans="2:3" ht="14.4" x14ac:dyDescent="0.3">
      <c r="B5560" s="19"/>
      <c r="C5560" s="30"/>
    </row>
    <row r="5561" spans="2:3" ht="14.4" x14ac:dyDescent="0.3">
      <c r="B5561" s="19"/>
      <c r="C5561" s="30"/>
    </row>
    <row r="5562" spans="2:3" ht="14.4" x14ac:dyDescent="0.3">
      <c r="B5562" s="19"/>
      <c r="C5562" s="30"/>
    </row>
    <row r="5563" spans="2:3" ht="14.4" x14ac:dyDescent="0.3">
      <c r="B5563" s="19"/>
      <c r="C5563" s="30"/>
    </row>
    <row r="5564" spans="2:3" ht="14.4" x14ac:dyDescent="0.3">
      <c r="B5564" s="19"/>
      <c r="C5564" s="30"/>
    </row>
    <row r="5565" spans="2:3" ht="14.4" x14ac:dyDescent="0.3">
      <c r="B5565" s="19"/>
      <c r="C5565" s="30"/>
    </row>
    <row r="5566" spans="2:3" ht="14.4" x14ac:dyDescent="0.3">
      <c r="B5566" s="19"/>
      <c r="C5566" s="30"/>
    </row>
    <row r="5567" spans="2:3" ht="14.4" x14ac:dyDescent="0.3">
      <c r="B5567" s="19"/>
      <c r="C5567" s="30"/>
    </row>
    <row r="5568" spans="2:3" ht="14.4" x14ac:dyDescent="0.3">
      <c r="B5568" s="19"/>
      <c r="C5568" s="30"/>
    </row>
    <row r="5569" spans="2:3" ht="14.4" x14ac:dyDescent="0.3">
      <c r="B5569" s="19"/>
      <c r="C5569" s="30"/>
    </row>
    <row r="5570" spans="2:3" ht="14.4" x14ac:dyDescent="0.3">
      <c r="B5570" s="19"/>
      <c r="C5570" s="30"/>
    </row>
    <row r="5571" spans="2:3" ht="14.4" x14ac:dyDescent="0.3">
      <c r="B5571" s="19"/>
      <c r="C5571" s="30"/>
    </row>
    <row r="5572" spans="2:3" ht="14.4" x14ac:dyDescent="0.3">
      <c r="B5572" s="19"/>
      <c r="C5572" s="30"/>
    </row>
    <row r="5573" spans="2:3" ht="14.4" x14ac:dyDescent="0.3">
      <c r="B5573" s="19"/>
      <c r="C5573" s="30"/>
    </row>
    <row r="5574" spans="2:3" ht="14.4" x14ac:dyDescent="0.3">
      <c r="B5574" s="19"/>
      <c r="C5574" s="30"/>
    </row>
    <row r="5575" spans="2:3" ht="14.4" x14ac:dyDescent="0.3">
      <c r="B5575" s="19"/>
      <c r="C5575" s="30"/>
    </row>
    <row r="5576" spans="2:3" ht="14.4" x14ac:dyDescent="0.3">
      <c r="B5576" s="19"/>
      <c r="C5576" s="30"/>
    </row>
    <row r="5577" spans="2:3" ht="14.4" x14ac:dyDescent="0.3">
      <c r="B5577" s="19"/>
      <c r="C5577" s="30"/>
    </row>
    <row r="5578" spans="2:3" ht="14.4" x14ac:dyDescent="0.3">
      <c r="B5578" s="19"/>
      <c r="C5578" s="30"/>
    </row>
    <row r="5579" spans="2:3" ht="14.4" x14ac:dyDescent="0.3">
      <c r="B5579" s="19"/>
      <c r="C5579" s="30"/>
    </row>
    <row r="5580" spans="2:3" ht="14.4" x14ac:dyDescent="0.3">
      <c r="B5580" s="19"/>
      <c r="C5580" s="30"/>
    </row>
    <row r="5581" spans="2:3" ht="14.4" x14ac:dyDescent="0.3">
      <c r="B5581" s="19"/>
      <c r="C5581" s="30"/>
    </row>
    <row r="5582" spans="2:3" ht="14.4" x14ac:dyDescent="0.3">
      <c r="B5582" s="19"/>
      <c r="C5582" s="30"/>
    </row>
    <row r="5583" spans="2:3" ht="14.4" x14ac:dyDescent="0.3">
      <c r="B5583" s="19"/>
      <c r="C5583" s="30"/>
    </row>
    <row r="5584" spans="2:3" ht="14.4" x14ac:dyDescent="0.3">
      <c r="B5584" s="19"/>
      <c r="C5584" s="30"/>
    </row>
    <row r="5585" spans="2:3" ht="14.4" x14ac:dyDescent="0.3">
      <c r="B5585" s="19"/>
      <c r="C5585" s="30"/>
    </row>
    <row r="5586" spans="2:3" ht="14.4" x14ac:dyDescent="0.3">
      <c r="B5586" s="19"/>
      <c r="C5586" s="30"/>
    </row>
    <row r="5587" spans="2:3" ht="14.4" x14ac:dyDescent="0.3">
      <c r="B5587" s="19"/>
      <c r="C5587" s="30"/>
    </row>
    <row r="5588" spans="2:3" ht="14.4" x14ac:dyDescent="0.3">
      <c r="B5588" s="19"/>
      <c r="C5588" s="30"/>
    </row>
    <row r="5589" spans="2:3" ht="14.4" x14ac:dyDescent="0.3">
      <c r="B5589" s="19"/>
      <c r="C5589" s="30"/>
    </row>
    <row r="5590" spans="2:3" ht="14.4" x14ac:dyDescent="0.3">
      <c r="B5590" s="19"/>
      <c r="C5590" s="30"/>
    </row>
    <row r="5591" spans="2:3" ht="14.4" x14ac:dyDescent="0.3">
      <c r="B5591" s="19"/>
      <c r="C5591" s="30"/>
    </row>
    <row r="5592" spans="2:3" ht="14.4" x14ac:dyDescent="0.3">
      <c r="B5592" s="19"/>
      <c r="C5592" s="30"/>
    </row>
    <row r="5593" spans="2:3" ht="14.4" x14ac:dyDescent="0.3">
      <c r="B5593" s="19"/>
      <c r="C5593" s="30"/>
    </row>
    <row r="5594" spans="2:3" ht="14.4" x14ac:dyDescent="0.3">
      <c r="B5594" s="19"/>
      <c r="C5594" s="30"/>
    </row>
    <row r="5595" spans="2:3" ht="14.4" x14ac:dyDescent="0.3">
      <c r="B5595" s="19"/>
      <c r="C5595" s="30"/>
    </row>
    <row r="5596" spans="2:3" ht="14.4" x14ac:dyDescent="0.3">
      <c r="B5596" s="19"/>
      <c r="C5596" s="30"/>
    </row>
    <row r="5597" spans="2:3" ht="14.4" x14ac:dyDescent="0.3">
      <c r="B5597" s="19"/>
      <c r="C5597" s="30"/>
    </row>
    <row r="5598" spans="2:3" ht="14.4" x14ac:dyDescent="0.3">
      <c r="B5598" s="19"/>
      <c r="C5598" s="30"/>
    </row>
    <row r="5599" spans="2:3" ht="14.4" x14ac:dyDescent="0.3">
      <c r="B5599" s="19"/>
      <c r="C5599" s="30"/>
    </row>
    <row r="5600" spans="2:3" ht="14.4" x14ac:dyDescent="0.3">
      <c r="B5600" s="19"/>
      <c r="C5600" s="30"/>
    </row>
    <row r="5601" spans="2:3" ht="14.4" x14ac:dyDescent="0.3">
      <c r="B5601" s="19"/>
      <c r="C5601" s="30"/>
    </row>
    <row r="5602" spans="2:3" ht="14.4" x14ac:dyDescent="0.3">
      <c r="B5602" s="19"/>
      <c r="C5602" s="30"/>
    </row>
    <row r="5603" spans="2:3" ht="14.4" x14ac:dyDescent="0.3">
      <c r="B5603" s="19"/>
      <c r="C5603" s="30"/>
    </row>
    <row r="5604" spans="2:3" ht="14.4" x14ac:dyDescent="0.3">
      <c r="B5604" s="19"/>
      <c r="C5604" s="30"/>
    </row>
    <row r="5605" spans="2:3" ht="14.4" x14ac:dyDescent="0.3">
      <c r="B5605" s="19"/>
      <c r="C5605" s="30"/>
    </row>
    <row r="5606" spans="2:3" ht="14.4" x14ac:dyDescent="0.3">
      <c r="B5606" s="19"/>
      <c r="C5606" s="30"/>
    </row>
    <row r="5607" spans="2:3" ht="14.4" x14ac:dyDescent="0.3">
      <c r="B5607" s="19"/>
      <c r="C5607" s="30"/>
    </row>
    <row r="5608" spans="2:3" ht="14.4" x14ac:dyDescent="0.3">
      <c r="B5608" s="19"/>
      <c r="C5608" s="30"/>
    </row>
    <row r="5609" spans="2:3" ht="14.4" x14ac:dyDescent="0.3">
      <c r="B5609" s="19"/>
      <c r="C5609" s="30"/>
    </row>
    <row r="5610" spans="2:3" ht="14.4" x14ac:dyDescent="0.3">
      <c r="B5610" s="19"/>
      <c r="C5610" s="30"/>
    </row>
    <row r="5611" spans="2:3" ht="14.4" x14ac:dyDescent="0.3">
      <c r="B5611" s="19"/>
      <c r="C5611" s="30"/>
    </row>
    <row r="5612" spans="2:3" ht="14.4" x14ac:dyDescent="0.3">
      <c r="B5612" s="19"/>
      <c r="C5612" s="30"/>
    </row>
    <row r="5613" spans="2:3" ht="14.4" x14ac:dyDescent="0.3">
      <c r="B5613" s="19"/>
      <c r="C5613" s="30"/>
    </row>
    <row r="5614" spans="2:3" ht="14.4" x14ac:dyDescent="0.3">
      <c r="B5614" s="19"/>
      <c r="C5614" s="30"/>
    </row>
    <row r="5615" spans="2:3" ht="14.4" x14ac:dyDescent="0.3">
      <c r="B5615" s="19"/>
      <c r="C5615" s="30"/>
    </row>
    <row r="5616" spans="2:3" ht="14.4" x14ac:dyDescent="0.3">
      <c r="B5616" s="19"/>
      <c r="C5616" s="30"/>
    </row>
    <row r="5617" spans="2:3" ht="14.4" x14ac:dyDescent="0.3">
      <c r="B5617" s="19"/>
      <c r="C5617" s="30"/>
    </row>
    <row r="5618" spans="2:3" ht="14.4" x14ac:dyDescent="0.3">
      <c r="B5618" s="19"/>
      <c r="C5618" s="30"/>
    </row>
    <row r="5619" spans="2:3" ht="14.4" x14ac:dyDescent="0.3">
      <c r="B5619" s="19"/>
      <c r="C5619" s="30"/>
    </row>
    <row r="5620" spans="2:3" ht="14.4" x14ac:dyDescent="0.3">
      <c r="B5620" s="19"/>
      <c r="C5620" s="30"/>
    </row>
    <row r="5621" spans="2:3" ht="14.4" x14ac:dyDescent="0.3">
      <c r="B5621" s="19"/>
      <c r="C5621" s="30"/>
    </row>
    <row r="5622" spans="2:3" ht="14.4" x14ac:dyDescent="0.3">
      <c r="B5622" s="19"/>
      <c r="C5622" s="30"/>
    </row>
    <row r="5623" spans="2:3" ht="14.4" x14ac:dyDescent="0.3">
      <c r="B5623" s="19"/>
      <c r="C5623" s="30"/>
    </row>
    <row r="5624" spans="2:3" ht="14.4" x14ac:dyDescent="0.3">
      <c r="B5624" s="19"/>
      <c r="C5624" s="30"/>
    </row>
    <row r="5625" spans="2:3" ht="14.4" x14ac:dyDescent="0.3">
      <c r="B5625" s="19"/>
      <c r="C5625" s="30"/>
    </row>
    <row r="5626" spans="2:3" ht="14.4" x14ac:dyDescent="0.3">
      <c r="B5626" s="19"/>
      <c r="C5626" s="30"/>
    </row>
    <row r="5627" spans="2:3" ht="14.4" x14ac:dyDescent="0.3">
      <c r="B5627" s="19"/>
      <c r="C5627" s="30"/>
    </row>
    <row r="5628" spans="2:3" ht="14.4" x14ac:dyDescent="0.3">
      <c r="B5628" s="19"/>
      <c r="C5628" s="30"/>
    </row>
    <row r="5629" spans="2:3" ht="14.4" x14ac:dyDescent="0.3">
      <c r="B5629" s="19"/>
      <c r="C5629" s="30"/>
    </row>
    <row r="5630" spans="2:3" ht="14.4" x14ac:dyDescent="0.3">
      <c r="B5630" s="19"/>
      <c r="C5630" s="30"/>
    </row>
    <row r="5631" spans="2:3" ht="14.4" x14ac:dyDescent="0.3">
      <c r="B5631" s="19"/>
      <c r="C5631" s="30"/>
    </row>
    <row r="5632" spans="2:3" ht="14.4" x14ac:dyDescent="0.3">
      <c r="B5632" s="19"/>
      <c r="C5632" s="30"/>
    </row>
    <row r="5633" spans="2:3" ht="14.4" x14ac:dyDescent="0.3">
      <c r="B5633" s="19"/>
      <c r="C5633" s="30"/>
    </row>
    <row r="5634" spans="2:3" ht="14.4" x14ac:dyDescent="0.3">
      <c r="B5634" s="19"/>
      <c r="C5634" s="30"/>
    </row>
    <row r="5635" spans="2:3" ht="14.4" x14ac:dyDescent="0.3">
      <c r="B5635" s="19"/>
      <c r="C5635" s="30"/>
    </row>
    <row r="5636" spans="2:3" ht="14.4" x14ac:dyDescent="0.3">
      <c r="B5636" s="19"/>
      <c r="C5636" s="30"/>
    </row>
    <row r="5637" spans="2:3" ht="14.4" x14ac:dyDescent="0.3">
      <c r="B5637" s="19"/>
      <c r="C5637" s="30"/>
    </row>
    <row r="5638" spans="2:3" ht="14.4" x14ac:dyDescent="0.3">
      <c r="B5638" s="19"/>
      <c r="C5638" s="30"/>
    </row>
    <row r="5639" spans="2:3" ht="14.4" x14ac:dyDescent="0.3">
      <c r="B5639" s="19"/>
      <c r="C5639" s="30"/>
    </row>
    <row r="5640" spans="2:3" ht="14.4" x14ac:dyDescent="0.3">
      <c r="B5640" s="19"/>
      <c r="C5640" s="30"/>
    </row>
    <row r="5641" spans="2:3" ht="14.4" x14ac:dyDescent="0.3">
      <c r="B5641" s="19"/>
      <c r="C5641" s="30"/>
    </row>
    <row r="5642" spans="2:3" ht="14.4" x14ac:dyDescent="0.3">
      <c r="B5642" s="19"/>
      <c r="C5642" s="30"/>
    </row>
    <row r="5643" spans="2:3" ht="14.4" x14ac:dyDescent="0.3">
      <c r="B5643" s="19"/>
      <c r="C5643" s="30"/>
    </row>
    <row r="5644" spans="2:3" ht="14.4" x14ac:dyDescent="0.3">
      <c r="B5644" s="19"/>
      <c r="C5644" s="30"/>
    </row>
    <row r="5645" spans="2:3" ht="14.4" x14ac:dyDescent="0.3">
      <c r="B5645" s="19"/>
      <c r="C5645" s="30"/>
    </row>
    <row r="5646" spans="2:3" ht="14.4" x14ac:dyDescent="0.3">
      <c r="B5646" s="19"/>
      <c r="C5646" s="30"/>
    </row>
    <row r="5647" spans="2:3" ht="14.4" x14ac:dyDescent="0.3">
      <c r="B5647" s="19"/>
      <c r="C5647" s="30"/>
    </row>
    <row r="5648" spans="2:3" ht="14.4" x14ac:dyDescent="0.3">
      <c r="B5648" s="19"/>
      <c r="C5648" s="30"/>
    </row>
    <row r="5649" spans="2:3" ht="14.4" x14ac:dyDescent="0.3">
      <c r="B5649" s="19"/>
      <c r="C5649" s="30"/>
    </row>
    <row r="5650" spans="2:3" ht="14.4" x14ac:dyDescent="0.3">
      <c r="B5650" s="19"/>
      <c r="C5650" s="30"/>
    </row>
    <row r="5651" spans="2:3" ht="14.4" x14ac:dyDescent="0.3">
      <c r="B5651" s="19"/>
      <c r="C5651" s="30"/>
    </row>
    <row r="5652" spans="2:3" ht="14.4" x14ac:dyDescent="0.3">
      <c r="B5652" s="19"/>
      <c r="C5652" s="30"/>
    </row>
    <row r="5653" spans="2:3" ht="14.4" x14ac:dyDescent="0.3">
      <c r="B5653" s="19"/>
      <c r="C5653" s="30"/>
    </row>
    <row r="5654" spans="2:3" ht="14.4" x14ac:dyDescent="0.3">
      <c r="B5654" s="19"/>
      <c r="C5654" s="30"/>
    </row>
    <row r="5655" spans="2:3" ht="14.4" x14ac:dyDescent="0.3">
      <c r="B5655" s="19"/>
      <c r="C5655" s="30"/>
    </row>
    <row r="5656" spans="2:3" ht="14.4" x14ac:dyDescent="0.3">
      <c r="B5656" s="19"/>
      <c r="C5656" s="30"/>
    </row>
    <row r="5657" spans="2:3" ht="14.4" x14ac:dyDescent="0.3">
      <c r="B5657" s="19"/>
      <c r="C5657" s="30"/>
    </row>
    <row r="5658" spans="2:3" ht="14.4" x14ac:dyDescent="0.3">
      <c r="B5658" s="19"/>
      <c r="C5658" s="30"/>
    </row>
    <row r="5659" spans="2:3" ht="14.4" x14ac:dyDescent="0.3">
      <c r="B5659" s="19"/>
      <c r="C5659" s="30"/>
    </row>
    <row r="5660" spans="2:3" ht="14.4" x14ac:dyDescent="0.3">
      <c r="B5660" s="19"/>
      <c r="C5660" s="30"/>
    </row>
    <row r="5661" spans="2:3" ht="14.4" x14ac:dyDescent="0.3">
      <c r="B5661" s="19"/>
      <c r="C5661" s="30"/>
    </row>
    <row r="5662" spans="2:3" ht="14.4" x14ac:dyDescent="0.3">
      <c r="B5662" s="19"/>
      <c r="C5662" s="30"/>
    </row>
    <row r="5663" spans="2:3" ht="14.4" x14ac:dyDescent="0.3">
      <c r="B5663" s="19"/>
      <c r="C5663" s="30"/>
    </row>
    <row r="5664" spans="2:3" ht="14.4" x14ac:dyDescent="0.3">
      <c r="B5664" s="19"/>
      <c r="C5664" s="30"/>
    </row>
    <row r="5665" spans="2:3" ht="14.4" x14ac:dyDescent="0.3">
      <c r="B5665" s="19"/>
      <c r="C5665" s="30"/>
    </row>
    <row r="5666" spans="2:3" ht="14.4" x14ac:dyDescent="0.3">
      <c r="B5666" s="19"/>
      <c r="C5666" s="30"/>
    </row>
    <row r="5667" spans="2:3" ht="14.4" x14ac:dyDescent="0.3">
      <c r="B5667" s="19"/>
      <c r="C5667" s="30"/>
    </row>
    <row r="5668" spans="2:3" ht="14.4" x14ac:dyDescent="0.3">
      <c r="B5668" s="19"/>
      <c r="C5668" s="30"/>
    </row>
    <row r="5669" spans="2:3" ht="14.4" x14ac:dyDescent="0.3">
      <c r="B5669" s="19"/>
      <c r="C5669" s="30"/>
    </row>
    <row r="5670" spans="2:3" ht="14.4" x14ac:dyDescent="0.3">
      <c r="B5670" s="19"/>
      <c r="C5670" s="30"/>
    </row>
    <row r="5671" spans="2:3" ht="14.4" x14ac:dyDescent="0.3">
      <c r="B5671" s="19"/>
      <c r="C5671" s="30"/>
    </row>
    <row r="5672" spans="2:3" ht="14.4" x14ac:dyDescent="0.3">
      <c r="B5672" s="19"/>
      <c r="C5672" s="30"/>
    </row>
    <row r="5673" spans="2:3" ht="14.4" x14ac:dyDescent="0.3">
      <c r="B5673" s="19"/>
      <c r="C5673" s="30"/>
    </row>
    <row r="5674" spans="2:3" ht="14.4" x14ac:dyDescent="0.3">
      <c r="B5674" s="19"/>
      <c r="C5674" s="30"/>
    </row>
    <row r="5675" spans="2:3" ht="14.4" x14ac:dyDescent="0.3">
      <c r="B5675" s="19"/>
      <c r="C5675" s="30"/>
    </row>
    <row r="5676" spans="2:3" ht="14.4" x14ac:dyDescent="0.3">
      <c r="B5676" s="19"/>
      <c r="C5676" s="30"/>
    </row>
    <row r="5677" spans="2:3" ht="14.4" x14ac:dyDescent="0.3">
      <c r="B5677" s="19"/>
      <c r="C5677" s="30"/>
    </row>
    <row r="5678" spans="2:3" ht="14.4" x14ac:dyDescent="0.3">
      <c r="B5678" s="19"/>
      <c r="C5678" s="30"/>
    </row>
    <row r="5679" spans="2:3" ht="14.4" x14ac:dyDescent="0.3">
      <c r="B5679" s="19"/>
      <c r="C5679" s="30"/>
    </row>
    <row r="5680" spans="2:3" ht="14.4" x14ac:dyDescent="0.3">
      <c r="B5680" s="19"/>
      <c r="C5680" s="30"/>
    </row>
    <row r="5681" spans="2:3" ht="14.4" x14ac:dyDescent="0.3">
      <c r="B5681" s="19"/>
      <c r="C5681" s="30"/>
    </row>
    <row r="5682" spans="2:3" ht="14.4" x14ac:dyDescent="0.3">
      <c r="B5682" s="19"/>
      <c r="C5682" s="30"/>
    </row>
    <row r="5683" spans="2:3" ht="14.4" x14ac:dyDescent="0.3">
      <c r="B5683" s="19"/>
      <c r="C5683" s="30"/>
    </row>
    <row r="5684" spans="2:3" ht="14.4" x14ac:dyDescent="0.3">
      <c r="B5684" s="19"/>
      <c r="C5684" s="30"/>
    </row>
    <row r="5685" spans="2:3" ht="14.4" x14ac:dyDescent="0.3">
      <c r="B5685" s="19"/>
      <c r="C5685" s="30"/>
    </row>
    <row r="5686" spans="2:3" ht="14.4" x14ac:dyDescent="0.3">
      <c r="B5686" s="19"/>
      <c r="C5686" s="30"/>
    </row>
    <row r="5687" spans="2:3" ht="14.4" x14ac:dyDescent="0.3">
      <c r="B5687" s="19"/>
      <c r="C5687" s="30"/>
    </row>
    <row r="5688" spans="2:3" ht="14.4" x14ac:dyDescent="0.3">
      <c r="B5688" s="19"/>
      <c r="C5688" s="30"/>
    </row>
    <row r="5689" spans="2:3" ht="14.4" x14ac:dyDescent="0.3">
      <c r="B5689" s="19"/>
      <c r="C5689" s="30"/>
    </row>
    <row r="5690" spans="2:3" ht="14.4" x14ac:dyDescent="0.3">
      <c r="B5690" s="19"/>
      <c r="C5690" s="30"/>
    </row>
    <row r="5691" spans="2:3" ht="14.4" x14ac:dyDescent="0.3">
      <c r="B5691" s="19"/>
      <c r="C5691" s="30"/>
    </row>
    <row r="5692" spans="2:3" ht="14.4" x14ac:dyDescent="0.3">
      <c r="B5692" s="19"/>
      <c r="C5692" s="30"/>
    </row>
    <row r="5693" spans="2:3" ht="14.4" x14ac:dyDescent="0.3">
      <c r="B5693" s="19"/>
      <c r="C5693" s="30"/>
    </row>
    <row r="5694" spans="2:3" ht="14.4" x14ac:dyDescent="0.3">
      <c r="B5694" s="19"/>
      <c r="C5694" s="30"/>
    </row>
    <row r="5695" spans="2:3" ht="14.4" x14ac:dyDescent="0.3">
      <c r="B5695" s="19"/>
      <c r="C5695" s="30"/>
    </row>
    <row r="5696" spans="2:3" ht="14.4" x14ac:dyDescent="0.3">
      <c r="B5696" s="19"/>
      <c r="C5696" s="30"/>
    </row>
    <row r="5697" spans="2:3" ht="14.4" x14ac:dyDescent="0.3">
      <c r="B5697" s="19"/>
      <c r="C5697" s="30"/>
    </row>
    <row r="5698" spans="2:3" ht="14.4" x14ac:dyDescent="0.3">
      <c r="B5698" s="19"/>
      <c r="C5698" s="30"/>
    </row>
    <row r="5699" spans="2:3" ht="14.4" x14ac:dyDescent="0.3">
      <c r="B5699" s="19"/>
      <c r="C5699" s="30"/>
    </row>
    <row r="5700" spans="2:3" ht="14.4" x14ac:dyDescent="0.3">
      <c r="B5700" s="19"/>
      <c r="C5700" s="30"/>
    </row>
    <row r="5701" spans="2:3" ht="14.4" x14ac:dyDescent="0.3">
      <c r="B5701" s="19"/>
      <c r="C5701" s="30"/>
    </row>
    <row r="5702" spans="2:3" ht="14.4" x14ac:dyDescent="0.3">
      <c r="B5702" s="19"/>
      <c r="C5702" s="30"/>
    </row>
    <row r="5703" spans="2:3" ht="14.4" x14ac:dyDescent="0.3">
      <c r="B5703" s="19"/>
      <c r="C5703" s="30"/>
    </row>
    <row r="5704" spans="2:3" ht="14.4" x14ac:dyDescent="0.3">
      <c r="B5704" s="19"/>
      <c r="C5704" s="30"/>
    </row>
    <row r="5705" spans="2:3" ht="14.4" x14ac:dyDescent="0.3">
      <c r="B5705" s="19"/>
      <c r="C5705" s="30"/>
    </row>
    <row r="5706" spans="2:3" ht="14.4" x14ac:dyDescent="0.3">
      <c r="B5706" s="19"/>
      <c r="C5706" s="30"/>
    </row>
    <row r="5707" spans="2:3" ht="14.4" x14ac:dyDescent="0.3">
      <c r="B5707" s="19"/>
      <c r="C5707" s="30"/>
    </row>
    <row r="5708" spans="2:3" ht="14.4" x14ac:dyDescent="0.3">
      <c r="B5708" s="19"/>
      <c r="C5708" s="30"/>
    </row>
    <row r="5709" spans="2:3" ht="14.4" x14ac:dyDescent="0.3">
      <c r="B5709" s="19"/>
      <c r="C5709" s="30"/>
    </row>
    <row r="5710" spans="2:3" ht="14.4" x14ac:dyDescent="0.3">
      <c r="B5710" s="19"/>
      <c r="C5710" s="30"/>
    </row>
    <row r="5711" spans="2:3" ht="14.4" x14ac:dyDescent="0.3">
      <c r="B5711" s="19"/>
      <c r="C5711" s="30"/>
    </row>
    <row r="5712" spans="2:3" ht="14.4" x14ac:dyDescent="0.3">
      <c r="B5712" s="19"/>
      <c r="C5712" s="30"/>
    </row>
    <row r="5713" spans="2:3" ht="14.4" x14ac:dyDescent="0.3">
      <c r="B5713" s="19"/>
      <c r="C5713" s="30"/>
    </row>
    <row r="5714" spans="2:3" ht="14.4" x14ac:dyDescent="0.3">
      <c r="B5714" s="19"/>
      <c r="C5714" s="30"/>
    </row>
    <row r="5715" spans="2:3" ht="14.4" x14ac:dyDescent="0.3">
      <c r="B5715" s="19"/>
      <c r="C5715" s="30"/>
    </row>
    <row r="5716" spans="2:3" ht="14.4" x14ac:dyDescent="0.3">
      <c r="B5716" s="19"/>
      <c r="C5716" s="30"/>
    </row>
    <row r="5717" spans="2:3" ht="14.4" x14ac:dyDescent="0.3">
      <c r="B5717" s="19"/>
      <c r="C5717" s="30"/>
    </row>
    <row r="5718" spans="2:3" ht="14.4" x14ac:dyDescent="0.3">
      <c r="B5718" s="19"/>
      <c r="C5718" s="30"/>
    </row>
    <row r="5719" spans="2:3" ht="14.4" x14ac:dyDescent="0.3">
      <c r="B5719" s="19"/>
      <c r="C5719" s="30"/>
    </row>
    <row r="5720" spans="2:3" ht="14.4" x14ac:dyDescent="0.3">
      <c r="B5720" s="19"/>
      <c r="C5720" s="30"/>
    </row>
    <row r="5721" spans="2:3" ht="14.4" x14ac:dyDescent="0.3">
      <c r="B5721" s="19"/>
      <c r="C5721" s="30"/>
    </row>
    <row r="5722" spans="2:3" ht="14.4" x14ac:dyDescent="0.3">
      <c r="B5722" s="19"/>
      <c r="C5722" s="30"/>
    </row>
    <row r="5723" spans="2:3" ht="14.4" x14ac:dyDescent="0.3">
      <c r="B5723" s="19"/>
      <c r="C5723" s="30"/>
    </row>
    <row r="5724" spans="2:3" ht="14.4" x14ac:dyDescent="0.3">
      <c r="B5724" s="19"/>
      <c r="C5724" s="30"/>
    </row>
    <row r="5725" spans="2:3" ht="14.4" x14ac:dyDescent="0.3">
      <c r="B5725" s="19"/>
      <c r="C5725" s="30"/>
    </row>
    <row r="5726" spans="2:3" ht="14.4" x14ac:dyDescent="0.3">
      <c r="B5726" s="19"/>
      <c r="C5726" s="30"/>
    </row>
    <row r="5727" spans="2:3" ht="14.4" x14ac:dyDescent="0.3">
      <c r="B5727" s="19"/>
      <c r="C5727" s="30"/>
    </row>
    <row r="5728" spans="2:3" ht="14.4" x14ac:dyDescent="0.3">
      <c r="B5728" s="19"/>
      <c r="C5728" s="30"/>
    </row>
    <row r="5729" spans="2:3" ht="14.4" x14ac:dyDescent="0.3">
      <c r="B5729" s="19"/>
      <c r="C5729" s="30"/>
    </row>
    <row r="5730" spans="2:3" ht="14.4" x14ac:dyDescent="0.3">
      <c r="B5730" s="19"/>
      <c r="C5730" s="30"/>
    </row>
    <row r="5731" spans="2:3" ht="14.4" x14ac:dyDescent="0.3">
      <c r="B5731" s="19"/>
      <c r="C5731" s="30"/>
    </row>
    <row r="5732" spans="2:3" ht="14.4" x14ac:dyDescent="0.3">
      <c r="B5732" s="19"/>
      <c r="C5732" s="30"/>
    </row>
    <row r="5733" spans="2:3" ht="14.4" x14ac:dyDescent="0.3">
      <c r="B5733" s="19"/>
      <c r="C5733" s="30"/>
    </row>
    <row r="5734" spans="2:3" ht="14.4" x14ac:dyDescent="0.3">
      <c r="B5734" s="19"/>
      <c r="C5734" s="30"/>
    </row>
    <row r="5735" spans="2:3" ht="14.4" x14ac:dyDescent="0.3">
      <c r="B5735" s="19"/>
      <c r="C5735" s="30"/>
    </row>
    <row r="5736" spans="2:3" ht="14.4" x14ac:dyDescent="0.3">
      <c r="B5736" s="19"/>
      <c r="C5736" s="30"/>
    </row>
    <row r="5737" spans="2:3" ht="14.4" x14ac:dyDescent="0.3">
      <c r="B5737" s="19"/>
      <c r="C5737" s="30"/>
    </row>
    <row r="5738" spans="2:3" ht="14.4" x14ac:dyDescent="0.3">
      <c r="B5738" s="19"/>
      <c r="C5738" s="30"/>
    </row>
    <row r="5739" spans="2:3" ht="14.4" x14ac:dyDescent="0.3">
      <c r="B5739" s="19"/>
      <c r="C5739" s="30"/>
    </row>
    <row r="5740" spans="2:3" ht="14.4" x14ac:dyDescent="0.3">
      <c r="B5740" s="19"/>
      <c r="C5740" s="30"/>
    </row>
    <row r="5741" spans="2:3" ht="14.4" x14ac:dyDescent="0.3">
      <c r="B5741" s="19"/>
      <c r="C5741" s="30"/>
    </row>
    <row r="5742" spans="2:3" ht="14.4" x14ac:dyDescent="0.3">
      <c r="B5742" s="19"/>
      <c r="C5742" s="30"/>
    </row>
    <row r="5743" spans="2:3" ht="14.4" x14ac:dyDescent="0.3">
      <c r="B5743" s="19"/>
      <c r="C5743" s="30"/>
    </row>
    <row r="5744" spans="2:3" ht="14.4" x14ac:dyDescent="0.3">
      <c r="B5744" s="19"/>
      <c r="C5744" s="30"/>
    </row>
    <row r="5745" spans="2:3" ht="14.4" x14ac:dyDescent="0.3">
      <c r="B5745" s="19"/>
      <c r="C5745" s="30"/>
    </row>
    <row r="5746" spans="2:3" ht="14.4" x14ac:dyDescent="0.3">
      <c r="B5746" s="19"/>
      <c r="C5746" s="30"/>
    </row>
    <row r="5747" spans="2:3" ht="14.4" x14ac:dyDescent="0.3">
      <c r="B5747" s="19"/>
      <c r="C5747" s="30"/>
    </row>
    <row r="5748" spans="2:3" ht="14.4" x14ac:dyDescent="0.3">
      <c r="B5748" s="19"/>
      <c r="C5748" s="30"/>
    </row>
    <row r="5749" spans="2:3" ht="14.4" x14ac:dyDescent="0.3">
      <c r="B5749" s="19"/>
      <c r="C5749" s="30"/>
    </row>
    <row r="5750" spans="2:3" ht="14.4" x14ac:dyDescent="0.3">
      <c r="B5750" s="19"/>
      <c r="C5750" s="30"/>
    </row>
    <row r="5751" spans="2:3" ht="14.4" x14ac:dyDescent="0.3">
      <c r="B5751" s="19"/>
      <c r="C5751" s="30"/>
    </row>
    <row r="5752" spans="2:3" ht="14.4" x14ac:dyDescent="0.3">
      <c r="B5752" s="19"/>
      <c r="C5752" s="30"/>
    </row>
    <row r="5753" spans="2:3" ht="14.4" x14ac:dyDescent="0.3">
      <c r="B5753" s="19"/>
      <c r="C5753" s="30"/>
    </row>
    <row r="5754" spans="2:3" ht="14.4" x14ac:dyDescent="0.3">
      <c r="B5754" s="19"/>
      <c r="C5754" s="30"/>
    </row>
    <row r="5755" spans="2:3" ht="14.4" x14ac:dyDescent="0.3">
      <c r="B5755" s="19"/>
      <c r="C5755" s="30"/>
    </row>
    <row r="5756" spans="2:3" ht="14.4" x14ac:dyDescent="0.3">
      <c r="B5756" s="19"/>
      <c r="C5756" s="30"/>
    </row>
    <row r="5757" spans="2:3" ht="14.4" x14ac:dyDescent="0.3">
      <c r="B5757" s="19"/>
      <c r="C5757" s="30"/>
    </row>
    <row r="5758" spans="2:3" ht="14.4" x14ac:dyDescent="0.3">
      <c r="B5758" s="19"/>
      <c r="C5758" s="30"/>
    </row>
    <row r="5759" spans="2:3" ht="14.4" x14ac:dyDescent="0.3">
      <c r="B5759" s="19"/>
      <c r="C5759" s="30"/>
    </row>
    <row r="5760" spans="2:3" ht="14.4" x14ac:dyDescent="0.3">
      <c r="B5760" s="19"/>
      <c r="C5760" s="30"/>
    </row>
    <row r="5761" spans="2:3" ht="14.4" x14ac:dyDescent="0.3">
      <c r="B5761" s="19"/>
      <c r="C5761" s="30"/>
    </row>
    <row r="5762" spans="2:3" ht="14.4" x14ac:dyDescent="0.3">
      <c r="B5762" s="19"/>
      <c r="C5762" s="30"/>
    </row>
    <row r="5763" spans="2:3" ht="14.4" x14ac:dyDescent="0.3">
      <c r="B5763" s="19"/>
      <c r="C5763" s="30"/>
    </row>
    <row r="5764" spans="2:3" ht="14.4" x14ac:dyDescent="0.3">
      <c r="B5764" s="19"/>
      <c r="C5764" s="30"/>
    </row>
    <row r="5765" spans="2:3" ht="14.4" x14ac:dyDescent="0.3">
      <c r="B5765" s="19"/>
      <c r="C5765" s="30"/>
    </row>
    <row r="5766" spans="2:3" ht="14.4" x14ac:dyDescent="0.3">
      <c r="B5766" s="19"/>
      <c r="C5766" s="30"/>
    </row>
    <row r="5767" spans="2:3" ht="14.4" x14ac:dyDescent="0.3">
      <c r="B5767" s="19"/>
      <c r="C5767" s="30"/>
    </row>
    <row r="5768" spans="2:3" ht="14.4" x14ac:dyDescent="0.3">
      <c r="B5768" s="19"/>
      <c r="C5768" s="30"/>
    </row>
    <row r="5769" spans="2:3" ht="14.4" x14ac:dyDescent="0.3">
      <c r="B5769" s="19"/>
      <c r="C5769" s="30"/>
    </row>
    <row r="5770" spans="2:3" ht="14.4" x14ac:dyDescent="0.3">
      <c r="B5770" s="19"/>
      <c r="C5770" s="30"/>
    </row>
    <row r="5771" spans="2:3" ht="14.4" x14ac:dyDescent="0.3">
      <c r="B5771" s="19"/>
      <c r="C5771" s="30"/>
    </row>
    <row r="5772" spans="2:3" ht="14.4" x14ac:dyDescent="0.3">
      <c r="B5772" s="19"/>
      <c r="C5772" s="30"/>
    </row>
    <row r="5773" spans="2:3" ht="14.4" x14ac:dyDescent="0.3">
      <c r="B5773" s="19"/>
      <c r="C5773" s="30"/>
    </row>
    <row r="5774" spans="2:3" ht="14.4" x14ac:dyDescent="0.3">
      <c r="B5774" s="19"/>
      <c r="C5774" s="30"/>
    </row>
    <row r="5775" spans="2:3" ht="14.4" x14ac:dyDescent="0.3">
      <c r="B5775" s="19"/>
      <c r="C5775" s="30"/>
    </row>
    <row r="5776" spans="2:3" ht="14.4" x14ac:dyDescent="0.3">
      <c r="B5776" s="19"/>
      <c r="C5776" s="30"/>
    </row>
    <row r="5777" spans="2:3" ht="14.4" x14ac:dyDescent="0.3">
      <c r="B5777" s="19"/>
      <c r="C5777" s="30"/>
    </row>
    <row r="5778" spans="2:3" ht="14.4" x14ac:dyDescent="0.3">
      <c r="B5778" s="19"/>
      <c r="C5778" s="30"/>
    </row>
    <row r="5779" spans="2:3" ht="14.4" x14ac:dyDescent="0.3">
      <c r="B5779" s="19"/>
      <c r="C5779" s="30"/>
    </row>
    <row r="5780" spans="2:3" ht="14.4" x14ac:dyDescent="0.3">
      <c r="B5780" s="19"/>
      <c r="C5780" s="30"/>
    </row>
    <row r="5781" spans="2:3" ht="14.4" x14ac:dyDescent="0.3">
      <c r="B5781" s="19"/>
      <c r="C5781" s="30"/>
    </row>
    <row r="5782" spans="2:3" ht="14.4" x14ac:dyDescent="0.3">
      <c r="B5782" s="19"/>
      <c r="C5782" s="30"/>
    </row>
    <row r="5783" spans="2:3" ht="14.4" x14ac:dyDescent="0.3">
      <c r="B5783" s="19"/>
      <c r="C5783" s="30"/>
    </row>
    <row r="5784" spans="2:3" ht="14.4" x14ac:dyDescent="0.3">
      <c r="B5784" s="19"/>
      <c r="C5784" s="30"/>
    </row>
    <row r="5785" spans="2:3" ht="14.4" x14ac:dyDescent="0.3">
      <c r="B5785" s="19"/>
      <c r="C5785" s="30"/>
    </row>
    <row r="5786" spans="2:3" ht="14.4" x14ac:dyDescent="0.3">
      <c r="B5786" s="19"/>
      <c r="C5786" s="30"/>
    </row>
    <row r="5787" spans="2:3" ht="14.4" x14ac:dyDescent="0.3">
      <c r="B5787" s="19"/>
      <c r="C5787" s="30"/>
    </row>
    <row r="5788" spans="2:3" ht="14.4" x14ac:dyDescent="0.3">
      <c r="B5788" s="19"/>
      <c r="C5788" s="30"/>
    </row>
    <row r="5789" spans="2:3" ht="14.4" x14ac:dyDescent="0.3">
      <c r="B5789" s="19"/>
      <c r="C5789" s="30"/>
    </row>
    <row r="5790" spans="2:3" ht="14.4" x14ac:dyDescent="0.3">
      <c r="B5790" s="19"/>
      <c r="C5790" s="30"/>
    </row>
    <row r="5791" spans="2:3" ht="14.4" x14ac:dyDescent="0.3">
      <c r="B5791" s="19"/>
      <c r="C5791" s="30"/>
    </row>
    <row r="5792" spans="2:3" ht="14.4" x14ac:dyDescent="0.3">
      <c r="B5792" s="19"/>
      <c r="C5792" s="30"/>
    </row>
    <row r="5793" spans="2:3" ht="14.4" x14ac:dyDescent="0.3">
      <c r="B5793" s="19"/>
      <c r="C5793" s="30"/>
    </row>
    <row r="5794" spans="2:3" ht="14.4" x14ac:dyDescent="0.3">
      <c r="B5794" s="19"/>
      <c r="C5794" s="30"/>
    </row>
    <row r="5795" spans="2:3" ht="14.4" x14ac:dyDescent="0.3">
      <c r="B5795" s="19"/>
      <c r="C5795" s="30"/>
    </row>
    <row r="5796" spans="2:3" ht="14.4" x14ac:dyDescent="0.3">
      <c r="B5796" s="19"/>
      <c r="C5796" s="30"/>
    </row>
    <row r="5797" spans="2:3" ht="14.4" x14ac:dyDescent="0.3">
      <c r="B5797" s="19"/>
      <c r="C5797" s="30"/>
    </row>
    <row r="5798" spans="2:3" ht="14.4" x14ac:dyDescent="0.3">
      <c r="B5798" s="19"/>
      <c r="C5798" s="30"/>
    </row>
    <row r="5799" spans="2:3" ht="14.4" x14ac:dyDescent="0.3">
      <c r="B5799" s="19"/>
      <c r="C5799" s="30"/>
    </row>
    <row r="5800" spans="2:3" ht="14.4" x14ac:dyDescent="0.3">
      <c r="B5800" s="19"/>
      <c r="C5800" s="30"/>
    </row>
    <row r="5801" spans="2:3" ht="14.4" x14ac:dyDescent="0.3">
      <c r="B5801" s="19"/>
      <c r="C5801" s="30"/>
    </row>
    <row r="5802" spans="2:3" ht="14.4" x14ac:dyDescent="0.3">
      <c r="B5802" s="19"/>
      <c r="C5802" s="30"/>
    </row>
    <row r="5803" spans="2:3" ht="14.4" x14ac:dyDescent="0.3">
      <c r="B5803" s="19"/>
      <c r="C5803" s="30"/>
    </row>
    <row r="5804" spans="2:3" ht="14.4" x14ac:dyDescent="0.3">
      <c r="B5804" s="19"/>
      <c r="C5804" s="30"/>
    </row>
    <row r="5805" spans="2:3" ht="14.4" x14ac:dyDescent="0.3">
      <c r="B5805" s="19"/>
      <c r="C5805" s="30"/>
    </row>
    <row r="5806" spans="2:3" ht="14.4" x14ac:dyDescent="0.3">
      <c r="B5806" s="19"/>
      <c r="C5806" s="30"/>
    </row>
    <row r="5807" spans="2:3" ht="14.4" x14ac:dyDescent="0.3">
      <c r="B5807" s="19"/>
      <c r="C5807" s="30"/>
    </row>
    <row r="5808" spans="2:3" ht="14.4" x14ac:dyDescent="0.3">
      <c r="B5808" s="19"/>
      <c r="C5808" s="30"/>
    </row>
    <row r="5809" spans="2:3" ht="14.4" x14ac:dyDescent="0.3">
      <c r="B5809" s="19"/>
      <c r="C5809" s="30"/>
    </row>
    <row r="5810" spans="2:3" ht="14.4" x14ac:dyDescent="0.3">
      <c r="B5810" s="19"/>
      <c r="C5810" s="30"/>
    </row>
    <row r="5811" spans="2:3" ht="14.4" x14ac:dyDescent="0.3">
      <c r="B5811" s="19"/>
      <c r="C5811" s="30"/>
    </row>
    <row r="5812" spans="2:3" ht="14.4" x14ac:dyDescent="0.3">
      <c r="B5812" s="19"/>
      <c r="C5812" s="30"/>
    </row>
    <row r="5813" spans="2:3" ht="14.4" x14ac:dyDescent="0.3">
      <c r="B5813" s="19"/>
      <c r="C5813" s="30"/>
    </row>
    <row r="5814" spans="2:3" ht="14.4" x14ac:dyDescent="0.3">
      <c r="B5814" s="19"/>
      <c r="C5814" s="30"/>
    </row>
    <row r="5815" spans="2:3" ht="14.4" x14ac:dyDescent="0.3">
      <c r="B5815" s="19"/>
      <c r="C5815" s="30"/>
    </row>
    <row r="5816" spans="2:3" ht="14.4" x14ac:dyDescent="0.3">
      <c r="B5816" s="19"/>
      <c r="C5816" s="30"/>
    </row>
    <row r="5817" spans="2:3" ht="14.4" x14ac:dyDescent="0.3">
      <c r="B5817" s="19"/>
      <c r="C5817" s="30"/>
    </row>
    <row r="5818" spans="2:3" ht="14.4" x14ac:dyDescent="0.3">
      <c r="B5818" s="19"/>
      <c r="C5818" s="30"/>
    </row>
    <row r="5819" spans="2:3" ht="14.4" x14ac:dyDescent="0.3">
      <c r="B5819" s="19"/>
      <c r="C5819" s="30"/>
    </row>
    <row r="5820" spans="2:3" ht="14.4" x14ac:dyDescent="0.3">
      <c r="B5820" s="19"/>
      <c r="C5820" s="30"/>
    </row>
    <row r="5821" spans="2:3" ht="14.4" x14ac:dyDescent="0.3">
      <c r="B5821" s="19"/>
      <c r="C5821" s="30"/>
    </row>
    <row r="5822" spans="2:3" ht="14.4" x14ac:dyDescent="0.3">
      <c r="B5822" s="19"/>
      <c r="C5822" s="30"/>
    </row>
    <row r="5823" spans="2:3" ht="14.4" x14ac:dyDescent="0.3">
      <c r="B5823" s="19"/>
      <c r="C5823" s="30"/>
    </row>
    <row r="5824" spans="2:3" ht="14.4" x14ac:dyDescent="0.3">
      <c r="B5824" s="19"/>
      <c r="C5824" s="30"/>
    </row>
    <row r="5825" spans="2:3" ht="14.4" x14ac:dyDescent="0.3">
      <c r="B5825" s="19"/>
      <c r="C5825" s="30"/>
    </row>
    <row r="5826" spans="2:3" ht="14.4" x14ac:dyDescent="0.3">
      <c r="B5826" s="19"/>
      <c r="C5826" s="30"/>
    </row>
    <row r="5827" spans="2:3" ht="14.4" x14ac:dyDescent="0.3">
      <c r="B5827" s="19"/>
      <c r="C5827" s="30"/>
    </row>
    <row r="5828" spans="2:3" ht="14.4" x14ac:dyDescent="0.3">
      <c r="B5828" s="19"/>
      <c r="C5828" s="30"/>
    </row>
    <row r="5829" spans="2:3" ht="14.4" x14ac:dyDescent="0.3">
      <c r="B5829" s="19"/>
      <c r="C5829" s="30"/>
    </row>
    <row r="5830" spans="2:3" ht="14.4" x14ac:dyDescent="0.3">
      <c r="B5830" s="19"/>
      <c r="C5830" s="30"/>
    </row>
    <row r="5831" spans="2:3" ht="14.4" x14ac:dyDescent="0.3">
      <c r="B5831" s="19"/>
      <c r="C5831" s="30"/>
    </row>
    <row r="5832" spans="2:3" ht="14.4" x14ac:dyDescent="0.3">
      <c r="B5832" s="19"/>
      <c r="C5832" s="30"/>
    </row>
    <row r="5833" spans="2:3" ht="14.4" x14ac:dyDescent="0.3">
      <c r="B5833" s="19"/>
      <c r="C5833" s="30"/>
    </row>
    <row r="5834" spans="2:3" ht="14.4" x14ac:dyDescent="0.3">
      <c r="B5834" s="19"/>
      <c r="C5834" s="30"/>
    </row>
    <row r="5835" spans="2:3" ht="14.4" x14ac:dyDescent="0.3">
      <c r="B5835" s="19"/>
      <c r="C5835" s="30"/>
    </row>
    <row r="5836" spans="2:3" ht="14.4" x14ac:dyDescent="0.3">
      <c r="B5836" s="19"/>
      <c r="C5836" s="30"/>
    </row>
    <row r="5837" spans="2:3" ht="14.4" x14ac:dyDescent="0.3">
      <c r="B5837" s="19"/>
      <c r="C5837" s="30"/>
    </row>
    <row r="5838" spans="2:3" ht="14.4" x14ac:dyDescent="0.3">
      <c r="B5838" s="19"/>
      <c r="C5838" s="30"/>
    </row>
    <row r="5839" spans="2:3" ht="14.4" x14ac:dyDescent="0.3">
      <c r="B5839" s="19"/>
      <c r="C5839" s="30"/>
    </row>
    <row r="5840" spans="2:3" ht="14.4" x14ac:dyDescent="0.3">
      <c r="B5840" s="19"/>
      <c r="C5840" s="30"/>
    </row>
    <row r="5841" spans="2:3" ht="14.4" x14ac:dyDescent="0.3">
      <c r="B5841" s="19"/>
      <c r="C5841" s="30"/>
    </row>
    <row r="5842" spans="2:3" ht="14.4" x14ac:dyDescent="0.3">
      <c r="B5842" s="19"/>
      <c r="C5842" s="30"/>
    </row>
    <row r="5843" spans="2:3" ht="14.4" x14ac:dyDescent="0.3">
      <c r="B5843" s="19"/>
      <c r="C5843" s="30"/>
    </row>
    <row r="5844" spans="2:3" ht="14.4" x14ac:dyDescent="0.3">
      <c r="B5844" s="19"/>
      <c r="C5844" s="30"/>
    </row>
  </sheetData>
  <autoFilter ref="B2:C2" xr:uid="{F1A0A401-E386-483F-A50C-C413AFB3B42E}"/>
  <mergeCells count="1">
    <mergeCell ref="J9:N9"/>
  </mergeCells>
  <conditionalFormatting sqref="E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{F91C46F7-2719-4950-9087-5C1B7830045D}</x14:id>
        </ext>
      </extLst>
    </cfRule>
  </conditionalFormatting>
  <conditionalFormatting sqref="I11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{8EC4A661-EB10-46EB-A364-1AB22AF62C84}</x14:id>
        </ext>
      </extLst>
    </cfRule>
  </conditionalFormatting>
  <conditionalFormatting sqref="J10:N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1C46F7-2719-4950-9087-5C1B78300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8EC4A661-EB10-46EB-A364-1AB22AF62C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B989-B346-4857-B301-24DF60FF52BA}">
  <dimension ref="B2:E7"/>
  <sheetViews>
    <sheetView zoomScale="140" zoomScaleNormal="140" workbookViewId="0">
      <selection activeCell="B7" sqref="B7"/>
    </sheetView>
  </sheetViews>
  <sheetFormatPr baseColWidth="10" defaultRowHeight="13.8" x14ac:dyDescent="0.3"/>
  <cols>
    <col min="1" max="4" width="11.5546875" style="5"/>
    <col min="5" max="5" width="48.44140625" style="5" customWidth="1"/>
    <col min="6" max="16384" width="11.5546875" style="5"/>
  </cols>
  <sheetData>
    <row r="2" spans="2:5" ht="41.4" x14ac:dyDescent="0.3">
      <c r="C2" s="6" t="s">
        <v>6</v>
      </c>
      <c r="D2" s="6" t="s">
        <v>7</v>
      </c>
      <c r="E2" s="6" t="s">
        <v>8</v>
      </c>
    </row>
    <row r="3" spans="2:5" ht="41.4" x14ac:dyDescent="0.3">
      <c r="B3" s="7">
        <v>5</v>
      </c>
      <c r="C3" s="8" t="s">
        <v>9</v>
      </c>
      <c r="D3" s="9" t="s">
        <v>10</v>
      </c>
      <c r="E3" s="8" t="s">
        <v>11</v>
      </c>
    </row>
    <row r="4" spans="2:5" ht="41.4" x14ac:dyDescent="0.3">
      <c r="B4" s="7">
        <v>4</v>
      </c>
      <c r="C4" s="8" t="s">
        <v>12</v>
      </c>
      <c r="D4" s="9" t="s">
        <v>13</v>
      </c>
      <c r="E4" s="8" t="s">
        <v>14</v>
      </c>
    </row>
    <row r="5" spans="2:5" ht="41.4" x14ac:dyDescent="0.3">
      <c r="B5" s="7">
        <v>3</v>
      </c>
      <c r="C5" s="8" t="s">
        <v>15</v>
      </c>
      <c r="D5" s="9" t="s">
        <v>16</v>
      </c>
      <c r="E5" s="8" t="s">
        <v>17</v>
      </c>
    </row>
    <row r="6" spans="2:5" ht="41.4" x14ac:dyDescent="0.3">
      <c r="B6" s="7">
        <v>2</v>
      </c>
      <c r="C6" s="8" t="s">
        <v>18</v>
      </c>
      <c r="D6" s="9" t="s">
        <v>19</v>
      </c>
      <c r="E6" s="8" t="s">
        <v>20</v>
      </c>
    </row>
    <row r="7" spans="2:5" ht="41.4" x14ac:dyDescent="0.3">
      <c r="B7" s="7">
        <v>1</v>
      </c>
      <c r="C7" s="8" t="s">
        <v>21</v>
      </c>
      <c r="D7" s="9" t="s">
        <v>22</v>
      </c>
      <c r="E7" s="8" t="s">
        <v>23</v>
      </c>
    </row>
  </sheetData>
  <conditionalFormatting sqref="B3:B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63BD-678B-4D03-8901-453B7C92C21A}">
  <dimension ref="B2:E18"/>
  <sheetViews>
    <sheetView zoomScale="120" zoomScaleNormal="120" workbookViewId="0">
      <selection activeCell="E18" sqref="E18"/>
    </sheetView>
  </sheetViews>
  <sheetFormatPr baseColWidth="10" defaultRowHeight="13.8" x14ac:dyDescent="0.3"/>
  <cols>
    <col min="1" max="2" width="11.5546875" style="5"/>
    <col min="3" max="3" width="34.6640625" style="5" bestFit="1" customWidth="1"/>
    <col min="4" max="4" width="28.109375" style="5" bestFit="1" customWidth="1"/>
    <col min="5" max="16384" width="11.5546875" style="5"/>
  </cols>
  <sheetData>
    <row r="2" spans="2:5" ht="41.4" x14ac:dyDescent="0.3">
      <c r="B2" s="10" t="s">
        <v>24</v>
      </c>
      <c r="C2" s="11" t="s">
        <v>25</v>
      </c>
      <c r="D2" s="11" t="s">
        <v>7</v>
      </c>
      <c r="E2" s="10" t="s">
        <v>26</v>
      </c>
    </row>
    <row r="3" spans="2:5" ht="14.4" x14ac:dyDescent="0.3">
      <c r="B3" s="12">
        <v>1</v>
      </c>
      <c r="C3" s="5" t="s">
        <v>27</v>
      </c>
      <c r="D3" s="5" t="s">
        <v>22</v>
      </c>
      <c r="E3" s="13">
        <v>9.0754367401233771E-2</v>
      </c>
    </row>
    <row r="4" spans="2:5" ht="14.4" x14ac:dyDescent="0.3">
      <c r="B4" s="12">
        <v>1</v>
      </c>
      <c r="C4" s="5" t="s">
        <v>28</v>
      </c>
      <c r="D4" s="5" t="s">
        <v>22</v>
      </c>
      <c r="E4" s="13">
        <v>9.4832239463967363E-2</v>
      </c>
    </row>
    <row r="5" spans="2:5" ht="14.4" x14ac:dyDescent="0.3">
      <c r="B5" s="12">
        <v>2</v>
      </c>
      <c r="C5" s="5" t="s">
        <v>29</v>
      </c>
      <c r="D5" s="5" t="s">
        <v>30</v>
      </c>
      <c r="E5" s="13">
        <v>0.17793344963258931</v>
      </c>
    </row>
    <row r="6" spans="2:5" ht="14.4" x14ac:dyDescent="0.3">
      <c r="B6" s="12">
        <v>2</v>
      </c>
      <c r="C6" s="5" t="s">
        <v>31</v>
      </c>
      <c r="D6" s="5" t="s">
        <v>30</v>
      </c>
      <c r="E6" s="13">
        <v>0.1940487242481185</v>
      </c>
    </row>
    <row r="7" spans="2:5" ht="14.4" x14ac:dyDescent="0.3">
      <c r="B7" s="12">
        <v>3</v>
      </c>
      <c r="C7" s="5" t="s">
        <v>32</v>
      </c>
      <c r="D7" s="5" t="s">
        <v>16</v>
      </c>
      <c r="E7" s="13">
        <v>0.45840182997200041</v>
      </c>
    </row>
    <row r="8" spans="2:5" ht="14.4" x14ac:dyDescent="0.3">
      <c r="B8" s="12">
        <v>3</v>
      </c>
      <c r="C8" s="5" t="s">
        <v>33</v>
      </c>
      <c r="D8" s="5" t="s">
        <v>16</v>
      </c>
      <c r="E8" s="13">
        <v>0.51333442002987573</v>
      </c>
    </row>
    <row r="9" spans="2:5" ht="14.4" x14ac:dyDescent="0.3">
      <c r="B9" s="12">
        <v>3</v>
      </c>
      <c r="C9" s="5" t="s">
        <v>34</v>
      </c>
      <c r="D9" s="5" t="s">
        <v>16</v>
      </c>
      <c r="E9" s="13">
        <v>0.4668436908311509</v>
      </c>
    </row>
    <row r="10" spans="2:5" ht="14.4" x14ac:dyDescent="0.3">
      <c r="B10" s="12">
        <v>3</v>
      </c>
      <c r="C10" s="5" t="s">
        <v>35</v>
      </c>
      <c r="D10" s="5" t="s">
        <v>16</v>
      </c>
      <c r="E10" s="13">
        <v>0.48983782584692259</v>
      </c>
    </row>
    <row r="11" spans="2:5" ht="14.4" x14ac:dyDescent="0.3">
      <c r="B11" s="12">
        <v>4</v>
      </c>
      <c r="C11" s="5" t="s">
        <v>36</v>
      </c>
      <c r="D11" s="5" t="s">
        <v>13</v>
      </c>
      <c r="E11" s="13">
        <v>0.93184285991620674</v>
      </c>
    </row>
    <row r="12" spans="2:5" ht="14.4" x14ac:dyDescent="0.3">
      <c r="B12" s="12">
        <v>4</v>
      </c>
      <c r="C12" s="5" t="s">
        <v>37</v>
      </c>
      <c r="D12" s="5" t="s">
        <v>13</v>
      </c>
      <c r="E12" s="13">
        <v>0.8812139914332322</v>
      </c>
    </row>
    <row r="13" spans="2:5" ht="14.4" x14ac:dyDescent="0.3">
      <c r="B13" s="12">
        <v>4</v>
      </c>
      <c r="C13" s="5" t="s">
        <v>38</v>
      </c>
      <c r="D13" s="5" t="s">
        <v>13</v>
      </c>
      <c r="E13" s="13">
        <v>1.0186367462356007</v>
      </c>
    </row>
    <row r="14" spans="2:5" ht="14.4" x14ac:dyDescent="0.3">
      <c r="B14" s="12">
        <v>4</v>
      </c>
      <c r="C14" s="5" t="s">
        <v>39</v>
      </c>
      <c r="D14" s="5" t="s">
        <v>13</v>
      </c>
      <c r="E14" s="13">
        <v>1.0407841181786934</v>
      </c>
    </row>
    <row r="15" spans="2:5" ht="14.4" x14ac:dyDescent="0.3">
      <c r="B15" s="12">
        <v>5</v>
      </c>
      <c r="C15" s="5" t="s">
        <v>40</v>
      </c>
      <c r="D15" s="5" t="s">
        <v>10</v>
      </c>
      <c r="E15" s="13">
        <v>1.4076618957165834</v>
      </c>
    </row>
    <row r="16" spans="2:5" ht="14.4" x14ac:dyDescent="0.3">
      <c r="B16" s="12">
        <v>5</v>
      </c>
      <c r="C16" s="5" t="s">
        <v>41</v>
      </c>
      <c r="D16" s="5" t="s">
        <v>10</v>
      </c>
      <c r="E16" s="13">
        <v>1.4291502981381605</v>
      </c>
    </row>
    <row r="18" spans="4:5" x14ac:dyDescent="0.3">
      <c r="D18" s="32" t="s">
        <v>68</v>
      </c>
      <c r="E18" s="36">
        <f>+SUMPRODUCT(B3:B16,E3:E16)/SUM(B3:B16)</f>
        <v>0.82701763834079822</v>
      </c>
    </row>
  </sheetData>
  <conditionalFormatting sqref="B3:B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b772d4-cf21-48c5-a942-c9f34a811402" xsi:nil="true"/>
    <lcf76f155ced4ddcb4097134ff3c332f xmlns="fb23e1f3-10bc-4c65-8867-63bb51db487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E89F2510D0BC42891B08149660135F" ma:contentTypeVersion="13" ma:contentTypeDescription="Crear nuevo documento." ma:contentTypeScope="" ma:versionID="3d1a9d08f5ae8b73aee71468ee1022f3">
  <xsd:schema xmlns:xsd="http://www.w3.org/2001/XMLSchema" xmlns:xs="http://www.w3.org/2001/XMLSchema" xmlns:p="http://schemas.microsoft.com/office/2006/metadata/properties" xmlns:ns2="fb23e1f3-10bc-4c65-8867-63bb51db4876" xmlns:ns3="46b772d4-cf21-48c5-a942-c9f34a811402" targetNamespace="http://schemas.microsoft.com/office/2006/metadata/properties" ma:root="true" ma:fieldsID="7144823019cdb52f01986cf81a803c82" ns2:_="" ns3:_="">
    <xsd:import namespace="fb23e1f3-10bc-4c65-8867-63bb51db4876"/>
    <xsd:import namespace="46b772d4-cf21-48c5-a942-c9f34a811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BillingMetadata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3e1f3-10bc-4c65-8867-63bb51db4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16" nillable="true" ma:displayName="MediaServiceBillingMetadata" ma:hidden="true" ma:internalName="MediaServiceBilling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772d4-cf21-48c5-a942-c9f34a81140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b235337-97c0-48a6-9d26-52c223a00d9c}" ma:internalName="TaxCatchAll" ma:showField="CatchAllData" ma:web="46b772d4-cf21-48c5-a942-c9f34a8114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338E03-804D-4583-B187-05F131E03FD3}">
  <ds:schemaRefs>
    <ds:schemaRef ds:uri="http://schemas.microsoft.com/office/2006/metadata/properties"/>
    <ds:schemaRef ds:uri="http://schemas.microsoft.com/office/infopath/2007/PartnerControls"/>
    <ds:schemaRef ds:uri="46b772d4-cf21-48c5-a942-c9f34a811402"/>
    <ds:schemaRef ds:uri="fb23e1f3-10bc-4c65-8867-63bb51db4876"/>
  </ds:schemaRefs>
</ds:datastoreItem>
</file>

<file path=customXml/itemProps2.xml><?xml version="1.0" encoding="utf-8"?>
<ds:datastoreItem xmlns:ds="http://schemas.openxmlformats.org/officeDocument/2006/customXml" ds:itemID="{5ECD7965-DE92-40AC-A83A-D9A513832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23e1f3-10bc-4c65-8867-63bb51db4876"/>
    <ds:schemaRef ds:uri="46b772d4-cf21-48c5-a942-c9f34a8114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7DD342-58E3-4D25-A3A2-8F7854F2BB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Eventos</vt:lpstr>
      <vt:lpstr>LDA</vt:lpstr>
      <vt:lpstr>Nivel de Gestión</vt:lpstr>
      <vt:lpstr>Costos de Gestión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Peña Palacio</dc:creator>
  <cp:lastModifiedBy>user</cp:lastModifiedBy>
  <dcterms:created xsi:type="dcterms:W3CDTF">2013-02-21T14:05:05Z</dcterms:created>
  <dcterms:modified xsi:type="dcterms:W3CDTF">2025-08-01T16:17:54Z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0x010100D8E89F2510D0BC42891B08149660135F</vt:lpwstr>
  </property>
  <property fmtid="{D5CDD505-2E9C-101B-9397-08002B2CF9AE}" pid="3" name="MediaServiceImageTags">
    <vt:lpwstr/>
  </property>
</Properties>
</file>