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UB\YouTube\RiesgoOperacional\"/>
    </mc:Choice>
  </mc:AlternateContent>
  <xr:revisionPtr revIDLastSave="0" documentId="13_ncr:1_{EA31ABC6-A181-40DF-9535-6195A854F211}" xr6:coauthVersionLast="45" xr6:coauthVersionMax="45" xr10:uidLastSave="{00000000-0000-0000-0000-000000000000}"/>
  <bookViews>
    <workbookView xWindow="4476" yWindow="2736" windowWidth="18348" windowHeight="9600" activeTab="2" xr2:uid="{00000000-000D-0000-FFFF-FFFF00000000}"/>
  </bookViews>
  <sheets>
    <sheet name="Fallos Tecnológicos Internos" sheetId="3" r:id="rId1"/>
    <sheet name="Fallos Tecnológicos Externos" sheetId="2" r:id="rId2"/>
    <sheet name="Credibilida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5" l="1"/>
  <c r="B12" i="5"/>
  <c r="B14" i="5" s="1"/>
  <c r="B8" i="5"/>
  <c r="B3" i="5"/>
  <c r="B2" i="5"/>
  <c r="B4" i="5" s="1"/>
  <c r="B5" i="5" s="1"/>
  <c r="B7" i="5" s="1"/>
  <c r="H7" i="2"/>
  <c r="H3" i="2"/>
  <c r="K3" i="2" s="1"/>
  <c r="H2" i="2"/>
  <c r="H4" i="2" s="1"/>
  <c r="H6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" i="2"/>
  <c r="F4" i="2"/>
  <c r="F5" i="2"/>
  <c r="F6" i="2"/>
  <c r="F7" i="2"/>
  <c r="F8" i="2"/>
  <c r="F9" i="2"/>
  <c r="F10" i="2"/>
  <c r="F1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2" i="3"/>
  <c r="B15" i="5" l="1"/>
  <c r="B9" i="5"/>
  <c r="M3" i="2"/>
  <c r="L3" i="2"/>
  <c r="K4" i="2" s="1"/>
  <c r="H7" i="3"/>
  <c r="H2" i="3"/>
  <c r="H4" i="3" s="1"/>
  <c r="H6" i="3" s="1"/>
  <c r="H3" i="3"/>
  <c r="K3" i="3" s="1"/>
  <c r="L4" i="2" l="1"/>
  <c r="K5" i="2" s="1"/>
  <c r="M4" i="2"/>
  <c r="N3" i="2"/>
  <c r="L3" i="3"/>
  <c r="K4" i="3" s="1"/>
  <c r="N3" i="3"/>
  <c r="M3" i="3"/>
  <c r="N4" i="2" l="1"/>
  <c r="L5" i="2"/>
  <c r="K6" i="2" s="1"/>
  <c r="N5" i="2"/>
  <c r="L4" i="3"/>
  <c r="K5" i="3" s="1"/>
  <c r="L6" i="2" l="1"/>
  <c r="K7" i="2" s="1"/>
  <c r="M6" i="2"/>
  <c r="M5" i="2"/>
  <c r="N4" i="3"/>
  <c r="L5" i="3"/>
  <c r="K6" i="3" s="1"/>
  <c r="N5" i="3"/>
  <c r="M5" i="3"/>
  <c r="M4" i="3"/>
  <c r="L7" i="2" l="1"/>
  <c r="K8" i="2" s="1"/>
  <c r="N6" i="2"/>
  <c r="L6" i="3"/>
  <c r="K7" i="3" s="1"/>
  <c r="M6" i="3"/>
  <c r="N8" i="2" l="1"/>
  <c r="M8" i="2"/>
  <c r="L8" i="2"/>
  <c r="K9" i="2" s="1"/>
  <c r="N7" i="2"/>
  <c r="M7" i="2"/>
  <c r="N6" i="3"/>
  <c r="L7" i="3"/>
  <c r="K8" i="3" s="1"/>
  <c r="M7" i="3"/>
  <c r="N7" i="3"/>
  <c r="L9" i="2" l="1"/>
  <c r="K10" i="2" s="1"/>
  <c r="M9" i="2"/>
  <c r="L8" i="3"/>
  <c r="K9" i="3" s="1"/>
  <c r="M8" i="3"/>
  <c r="N9" i="2" l="1"/>
  <c r="L10" i="2"/>
  <c r="K11" i="2" s="1"/>
  <c r="M10" i="2"/>
  <c r="N8" i="3"/>
  <c r="L9" i="3"/>
  <c r="K10" i="3" s="1"/>
  <c r="M9" i="3"/>
  <c r="N10" i="2" l="1"/>
  <c r="N11" i="2"/>
  <c r="L11" i="2"/>
  <c r="K12" i="2" s="1"/>
  <c r="N9" i="3"/>
  <c r="L10" i="3"/>
  <c r="K11" i="3" s="1"/>
  <c r="M10" i="3"/>
  <c r="N12" i="2" l="1"/>
  <c r="M12" i="2"/>
  <c r="L12" i="2"/>
  <c r="M11" i="2"/>
  <c r="N10" i="3"/>
  <c r="L11" i="3"/>
  <c r="K12" i="3" s="1"/>
  <c r="M13" i="2" l="1"/>
  <c r="M14" i="2"/>
  <c r="M11" i="3"/>
  <c r="N11" i="3"/>
  <c r="L12" i="3"/>
  <c r="N12" i="3" s="1"/>
  <c r="O11" i="2" l="1"/>
  <c r="O5" i="2"/>
  <c r="O9" i="2"/>
  <c r="O6" i="2"/>
  <c r="O12" i="2"/>
  <c r="O3" i="2"/>
  <c r="O10" i="2"/>
  <c r="O4" i="2"/>
  <c r="O7" i="2"/>
  <c r="O8" i="2"/>
  <c r="M12" i="3"/>
  <c r="M14" i="3" s="1"/>
  <c r="M15" i="2" l="1"/>
  <c r="O4" i="3"/>
  <c r="O12" i="3"/>
  <c r="O5" i="3"/>
  <c r="O3" i="3"/>
  <c r="M15" i="3" s="1"/>
  <c r="O6" i="3"/>
  <c r="O7" i="3"/>
  <c r="O9" i="3"/>
  <c r="O8" i="3"/>
  <c r="O10" i="3"/>
  <c r="O11" i="3"/>
  <c r="M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FC3C3537-A03E-494A-BF0D-FBB57F0A76B2}">
      <text>
        <r>
          <rPr>
            <b/>
            <sz val="9"/>
            <color indexed="81"/>
            <rFont val="Tahoma"/>
            <family val="2"/>
          </rPr>
          <t>Valor Esperado de la Media Hipotetica</t>
        </r>
      </text>
    </comment>
    <comment ref="A3" authorId="0" shapeId="0" xr:uid="{8667E6FE-F68E-493C-9D52-A860C13AF83D}">
      <text>
        <r>
          <rPr>
            <b/>
            <sz val="9"/>
            <color indexed="81"/>
            <rFont val="Tahoma"/>
            <family val="2"/>
          </rPr>
          <t>Valor Esperado del Proceso de la Varianza</t>
        </r>
      </text>
    </comment>
    <comment ref="A4" authorId="0" shapeId="0" xr:uid="{54C98F4D-C293-459B-B3F1-CDF180A013D1}">
      <text>
        <r>
          <rPr>
            <b/>
            <sz val="9"/>
            <color indexed="81"/>
            <rFont val="Tahoma"/>
            <family val="2"/>
          </rPr>
          <t>Varianza Hipotetica de la Media</t>
        </r>
      </text>
    </comment>
    <comment ref="A5" authorId="0" shapeId="0" xr:uid="{300FFED3-229F-4525-BCA4-DD5649BCACBD}">
      <text>
        <r>
          <rPr>
            <b/>
            <sz val="9"/>
            <color indexed="81"/>
            <rFont val="Tahoma"/>
            <family val="2"/>
          </rPr>
          <t>Factor de Buhlmann</t>
        </r>
      </text>
    </comment>
    <comment ref="A6" authorId="0" shapeId="0" xr:uid="{D1FB738E-A0A6-4A37-8BCF-8681B3C07667}">
      <text>
        <r>
          <rPr>
            <b/>
            <sz val="9"/>
            <color indexed="81"/>
            <rFont val="Tahoma"/>
            <family val="2"/>
          </rPr>
          <t>Número de datos para la entidad financiera de referencia</t>
        </r>
      </text>
    </comment>
    <comment ref="A8" authorId="0" shapeId="0" xr:uid="{1B3E2F63-324C-4D8F-96AD-57E6F16E0BAA}">
      <text>
        <r>
          <rPr>
            <b/>
            <sz val="9"/>
            <color indexed="81"/>
            <rFont val="Tahoma"/>
            <family val="2"/>
          </rPr>
          <t xml:space="preserve">Media de los Datos Internos
</t>
        </r>
      </text>
    </comment>
    <comment ref="A12" authorId="0" shapeId="0" xr:uid="{EE439619-78CD-45B3-88ED-07E663F33563}">
      <text>
        <r>
          <rPr>
            <b/>
            <sz val="9"/>
            <color indexed="81"/>
            <rFont val="Tahoma"/>
            <family val="2"/>
          </rPr>
          <t xml:space="preserve">Operational Risk Capital - Base de Datos Interna
</t>
        </r>
      </text>
    </comment>
    <comment ref="A13" authorId="0" shapeId="0" xr:uid="{3902EC6C-5CBE-44DD-BE1B-2B6640399478}">
      <text>
        <r>
          <rPr>
            <b/>
            <sz val="9"/>
            <color indexed="81"/>
            <rFont val="Tahoma"/>
            <family val="2"/>
          </rPr>
          <t>Operational Risk Capital Externo</t>
        </r>
      </text>
    </comment>
  </commentList>
</comments>
</file>

<file path=xl/sharedStrings.xml><?xml version="1.0" encoding="utf-8"?>
<sst xmlns="http://schemas.openxmlformats.org/spreadsheetml/2006/main" count="57" uniqueCount="39">
  <si>
    <t>Fechas</t>
  </si>
  <si>
    <t>Transacciones Diarias</t>
  </si>
  <si>
    <t>Valor Transado (millones)</t>
  </si>
  <si>
    <t>Transacciones Fallidas</t>
  </si>
  <si>
    <t>Valor Generado (millones)</t>
  </si>
  <si>
    <t>Valor Generado Promedio (millones)</t>
  </si>
  <si>
    <t>LDA</t>
  </si>
  <si>
    <t>LDA_Int</t>
  </si>
  <si>
    <t>Maximo</t>
  </si>
  <si>
    <t>Minimo</t>
  </si>
  <si>
    <t>Rango</t>
  </si>
  <si>
    <t>NI</t>
  </si>
  <si>
    <t>dx</t>
  </si>
  <si>
    <t>k</t>
  </si>
  <si>
    <t>LI</t>
  </si>
  <si>
    <t>LS</t>
  </si>
  <si>
    <t>ND</t>
  </si>
  <si>
    <t>Asimetria</t>
  </si>
  <si>
    <t>NúmeroDatos</t>
  </si>
  <si>
    <t>MarcaClase</t>
  </si>
  <si>
    <t>Valor. Esp.</t>
  </si>
  <si>
    <t>E[Var[X/EInt]]</t>
  </si>
  <si>
    <t>Varianza</t>
  </si>
  <si>
    <t>E[Var[X/Eext]]</t>
  </si>
  <si>
    <t>u E[E[X/BI_BE]]</t>
  </si>
  <si>
    <t>Parametros</t>
  </si>
  <si>
    <t>Teoría de la Credibilidad de Buhlmann</t>
  </si>
  <si>
    <t>EPV E[Var[X/BI_BE]]</t>
  </si>
  <si>
    <t>VHM Var[E[X/BI_BE]]</t>
  </si>
  <si>
    <t>K=EPV/VHM</t>
  </si>
  <si>
    <t>Z=n/(n+K)</t>
  </si>
  <si>
    <t>n</t>
  </si>
  <si>
    <t>X_barra</t>
  </si>
  <si>
    <t>BC</t>
  </si>
  <si>
    <t>ORC_Int</t>
  </si>
  <si>
    <t>ORC_Ext</t>
  </si>
  <si>
    <t>E[ORC]</t>
  </si>
  <si>
    <t>ORC_BC</t>
  </si>
  <si>
    <t>Estimación del Riesgo Operacional por Integración de Bases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</si>
</sst>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5" xfId="0" applyNumberFormat="1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1" fillId="0" borderId="3" xfId="0" applyNumberFormat="1" applyFont="1" applyBorder="1" applyAlignment="1">
      <alignment vertical="center" wrapText="1"/>
    </xf>
    <xf numFmtId="14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A67A-075A-40D4-9B4D-C6900EFB32A0}">
  <dimension ref="A1:O702"/>
  <sheetViews>
    <sheetView workbookViewId="0"/>
  </sheetViews>
  <sheetFormatPr baseColWidth="10" defaultRowHeight="14.4" x14ac:dyDescent="0.3"/>
  <cols>
    <col min="6" max="6" width="11.5546875" style="20"/>
    <col min="10" max="10" width="11.5546875" style="20"/>
  </cols>
  <sheetData>
    <row r="1" spans="1:15" ht="58.2" thickBot="1" x14ac:dyDescent="0.35">
      <c r="A1" s="1" t="s">
        <v>0</v>
      </c>
      <c r="B1" s="2" t="s">
        <v>1</v>
      </c>
      <c r="C1" s="13" t="s">
        <v>2</v>
      </c>
      <c r="D1" s="2" t="s">
        <v>3</v>
      </c>
      <c r="E1" s="3" t="s">
        <v>5</v>
      </c>
      <c r="F1" s="34" t="s">
        <v>7</v>
      </c>
    </row>
    <row r="2" spans="1:15" x14ac:dyDescent="0.3">
      <c r="A2" s="14">
        <v>39814</v>
      </c>
      <c r="B2" s="7">
        <v>80</v>
      </c>
      <c r="C2" s="15">
        <v>14.8058</v>
      </c>
      <c r="D2" s="7">
        <v>1</v>
      </c>
      <c r="E2" s="31">
        <v>0.53739999999999999</v>
      </c>
      <c r="F2" s="35">
        <f>D2*E2</f>
        <v>0.53739999999999999</v>
      </c>
      <c r="G2" s="23" t="s">
        <v>8</v>
      </c>
      <c r="H2">
        <f>MAX(F2:F702)</f>
        <v>111.083</v>
      </c>
      <c r="J2" s="21" t="s">
        <v>13</v>
      </c>
      <c r="K2" s="21" t="s">
        <v>14</v>
      </c>
      <c r="L2" s="21" t="s">
        <v>15</v>
      </c>
      <c r="M2" s="21" t="s">
        <v>16</v>
      </c>
      <c r="N2" s="21" t="s">
        <v>19</v>
      </c>
      <c r="O2" s="21" t="s">
        <v>22</v>
      </c>
    </row>
    <row r="3" spans="1:15" x14ac:dyDescent="0.3">
      <c r="A3" s="16">
        <v>39815</v>
      </c>
      <c r="B3" s="4">
        <v>105</v>
      </c>
      <c r="C3" s="17">
        <v>56.472099999999998</v>
      </c>
      <c r="D3" s="4">
        <v>4</v>
      </c>
      <c r="E3" s="32">
        <v>1.1978</v>
      </c>
      <c r="F3" s="36">
        <f t="shared" ref="F3:F66" si="0">D3*E3</f>
        <v>4.7911999999999999</v>
      </c>
      <c r="G3" s="23" t="s">
        <v>9</v>
      </c>
      <c r="H3">
        <f>MIN(F2:F702)</f>
        <v>0.14230000000000001</v>
      </c>
      <c r="J3" s="20">
        <v>1</v>
      </c>
      <c r="K3" s="20">
        <f>$H$3</f>
        <v>0.14230000000000001</v>
      </c>
      <c r="L3" s="20">
        <f>K3+$H$6</f>
        <v>11.236369999999999</v>
      </c>
      <c r="M3" s="22">
        <f>COUNTIFS($F$2:$F$702,"&gt;="&amp;K3,$F$2:$F$702,"&lt;"&amp;L3)</f>
        <v>533</v>
      </c>
      <c r="N3" s="20">
        <f>(K3+L3)/2</f>
        <v>5.6893349999999998</v>
      </c>
      <c r="O3">
        <f>($M$14-N3)^2</f>
        <v>28.953668770438895</v>
      </c>
    </row>
    <row r="4" spans="1:15" x14ac:dyDescent="0.3">
      <c r="A4" s="16">
        <v>39816</v>
      </c>
      <c r="B4" s="4">
        <v>70</v>
      </c>
      <c r="C4" s="17">
        <v>9.9760000000000009</v>
      </c>
      <c r="D4" s="4">
        <v>5</v>
      </c>
      <c r="E4" s="32">
        <v>0.4269</v>
      </c>
      <c r="F4" s="36">
        <f t="shared" si="0"/>
        <v>2.1345000000000001</v>
      </c>
      <c r="G4" s="23" t="s">
        <v>10</v>
      </c>
      <c r="H4">
        <f>H2-H3</f>
        <v>110.94069999999999</v>
      </c>
      <c r="J4" s="20">
        <v>2</v>
      </c>
      <c r="K4" s="20">
        <f>L3</f>
        <v>11.236369999999999</v>
      </c>
      <c r="L4" s="20">
        <f>K4+$H$6</f>
        <v>22.330439999999996</v>
      </c>
      <c r="M4" s="22">
        <f t="shared" ref="M4:M12" si="1">COUNTIFS($F$2:$F$702,"&gt;="&amp;K4,$F$2:$F$702,"&lt;"&amp;L4)</f>
        <v>93</v>
      </c>
      <c r="N4" s="20">
        <f t="shared" ref="N4:N12" si="2">(K4+L4)/2</f>
        <v>16.783404999999998</v>
      </c>
      <c r="O4">
        <f t="shared" ref="O4:O12" si="3">($M$14-N4)^2</f>
        <v>32.640753181940859</v>
      </c>
    </row>
    <row r="5" spans="1:15" x14ac:dyDescent="0.3">
      <c r="A5" s="16">
        <v>39817</v>
      </c>
      <c r="B5" s="4">
        <v>105</v>
      </c>
      <c r="C5" s="17">
        <v>18.294899999999998</v>
      </c>
      <c r="D5" s="4">
        <v>6</v>
      </c>
      <c r="E5" s="32">
        <v>1.0813999999999999</v>
      </c>
      <c r="F5" s="36">
        <f t="shared" si="0"/>
        <v>6.4883999999999995</v>
      </c>
      <c r="G5" s="23" t="s">
        <v>11</v>
      </c>
      <c r="H5">
        <v>10</v>
      </c>
      <c r="J5" s="20">
        <v>3</v>
      </c>
      <c r="K5" s="20">
        <f t="shared" ref="K5:K12" si="4">L4</f>
        <v>22.330439999999996</v>
      </c>
      <c r="L5" s="20">
        <f t="shared" ref="L5:L12" si="5">K5+$H$6</f>
        <v>33.424509999999998</v>
      </c>
      <c r="M5" s="22">
        <f t="shared" si="1"/>
        <v>37</v>
      </c>
      <c r="N5" s="20">
        <f t="shared" si="2"/>
        <v>27.877474999999997</v>
      </c>
      <c r="O5">
        <f t="shared" si="3"/>
        <v>282.4846159232427</v>
      </c>
    </row>
    <row r="6" spans="1:15" x14ac:dyDescent="0.3">
      <c r="A6" s="16">
        <v>39818</v>
      </c>
      <c r="B6" s="4">
        <v>130</v>
      </c>
      <c r="C6" s="17">
        <v>23.411200000000001</v>
      </c>
      <c r="D6" s="4">
        <v>7</v>
      </c>
      <c r="E6" s="32">
        <v>1.2104999999999999</v>
      </c>
      <c r="F6" s="36">
        <f t="shared" si="0"/>
        <v>8.4734999999999996</v>
      </c>
      <c r="G6" s="23" t="s">
        <v>12</v>
      </c>
      <c r="H6">
        <f>H4/H5</f>
        <v>11.094069999999999</v>
      </c>
      <c r="J6" s="20">
        <v>4</v>
      </c>
      <c r="K6" s="20">
        <f t="shared" si="4"/>
        <v>33.424509999999998</v>
      </c>
      <c r="L6" s="20">
        <f t="shared" si="5"/>
        <v>44.51858</v>
      </c>
      <c r="M6" s="22">
        <f t="shared" si="1"/>
        <v>14</v>
      </c>
      <c r="N6" s="20">
        <f t="shared" si="2"/>
        <v>38.971544999999999</v>
      </c>
      <c r="O6">
        <f t="shared" si="3"/>
        <v>778.4852569943447</v>
      </c>
    </row>
    <row r="7" spans="1:15" x14ac:dyDescent="0.3">
      <c r="A7" s="16">
        <v>39819</v>
      </c>
      <c r="B7" s="4">
        <v>100</v>
      </c>
      <c r="C7" s="17">
        <v>31.517700000000001</v>
      </c>
      <c r="D7" s="4">
        <v>3</v>
      </c>
      <c r="E7" s="32">
        <v>0.23630000000000001</v>
      </c>
      <c r="F7" s="36">
        <f t="shared" si="0"/>
        <v>0.70890000000000009</v>
      </c>
      <c r="G7" s="23" t="s">
        <v>17</v>
      </c>
      <c r="H7">
        <f>SKEW(F2:F702)</f>
        <v>3.3555449207843022</v>
      </c>
      <c r="J7" s="20">
        <v>5</v>
      </c>
      <c r="K7" s="20">
        <f t="shared" si="4"/>
        <v>44.51858</v>
      </c>
      <c r="L7" s="20">
        <f t="shared" si="5"/>
        <v>55.612650000000002</v>
      </c>
      <c r="M7" s="22">
        <f t="shared" si="1"/>
        <v>9</v>
      </c>
      <c r="N7" s="20">
        <f t="shared" si="2"/>
        <v>50.065615000000001</v>
      </c>
      <c r="O7">
        <f t="shared" si="3"/>
        <v>1520.6426763952468</v>
      </c>
    </row>
    <row r="8" spans="1:15" x14ac:dyDescent="0.3">
      <c r="A8" s="16">
        <v>39820</v>
      </c>
      <c r="B8" s="4">
        <v>115</v>
      </c>
      <c r="C8" s="17">
        <v>29.560300000000002</v>
      </c>
      <c r="D8" s="4">
        <v>1</v>
      </c>
      <c r="E8" s="32">
        <v>0.2737</v>
      </c>
      <c r="F8" s="36">
        <f t="shared" si="0"/>
        <v>0.2737</v>
      </c>
      <c r="J8" s="20">
        <v>6</v>
      </c>
      <c r="K8" s="20">
        <f t="shared" si="4"/>
        <v>55.612650000000002</v>
      </c>
      <c r="L8" s="20">
        <f t="shared" si="5"/>
        <v>66.706720000000004</v>
      </c>
      <c r="M8" s="22">
        <f t="shared" si="1"/>
        <v>5</v>
      </c>
      <c r="N8" s="20">
        <f t="shared" si="2"/>
        <v>61.159685000000003</v>
      </c>
      <c r="O8">
        <f t="shared" si="3"/>
        <v>2508.9568741259491</v>
      </c>
    </row>
    <row r="9" spans="1:15" x14ac:dyDescent="0.3">
      <c r="A9" s="16">
        <v>39821</v>
      </c>
      <c r="B9" s="4">
        <v>90</v>
      </c>
      <c r="C9" s="17">
        <v>36.406300000000002</v>
      </c>
      <c r="D9" s="4">
        <v>8</v>
      </c>
      <c r="E9" s="32">
        <v>12.4245</v>
      </c>
      <c r="F9" s="36">
        <f t="shared" si="0"/>
        <v>99.396000000000001</v>
      </c>
      <c r="J9" s="20">
        <v>7</v>
      </c>
      <c r="K9" s="20">
        <f t="shared" si="4"/>
        <v>66.706720000000004</v>
      </c>
      <c r="L9" s="20">
        <f t="shared" si="5"/>
        <v>77.800790000000006</v>
      </c>
      <c r="M9" s="22">
        <f t="shared" si="1"/>
        <v>3</v>
      </c>
      <c r="N9" s="20">
        <f t="shared" si="2"/>
        <v>72.253755000000012</v>
      </c>
      <c r="O9">
        <f t="shared" si="3"/>
        <v>3743.4278501864519</v>
      </c>
    </row>
    <row r="10" spans="1:15" x14ac:dyDescent="0.3">
      <c r="A10" s="16">
        <v>39822</v>
      </c>
      <c r="B10" s="4">
        <v>105</v>
      </c>
      <c r="C10" s="17">
        <v>9.3552</v>
      </c>
      <c r="D10" s="4">
        <v>1</v>
      </c>
      <c r="E10" s="32">
        <v>2.3868999999999998</v>
      </c>
      <c r="F10" s="36">
        <f t="shared" si="0"/>
        <v>2.3868999999999998</v>
      </c>
      <c r="J10" s="20">
        <v>8</v>
      </c>
      <c r="K10" s="20">
        <f t="shared" si="4"/>
        <v>77.800790000000006</v>
      </c>
      <c r="L10" s="20">
        <f t="shared" si="5"/>
        <v>88.894860000000008</v>
      </c>
      <c r="M10" s="22">
        <f t="shared" si="1"/>
        <v>5</v>
      </c>
      <c r="N10" s="20">
        <f t="shared" si="2"/>
        <v>83.347825</v>
      </c>
      <c r="O10">
        <f t="shared" si="3"/>
        <v>5224.0556045767535</v>
      </c>
    </row>
    <row r="11" spans="1:15" x14ac:dyDescent="0.3">
      <c r="A11" s="16">
        <v>39823</v>
      </c>
      <c r="B11" s="4">
        <v>85</v>
      </c>
      <c r="C11" s="17">
        <v>23.701899999999998</v>
      </c>
      <c r="D11" s="4">
        <v>7</v>
      </c>
      <c r="E11" s="32">
        <v>0.30980000000000002</v>
      </c>
      <c r="F11" s="36">
        <f t="shared" si="0"/>
        <v>2.1686000000000001</v>
      </c>
      <c r="J11" s="20">
        <v>9</v>
      </c>
      <c r="K11" s="20">
        <f t="shared" si="4"/>
        <v>88.894860000000008</v>
      </c>
      <c r="L11" s="20">
        <f t="shared" si="5"/>
        <v>99.988930000000011</v>
      </c>
      <c r="M11" s="22">
        <f t="shared" si="1"/>
        <v>1</v>
      </c>
      <c r="N11" s="20">
        <f t="shared" si="2"/>
        <v>94.441895000000017</v>
      </c>
      <c r="O11">
        <f t="shared" si="3"/>
        <v>6950.8401372968583</v>
      </c>
    </row>
    <row r="12" spans="1:15" x14ac:dyDescent="0.3">
      <c r="A12" s="16">
        <v>39824</v>
      </c>
      <c r="B12" s="4">
        <v>130</v>
      </c>
      <c r="C12" s="17">
        <v>55.740299999999998</v>
      </c>
      <c r="D12" s="4">
        <v>6</v>
      </c>
      <c r="E12" s="32">
        <v>2.3096000000000001</v>
      </c>
      <c r="F12" s="36">
        <f t="shared" si="0"/>
        <v>13.857600000000001</v>
      </c>
      <c r="J12" s="20">
        <v>10</v>
      </c>
      <c r="K12" s="20">
        <f t="shared" si="4"/>
        <v>99.988930000000011</v>
      </c>
      <c r="L12" s="20">
        <f t="shared" si="5"/>
        <v>111.08300000000001</v>
      </c>
      <c r="M12" s="22">
        <f>COUNTIFS($F$2:$F$702,"&gt;="&amp;K12,$F$2:$F$702,"&lt;="&amp;L12)</f>
        <v>1</v>
      </c>
      <c r="N12" s="20">
        <f t="shared" si="2"/>
        <v>105.535965</v>
      </c>
      <c r="O12">
        <f t="shared" si="3"/>
        <v>8923.7814483467591</v>
      </c>
    </row>
    <row r="13" spans="1:15" x14ac:dyDescent="0.3">
      <c r="A13" s="16">
        <v>39825</v>
      </c>
      <c r="B13" s="4">
        <v>135</v>
      </c>
      <c r="C13" s="17">
        <v>1.7809999999999999</v>
      </c>
      <c r="D13" s="4">
        <v>12</v>
      </c>
      <c r="E13" s="32">
        <v>1.7533000000000001</v>
      </c>
      <c r="F13" s="36">
        <f t="shared" si="0"/>
        <v>21.0396</v>
      </c>
      <c r="L13" s="21" t="s">
        <v>18</v>
      </c>
      <c r="M13" s="22">
        <f>SUM(M3:M12)</f>
        <v>701</v>
      </c>
    </row>
    <row r="14" spans="1:15" x14ac:dyDescent="0.3">
      <c r="A14" s="16">
        <v>39826</v>
      </c>
      <c r="B14" s="4">
        <v>100</v>
      </c>
      <c r="C14" s="17">
        <v>8.1580999999999992</v>
      </c>
      <c r="D14" s="4">
        <v>4</v>
      </c>
      <c r="E14" s="32">
        <v>0.54790000000000005</v>
      </c>
      <c r="F14" s="36">
        <f t="shared" si="0"/>
        <v>2.1916000000000002</v>
      </c>
      <c r="L14" s="23" t="s">
        <v>20</v>
      </c>
      <c r="M14">
        <f>SUMPRODUCT(M3:M12,N3:N12)/SUM(M3:M12)</f>
        <v>11.070196340941513</v>
      </c>
    </row>
    <row r="15" spans="1:15" x14ac:dyDescent="0.3">
      <c r="A15" s="16">
        <v>39827</v>
      </c>
      <c r="B15" s="4">
        <v>75</v>
      </c>
      <c r="C15" s="17">
        <v>24.6435</v>
      </c>
      <c r="D15" s="4">
        <v>1</v>
      </c>
      <c r="E15" s="32">
        <v>0.58279999999999998</v>
      </c>
      <c r="F15" s="36">
        <f t="shared" si="0"/>
        <v>0.58279999999999998</v>
      </c>
      <c r="L15" s="23" t="s">
        <v>21</v>
      </c>
      <c r="M15">
        <f>SUMPRODUCT(O3:O12,M3:M12)/SUM(M3:M12)</f>
        <v>170.148889450669</v>
      </c>
    </row>
    <row r="16" spans="1:15" x14ac:dyDescent="0.3">
      <c r="A16" s="16">
        <v>39828</v>
      </c>
      <c r="B16" s="4">
        <v>140</v>
      </c>
      <c r="C16" s="17">
        <v>16.1587</v>
      </c>
      <c r="D16" s="4">
        <v>1</v>
      </c>
      <c r="E16" s="32">
        <v>2.4373</v>
      </c>
      <c r="F16" s="36">
        <f t="shared" si="0"/>
        <v>2.4373</v>
      </c>
    </row>
    <row r="17" spans="1:6" x14ac:dyDescent="0.3">
      <c r="A17" s="16">
        <v>39829</v>
      </c>
      <c r="B17" s="4">
        <v>80</v>
      </c>
      <c r="C17" s="17">
        <v>-9.9573999999999998</v>
      </c>
      <c r="D17" s="4">
        <v>3</v>
      </c>
      <c r="E17" s="32">
        <v>0.43190000000000001</v>
      </c>
      <c r="F17" s="36">
        <f t="shared" si="0"/>
        <v>1.2957000000000001</v>
      </c>
    </row>
    <row r="18" spans="1:6" x14ac:dyDescent="0.3">
      <c r="A18" s="16">
        <v>39830</v>
      </c>
      <c r="B18" s="4">
        <v>95</v>
      </c>
      <c r="C18" s="17">
        <v>31.209199999999999</v>
      </c>
      <c r="D18" s="4">
        <v>9</v>
      </c>
      <c r="E18" s="32">
        <v>3.2730000000000001</v>
      </c>
      <c r="F18" s="36">
        <f t="shared" si="0"/>
        <v>29.457000000000001</v>
      </c>
    </row>
    <row r="19" spans="1:6" x14ac:dyDescent="0.3">
      <c r="A19" s="16">
        <v>39831</v>
      </c>
      <c r="B19" s="4">
        <v>80</v>
      </c>
      <c r="C19" s="17">
        <v>4.8945999999999996</v>
      </c>
      <c r="D19" s="4">
        <v>6</v>
      </c>
      <c r="E19" s="32">
        <v>7.6694000000000004</v>
      </c>
      <c r="F19" s="36">
        <f t="shared" si="0"/>
        <v>46.016400000000004</v>
      </c>
    </row>
    <row r="20" spans="1:6" x14ac:dyDescent="0.3">
      <c r="A20" s="16">
        <v>39832</v>
      </c>
      <c r="B20" s="4">
        <v>110</v>
      </c>
      <c r="C20" s="17">
        <v>24.026800000000001</v>
      </c>
      <c r="D20" s="4">
        <v>9</v>
      </c>
      <c r="E20" s="32">
        <v>0.90890000000000004</v>
      </c>
      <c r="F20" s="36">
        <f t="shared" si="0"/>
        <v>8.1800999999999995</v>
      </c>
    </row>
    <row r="21" spans="1:6" x14ac:dyDescent="0.3">
      <c r="A21" s="16">
        <v>39833</v>
      </c>
      <c r="B21" s="4">
        <v>95</v>
      </c>
      <c r="C21" s="17">
        <v>33.332700000000003</v>
      </c>
      <c r="D21" s="4">
        <v>7</v>
      </c>
      <c r="E21" s="32">
        <v>2.7284000000000002</v>
      </c>
      <c r="F21" s="36">
        <f t="shared" si="0"/>
        <v>19.098800000000001</v>
      </c>
    </row>
    <row r="22" spans="1:6" x14ac:dyDescent="0.3">
      <c r="A22" s="16">
        <v>39834</v>
      </c>
      <c r="B22" s="4">
        <v>120</v>
      </c>
      <c r="C22" s="17">
        <v>26.1158</v>
      </c>
      <c r="D22" s="4">
        <v>10</v>
      </c>
      <c r="E22" s="32">
        <v>1.4140999999999999</v>
      </c>
      <c r="F22" s="36">
        <f t="shared" si="0"/>
        <v>14.140999999999998</v>
      </c>
    </row>
    <row r="23" spans="1:6" x14ac:dyDescent="0.3">
      <c r="A23" s="16">
        <v>39835</v>
      </c>
      <c r="B23" s="4">
        <v>85</v>
      </c>
      <c r="C23" s="17">
        <v>35.130200000000002</v>
      </c>
      <c r="D23" s="4">
        <v>8</v>
      </c>
      <c r="E23" s="32">
        <v>0.71299999999999997</v>
      </c>
      <c r="F23" s="36">
        <f t="shared" si="0"/>
        <v>5.7039999999999997</v>
      </c>
    </row>
    <row r="24" spans="1:6" x14ac:dyDescent="0.3">
      <c r="A24" s="16">
        <v>39836</v>
      </c>
      <c r="B24" s="4">
        <v>70</v>
      </c>
      <c r="C24" s="17">
        <v>36.912700000000001</v>
      </c>
      <c r="D24" s="4">
        <v>1</v>
      </c>
      <c r="E24" s="32">
        <v>4.8091999999999997</v>
      </c>
      <c r="F24" s="36">
        <f t="shared" si="0"/>
        <v>4.8091999999999997</v>
      </c>
    </row>
    <row r="25" spans="1:6" x14ac:dyDescent="0.3">
      <c r="A25" s="16">
        <v>39837</v>
      </c>
      <c r="B25" s="4">
        <v>90</v>
      </c>
      <c r="C25" s="17">
        <v>15.293699999999999</v>
      </c>
      <c r="D25" s="4">
        <v>5</v>
      </c>
      <c r="E25" s="32">
        <v>1.3368</v>
      </c>
      <c r="F25" s="36">
        <f t="shared" si="0"/>
        <v>6.6840000000000002</v>
      </c>
    </row>
    <row r="26" spans="1:6" x14ac:dyDescent="0.3">
      <c r="A26" s="16">
        <v>39838</v>
      </c>
      <c r="B26" s="4">
        <v>95</v>
      </c>
      <c r="C26" s="17">
        <v>30.741900000000001</v>
      </c>
      <c r="D26" s="4">
        <v>4</v>
      </c>
      <c r="E26" s="32">
        <v>3.3130999999999999</v>
      </c>
      <c r="F26" s="36">
        <f t="shared" si="0"/>
        <v>13.2524</v>
      </c>
    </row>
    <row r="27" spans="1:6" x14ac:dyDescent="0.3">
      <c r="A27" s="16">
        <v>39839</v>
      </c>
      <c r="B27" s="4">
        <v>115</v>
      </c>
      <c r="C27" s="17">
        <v>26.3384</v>
      </c>
      <c r="D27" s="4">
        <v>9</v>
      </c>
      <c r="E27" s="32">
        <v>1.1105</v>
      </c>
      <c r="F27" s="36">
        <f t="shared" si="0"/>
        <v>9.9945000000000004</v>
      </c>
    </row>
    <row r="28" spans="1:6" x14ac:dyDescent="0.3">
      <c r="A28" s="16">
        <v>39840</v>
      </c>
      <c r="B28" s="4">
        <v>110</v>
      </c>
      <c r="C28" s="17">
        <v>28.370799999999999</v>
      </c>
      <c r="D28" s="4">
        <v>5</v>
      </c>
      <c r="E28" s="32">
        <v>1.1462000000000001</v>
      </c>
      <c r="F28" s="36">
        <f t="shared" si="0"/>
        <v>5.7310000000000008</v>
      </c>
    </row>
    <row r="29" spans="1:6" x14ac:dyDescent="0.3">
      <c r="A29" s="16">
        <v>39841</v>
      </c>
      <c r="B29" s="4">
        <v>120</v>
      </c>
      <c r="C29" s="17">
        <v>22.477900000000002</v>
      </c>
      <c r="D29" s="4">
        <v>5</v>
      </c>
      <c r="E29" s="32">
        <v>0.82140000000000002</v>
      </c>
      <c r="F29" s="36">
        <f t="shared" si="0"/>
        <v>4.1070000000000002</v>
      </c>
    </row>
    <row r="30" spans="1:6" x14ac:dyDescent="0.3">
      <c r="A30" s="16">
        <v>39842</v>
      </c>
      <c r="B30" s="4">
        <v>100</v>
      </c>
      <c r="C30" s="17">
        <v>0.19819999999999999</v>
      </c>
      <c r="D30" s="4">
        <v>4</v>
      </c>
      <c r="E30" s="32">
        <v>0.79179999999999995</v>
      </c>
      <c r="F30" s="36">
        <f t="shared" si="0"/>
        <v>3.1671999999999998</v>
      </c>
    </row>
    <row r="31" spans="1:6" x14ac:dyDescent="0.3">
      <c r="A31" s="16">
        <v>39843</v>
      </c>
      <c r="B31" s="4">
        <v>85</v>
      </c>
      <c r="C31" s="17">
        <v>30.441099999999999</v>
      </c>
      <c r="D31" s="4">
        <v>8</v>
      </c>
      <c r="E31" s="32">
        <v>0.39689999999999998</v>
      </c>
      <c r="F31" s="36">
        <f t="shared" si="0"/>
        <v>3.1751999999999998</v>
      </c>
    </row>
    <row r="32" spans="1:6" x14ac:dyDescent="0.3">
      <c r="A32" s="16">
        <v>39844</v>
      </c>
      <c r="B32" s="4">
        <v>140</v>
      </c>
      <c r="C32" s="17">
        <v>24.859000000000002</v>
      </c>
      <c r="D32" s="4">
        <v>6</v>
      </c>
      <c r="E32" s="32">
        <v>0.16539999999999999</v>
      </c>
      <c r="F32" s="36">
        <f t="shared" si="0"/>
        <v>0.99239999999999995</v>
      </c>
    </row>
    <row r="33" spans="1:6" x14ac:dyDescent="0.3">
      <c r="A33" s="16">
        <v>39845</v>
      </c>
      <c r="B33" s="4">
        <v>115</v>
      </c>
      <c r="C33" s="17">
        <v>25.178999999999998</v>
      </c>
      <c r="D33" s="4">
        <v>1</v>
      </c>
      <c r="E33" s="32">
        <v>0.80479999999999996</v>
      </c>
      <c r="F33" s="36">
        <f t="shared" si="0"/>
        <v>0.80479999999999996</v>
      </c>
    </row>
    <row r="34" spans="1:6" x14ac:dyDescent="0.3">
      <c r="A34" s="16">
        <v>39846</v>
      </c>
      <c r="B34" s="4">
        <v>90</v>
      </c>
      <c r="C34" s="17">
        <v>13.151</v>
      </c>
      <c r="D34" s="4">
        <v>4</v>
      </c>
      <c r="E34" s="32">
        <v>1.077</v>
      </c>
      <c r="F34" s="36">
        <f t="shared" si="0"/>
        <v>4.3079999999999998</v>
      </c>
    </row>
    <row r="35" spans="1:6" x14ac:dyDescent="0.3">
      <c r="A35" s="16">
        <v>39847</v>
      </c>
      <c r="B35" s="4">
        <v>125</v>
      </c>
      <c r="C35" s="17">
        <v>15.9689</v>
      </c>
      <c r="D35" s="4">
        <v>8</v>
      </c>
      <c r="E35" s="32">
        <v>0.53049999999999997</v>
      </c>
      <c r="F35" s="36">
        <f t="shared" si="0"/>
        <v>4.2439999999999998</v>
      </c>
    </row>
    <row r="36" spans="1:6" x14ac:dyDescent="0.3">
      <c r="A36" s="16">
        <v>39848</v>
      </c>
      <c r="B36" s="4">
        <v>105</v>
      </c>
      <c r="C36" s="17">
        <v>17.788699999999999</v>
      </c>
      <c r="D36" s="4">
        <v>1</v>
      </c>
      <c r="E36" s="32">
        <v>2.1139999999999999</v>
      </c>
      <c r="F36" s="36">
        <f t="shared" si="0"/>
        <v>2.1139999999999999</v>
      </c>
    </row>
    <row r="37" spans="1:6" x14ac:dyDescent="0.3">
      <c r="A37" s="16">
        <v>39849</v>
      </c>
      <c r="B37" s="4">
        <v>110</v>
      </c>
      <c r="C37" s="17">
        <v>16.811299999999999</v>
      </c>
      <c r="D37" s="4">
        <v>4</v>
      </c>
      <c r="E37" s="32">
        <v>2.8269000000000002</v>
      </c>
      <c r="F37" s="36">
        <f t="shared" si="0"/>
        <v>11.307600000000001</v>
      </c>
    </row>
    <row r="38" spans="1:6" x14ac:dyDescent="0.3">
      <c r="A38" s="16">
        <v>39850</v>
      </c>
      <c r="B38" s="4">
        <v>105</v>
      </c>
      <c r="C38" s="17">
        <v>16.926100000000002</v>
      </c>
      <c r="D38" s="4">
        <v>7</v>
      </c>
      <c r="E38" s="32">
        <v>0.2656</v>
      </c>
      <c r="F38" s="36">
        <f t="shared" si="0"/>
        <v>1.8592</v>
      </c>
    </row>
    <row r="39" spans="1:6" x14ac:dyDescent="0.3">
      <c r="A39" s="16">
        <v>39851</v>
      </c>
      <c r="B39" s="4">
        <v>100</v>
      </c>
      <c r="C39" s="17">
        <v>41.858899999999998</v>
      </c>
      <c r="D39" s="4">
        <v>9</v>
      </c>
      <c r="E39" s="32">
        <v>0.75339999999999996</v>
      </c>
      <c r="F39" s="36">
        <f t="shared" si="0"/>
        <v>6.7805999999999997</v>
      </c>
    </row>
    <row r="40" spans="1:6" x14ac:dyDescent="0.3">
      <c r="A40" s="16">
        <v>39852</v>
      </c>
      <c r="B40" s="4">
        <v>90</v>
      </c>
      <c r="C40" s="17">
        <v>53.9129</v>
      </c>
      <c r="D40" s="4">
        <v>2</v>
      </c>
      <c r="E40" s="32">
        <v>8.1698000000000004</v>
      </c>
      <c r="F40" s="36">
        <f t="shared" si="0"/>
        <v>16.339600000000001</v>
      </c>
    </row>
    <row r="41" spans="1:6" x14ac:dyDescent="0.3">
      <c r="A41" s="16">
        <v>39853</v>
      </c>
      <c r="B41" s="4">
        <v>125</v>
      </c>
      <c r="C41" s="17">
        <v>17.289100000000001</v>
      </c>
      <c r="D41" s="4">
        <v>3</v>
      </c>
      <c r="E41" s="32">
        <v>0.5958</v>
      </c>
      <c r="F41" s="36">
        <f t="shared" si="0"/>
        <v>1.7873999999999999</v>
      </c>
    </row>
    <row r="42" spans="1:6" x14ac:dyDescent="0.3">
      <c r="A42" s="16">
        <v>39854</v>
      </c>
      <c r="B42" s="4">
        <v>85</v>
      </c>
      <c r="C42" s="17">
        <v>16.5548</v>
      </c>
      <c r="D42" s="4">
        <v>2</v>
      </c>
      <c r="E42" s="32">
        <v>0.82940000000000003</v>
      </c>
      <c r="F42" s="36">
        <f t="shared" si="0"/>
        <v>1.6588000000000001</v>
      </c>
    </row>
    <row r="43" spans="1:6" x14ac:dyDescent="0.3">
      <c r="A43" s="16">
        <v>39855</v>
      </c>
      <c r="B43" s="4">
        <v>120</v>
      </c>
      <c r="C43" s="17">
        <v>8.1648999999999994</v>
      </c>
      <c r="D43" s="4">
        <v>7</v>
      </c>
      <c r="E43" s="32">
        <v>1.3855</v>
      </c>
      <c r="F43" s="36">
        <f t="shared" si="0"/>
        <v>9.6984999999999992</v>
      </c>
    </row>
    <row r="44" spans="1:6" x14ac:dyDescent="0.3">
      <c r="A44" s="16">
        <v>39856</v>
      </c>
      <c r="B44" s="4">
        <v>110</v>
      </c>
      <c r="C44" s="17">
        <v>6.3448000000000002</v>
      </c>
      <c r="D44" s="4">
        <v>1</v>
      </c>
      <c r="E44" s="32">
        <v>0.33910000000000001</v>
      </c>
      <c r="F44" s="36">
        <f t="shared" si="0"/>
        <v>0.33910000000000001</v>
      </c>
    </row>
    <row r="45" spans="1:6" x14ac:dyDescent="0.3">
      <c r="A45" s="16">
        <v>39857</v>
      </c>
      <c r="B45" s="4">
        <v>105</v>
      </c>
      <c r="C45" s="17">
        <v>29.786100000000001</v>
      </c>
      <c r="D45" s="4">
        <v>10</v>
      </c>
      <c r="E45" s="32">
        <v>0.50480000000000003</v>
      </c>
      <c r="F45" s="36">
        <f t="shared" si="0"/>
        <v>5.048</v>
      </c>
    </row>
    <row r="46" spans="1:6" x14ac:dyDescent="0.3">
      <c r="A46" s="16">
        <v>39858</v>
      </c>
      <c r="B46" s="4">
        <v>110</v>
      </c>
      <c r="C46" s="17">
        <v>28.0397</v>
      </c>
      <c r="D46" s="4">
        <v>6</v>
      </c>
      <c r="E46" s="32">
        <v>1.2693000000000001</v>
      </c>
      <c r="F46" s="36">
        <f t="shared" si="0"/>
        <v>7.6158000000000001</v>
      </c>
    </row>
    <row r="47" spans="1:6" x14ac:dyDescent="0.3">
      <c r="A47" s="16">
        <v>39859</v>
      </c>
      <c r="B47" s="4">
        <v>100</v>
      </c>
      <c r="C47" s="17">
        <v>16.370899999999999</v>
      </c>
      <c r="D47" s="4">
        <v>7</v>
      </c>
      <c r="E47" s="32">
        <v>0.77580000000000005</v>
      </c>
      <c r="F47" s="36">
        <f t="shared" si="0"/>
        <v>5.4306000000000001</v>
      </c>
    </row>
    <row r="48" spans="1:6" x14ac:dyDescent="0.3">
      <c r="A48" s="16">
        <v>39860</v>
      </c>
      <c r="B48" s="4">
        <v>100</v>
      </c>
      <c r="C48" s="17">
        <v>21.9221</v>
      </c>
      <c r="D48" s="4">
        <v>9</v>
      </c>
      <c r="E48" s="32">
        <v>1.6694</v>
      </c>
      <c r="F48" s="36">
        <f t="shared" si="0"/>
        <v>15.0246</v>
      </c>
    </row>
    <row r="49" spans="1:6" x14ac:dyDescent="0.3">
      <c r="A49" s="16">
        <v>39861</v>
      </c>
      <c r="B49" s="4">
        <v>140</v>
      </c>
      <c r="C49" s="17">
        <v>38.088000000000001</v>
      </c>
      <c r="D49" s="4">
        <v>11</v>
      </c>
      <c r="E49" s="32">
        <v>0.81779999999999997</v>
      </c>
      <c r="F49" s="36">
        <f t="shared" si="0"/>
        <v>8.9957999999999991</v>
      </c>
    </row>
    <row r="50" spans="1:6" x14ac:dyDescent="0.3">
      <c r="A50" s="16">
        <v>39862</v>
      </c>
      <c r="B50" s="4">
        <v>100</v>
      </c>
      <c r="C50" s="17">
        <v>13.171099999999999</v>
      </c>
      <c r="D50" s="4">
        <v>7</v>
      </c>
      <c r="E50" s="32">
        <v>1.1714</v>
      </c>
      <c r="F50" s="36">
        <f t="shared" si="0"/>
        <v>8.1997999999999998</v>
      </c>
    </row>
    <row r="51" spans="1:6" x14ac:dyDescent="0.3">
      <c r="A51" s="16">
        <v>39863</v>
      </c>
      <c r="B51" s="4">
        <v>95</v>
      </c>
      <c r="C51" s="17">
        <v>25.942399999999999</v>
      </c>
      <c r="D51" s="4">
        <v>8</v>
      </c>
      <c r="E51" s="32">
        <v>0.18360000000000001</v>
      </c>
      <c r="F51" s="36">
        <f t="shared" si="0"/>
        <v>1.4688000000000001</v>
      </c>
    </row>
    <row r="52" spans="1:6" x14ac:dyDescent="0.3">
      <c r="A52" s="16">
        <v>39864</v>
      </c>
      <c r="B52" s="4">
        <v>110</v>
      </c>
      <c r="C52" s="17">
        <v>17.689399999999999</v>
      </c>
      <c r="D52" s="4">
        <v>1</v>
      </c>
      <c r="E52" s="32">
        <v>3.24</v>
      </c>
      <c r="F52" s="36">
        <f t="shared" si="0"/>
        <v>3.24</v>
      </c>
    </row>
    <row r="53" spans="1:6" x14ac:dyDescent="0.3">
      <c r="A53" s="16">
        <v>39865</v>
      </c>
      <c r="B53" s="4">
        <v>70</v>
      </c>
      <c r="C53" s="17">
        <v>30.982199999999999</v>
      </c>
      <c r="D53" s="4">
        <v>1</v>
      </c>
      <c r="E53" s="32">
        <v>0.17960000000000001</v>
      </c>
      <c r="F53" s="36">
        <f t="shared" si="0"/>
        <v>0.17960000000000001</v>
      </c>
    </row>
    <row r="54" spans="1:6" x14ac:dyDescent="0.3">
      <c r="A54" s="16">
        <v>39866</v>
      </c>
      <c r="B54" s="4">
        <v>65</v>
      </c>
      <c r="C54" s="17">
        <v>30.540600000000001</v>
      </c>
      <c r="D54" s="4">
        <v>3</v>
      </c>
      <c r="E54" s="32">
        <v>1.6947000000000001</v>
      </c>
      <c r="F54" s="36">
        <f t="shared" si="0"/>
        <v>5.0841000000000003</v>
      </c>
    </row>
    <row r="55" spans="1:6" x14ac:dyDescent="0.3">
      <c r="A55" s="16">
        <v>39867</v>
      </c>
      <c r="B55" s="4">
        <v>70</v>
      </c>
      <c r="C55" s="17">
        <v>33.700600000000001</v>
      </c>
      <c r="D55" s="4">
        <v>1</v>
      </c>
      <c r="E55" s="32">
        <v>0.6018</v>
      </c>
      <c r="F55" s="36">
        <f t="shared" si="0"/>
        <v>0.6018</v>
      </c>
    </row>
    <row r="56" spans="1:6" x14ac:dyDescent="0.3">
      <c r="A56" s="16">
        <v>39868</v>
      </c>
      <c r="B56" s="4">
        <v>100</v>
      </c>
      <c r="C56" s="17">
        <v>26.540500000000002</v>
      </c>
      <c r="D56" s="4">
        <v>1</v>
      </c>
      <c r="E56" s="32">
        <v>1.0362</v>
      </c>
      <c r="F56" s="36">
        <f t="shared" si="0"/>
        <v>1.0362</v>
      </c>
    </row>
    <row r="57" spans="1:6" x14ac:dyDescent="0.3">
      <c r="A57" s="16">
        <v>39869</v>
      </c>
      <c r="B57" s="4">
        <v>100</v>
      </c>
      <c r="C57" s="17">
        <v>34.623199999999997</v>
      </c>
      <c r="D57" s="4">
        <v>6</v>
      </c>
      <c r="E57" s="32">
        <v>4.1308999999999996</v>
      </c>
      <c r="F57" s="36">
        <f t="shared" si="0"/>
        <v>24.785399999999996</v>
      </c>
    </row>
    <row r="58" spans="1:6" x14ac:dyDescent="0.3">
      <c r="A58" s="16">
        <v>39870</v>
      </c>
      <c r="B58" s="4">
        <v>80</v>
      </c>
      <c r="C58" s="17">
        <v>18.4558</v>
      </c>
      <c r="D58" s="4">
        <v>7</v>
      </c>
      <c r="E58" s="32">
        <v>1.827</v>
      </c>
      <c r="F58" s="36">
        <f t="shared" si="0"/>
        <v>12.789</v>
      </c>
    </row>
    <row r="59" spans="1:6" x14ac:dyDescent="0.3">
      <c r="A59" s="16">
        <v>39871</v>
      </c>
      <c r="B59" s="4">
        <v>95</v>
      </c>
      <c r="C59" s="17">
        <v>45.052799999999998</v>
      </c>
      <c r="D59" s="4">
        <v>7</v>
      </c>
      <c r="E59" s="32">
        <v>1.0178</v>
      </c>
      <c r="F59" s="36">
        <f t="shared" si="0"/>
        <v>7.1246</v>
      </c>
    </row>
    <row r="60" spans="1:6" x14ac:dyDescent="0.3">
      <c r="A60" s="16">
        <v>39872</v>
      </c>
      <c r="B60" s="4">
        <v>85</v>
      </c>
      <c r="C60" s="17">
        <v>33.682499999999997</v>
      </c>
      <c r="D60" s="4">
        <v>5</v>
      </c>
      <c r="E60" s="32">
        <v>0.20430000000000001</v>
      </c>
      <c r="F60" s="36">
        <f t="shared" si="0"/>
        <v>1.0215000000000001</v>
      </c>
    </row>
    <row r="61" spans="1:6" x14ac:dyDescent="0.3">
      <c r="A61" s="16">
        <v>39873</v>
      </c>
      <c r="B61" s="4">
        <v>70</v>
      </c>
      <c r="C61" s="17">
        <v>13.8018</v>
      </c>
      <c r="D61" s="4">
        <v>3</v>
      </c>
      <c r="E61" s="32">
        <v>0.30649999999999999</v>
      </c>
      <c r="F61" s="36">
        <f t="shared" si="0"/>
        <v>0.91949999999999998</v>
      </c>
    </row>
    <row r="62" spans="1:6" x14ac:dyDescent="0.3">
      <c r="A62" s="16">
        <v>39874</v>
      </c>
      <c r="B62" s="4">
        <v>130</v>
      </c>
      <c r="C62" s="17">
        <v>7.1548999999999996</v>
      </c>
      <c r="D62" s="4">
        <v>2</v>
      </c>
      <c r="E62" s="32">
        <v>0.49559999999999998</v>
      </c>
      <c r="F62" s="36">
        <f t="shared" si="0"/>
        <v>0.99119999999999997</v>
      </c>
    </row>
    <row r="63" spans="1:6" x14ac:dyDescent="0.3">
      <c r="A63" s="16">
        <v>39875</v>
      </c>
      <c r="B63" s="4">
        <v>155</v>
      </c>
      <c r="C63" s="17">
        <v>27.0045</v>
      </c>
      <c r="D63" s="4">
        <v>8</v>
      </c>
      <c r="E63" s="32">
        <v>2.7343000000000002</v>
      </c>
      <c r="F63" s="36">
        <f t="shared" si="0"/>
        <v>21.874400000000001</v>
      </c>
    </row>
    <row r="64" spans="1:6" x14ac:dyDescent="0.3">
      <c r="A64" s="16">
        <v>39876</v>
      </c>
      <c r="B64" s="4">
        <v>80</v>
      </c>
      <c r="C64" s="17">
        <v>1.3310999999999999</v>
      </c>
      <c r="D64" s="4">
        <v>3</v>
      </c>
      <c r="E64" s="32">
        <v>0.31059999999999999</v>
      </c>
      <c r="F64" s="36">
        <f t="shared" si="0"/>
        <v>0.93179999999999996</v>
      </c>
    </row>
    <row r="65" spans="1:6" x14ac:dyDescent="0.3">
      <c r="A65" s="16">
        <v>39877</v>
      </c>
      <c r="B65" s="4">
        <v>120</v>
      </c>
      <c r="C65" s="17">
        <v>22.453099999999999</v>
      </c>
      <c r="D65" s="4">
        <v>9</v>
      </c>
      <c r="E65" s="32">
        <v>0.88200000000000001</v>
      </c>
      <c r="F65" s="36">
        <f t="shared" si="0"/>
        <v>7.9379999999999997</v>
      </c>
    </row>
    <row r="66" spans="1:6" x14ac:dyDescent="0.3">
      <c r="A66" s="16">
        <v>39878</v>
      </c>
      <c r="B66" s="4">
        <v>105</v>
      </c>
      <c r="C66" s="17">
        <v>38.7241</v>
      </c>
      <c r="D66" s="4">
        <v>9</v>
      </c>
      <c r="E66" s="32">
        <v>6.6729000000000003</v>
      </c>
      <c r="F66" s="36">
        <f t="shared" si="0"/>
        <v>60.056100000000001</v>
      </c>
    </row>
    <row r="67" spans="1:6" x14ac:dyDescent="0.3">
      <c r="A67" s="16">
        <v>39879</v>
      </c>
      <c r="B67" s="4">
        <v>105</v>
      </c>
      <c r="C67" s="17">
        <v>25.6264</v>
      </c>
      <c r="D67" s="4">
        <v>1</v>
      </c>
      <c r="E67" s="32">
        <v>2.3687</v>
      </c>
      <c r="F67" s="36">
        <f t="shared" ref="F67:F130" si="6">D67*E67</f>
        <v>2.3687</v>
      </c>
    </row>
    <row r="68" spans="1:6" x14ac:dyDescent="0.3">
      <c r="A68" s="16">
        <v>39880</v>
      </c>
      <c r="B68" s="4">
        <v>110</v>
      </c>
      <c r="C68" s="17">
        <v>24.846900000000002</v>
      </c>
      <c r="D68" s="4">
        <v>7</v>
      </c>
      <c r="E68" s="32">
        <v>1.4406000000000001</v>
      </c>
      <c r="F68" s="36">
        <f t="shared" si="6"/>
        <v>10.084200000000001</v>
      </c>
    </row>
    <row r="69" spans="1:6" x14ac:dyDescent="0.3">
      <c r="A69" s="16">
        <v>39881</v>
      </c>
      <c r="B69" s="4">
        <v>80</v>
      </c>
      <c r="C69" s="17">
        <v>28.424099999999999</v>
      </c>
      <c r="D69" s="4">
        <v>5</v>
      </c>
      <c r="E69" s="32">
        <v>1.6576</v>
      </c>
      <c r="F69" s="36">
        <f t="shared" si="6"/>
        <v>8.2880000000000003</v>
      </c>
    </row>
    <row r="70" spans="1:6" x14ac:dyDescent="0.3">
      <c r="A70" s="16">
        <v>39882</v>
      </c>
      <c r="B70" s="4">
        <v>105</v>
      </c>
      <c r="C70" s="17">
        <v>29.2483</v>
      </c>
      <c r="D70" s="4">
        <v>4</v>
      </c>
      <c r="E70" s="32">
        <v>0.40870000000000001</v>
      </c>
      <c r="F70" s="36">
        <f t="shared" si="6"/>
        <v>1.6348</v>
      </c>
    </row>
    <row r="71" spans="1:6" x14ac:dyDescent="0.3">
      <c r="A71" s="16">
        <v>39883</v>
      </c>
      <c r="B71" s="4">
        <v>55</v>
      </c>
      <c r="C71" s="17">
        <v>8.5286000000000008</v>
      </c>
      <c r="D71" s="4">
        <v>3</v>
      </c>
      <c r="E71" s="32">
        <v>3.0085999999999999</v>
      </c>
      <c r="F71" s="36">
        <f t="shared" si="6"/>
        <v>9.0258000000000003</v>
      </c>
    </row>
    <row r="72" spans="1:6" x14ac:dyDescent="0.3">
      <c r="A72" s="16">
        <v>39884</v>
      </c>
      <c r="B72" s="4">
        <v>115</v>
      </c>
      <c r="C72" s="17">
        <v>8.4013000000000009</v>
      </c>
      <c r="D72" s="4">
        <v>9</v>
      </c>
      <c r="E72" s="32">
        <v>0.84199999999999997</v>
      </c>
      <c r="F72" s="36">
        <f t="shared" si="6"/>
        <v>7.5779999999999994</v>
      </c>
    </row>
    <row r="73" spans="1:6" x14ac:dyDescent="0.3">
      <c r="A73" s="16">
        <v>39885</v>
      </c>
      <c r="B73" s="4">
        <v>95</v>
      </c>
      <c r="C73" s="17">
        <v>33.999099999999999</v>
      </c>
      <c r="D73" s="4">
        <v>8</v>
      </c>
      <c r="E73" s="32">
        <v>0.76519999999999999</v>
      </c>
      <c r="F73" s="36">
        <f t="shared" si="6"/>
        <v>6.1215999999999999</v>
      </c>
    </row>
    <row r="74" spans="1:6" x14ac:dyDescent="0.3">
      <c r="A74" s="16">
        <v>39886</v>
      </c>
      <c r="B74" s="4">
        <v>110</v>
      </c>
      <c r="C74" s="17">
        <v>12.8582</v>
      </c>
      <c r="D74" s="4">
        <v>5</v>
      </c>
      <c r="E74" s="32">
        <v>0.48209999999999997</v>
      </c>
      <c r="F74" s="36">
        <f t="shared" si="6"/>
        <v>2.4104999999999999</v>
      </c>
    </row>
    <row r="75" spans="1:6" x14ac:dyDescent="0.3">
      <c r="A75" s="16">
        <v>39887</v>
      </c>
      <c r="B75" s="4">
        <v>75</v>
      </c>
      <c r="C75" s="17">
        <v>21.323499999999999</v>
      </c>
      <c r="D75" s="4">
        <v>1</v>
      </c>
      <c r="E75" s="32">
        <v>0.52929999999999999</v>
      </c>
      <c r="F75" s="36">
        <f t="shared" si="6"/>
        <v>0.52929999999999999</v>
      </c>
    </row>
    <row r="76" spans="1:6" x14ac:dyDescent="0.3">
      <c r="A76" s="16">
        <v>39888</v>
      </c>
      <c r="B76" s="4">
        <v>105</v>
      </c>
      <c r="C76" s="17">
        <v>20.451499999999999</v>
      </c>
      <c r="D76" s="4">
        <v>2</v>
      </c>
      <c r="E76" s="32">
        <v>2.8955000000000002</v>
      </c>
      <c r="F76" s="36">
        <f t="shared" si="6"/>
        <v>5.7910000000000004</v>
      </c>
    </row>
    <row r="77" spans="1:6" x14ac:dyDescent="0.3">
      <c r="A77" s="16">
        <v>39889</v>
      </c>
      <c r="B77" s="4">
        <v>80</v>
      </c>
      <c r="C77" s="17">
        <v>19.539400000000001</v>
      </c>
      <c r="D77" s="4">
        <v>2</v>
      </c>
      <c r="E77" s="32">
        <v>1.9699</v>
      </c>
      <c r="F77" s="36">
        <f t="shared" si="6"/>
        <v>3.9398</v>
      </c>
    </row>
    <row r="78" spans="1:6" x14ac:dyDescent="0.3">
      <c r="A78" s="16">
        <v>39890</v>
      </c>
      <c r="B78" s="4">
        <v>110</v>
      </c>
      <c r="C78" s="17">
        <v>16.7318</v>
      </c>
      <c r="D78" s="4">
        <v>2</v>
      </c>
      <c r="E78" s="32">
        <v>2.7479</v>
      </c>
      <c r="F78" s="36">
        <f t="shared" si="6"/>
        <v>5.4958</v>
      </c>
    </row>
    <row r="79" spans="1:6" x14ac:dyDescent="0.3">
      <c r="A79" s="16">
        <v>39891</v>
      </c>
      <c r="B79" s="4">
        <v>165</v>
      </c>
      <c r="C79" s="17">
        <v>3.2231999999999998</v>
      </c>
      <c r="D79" s="4">
        <v>12</v>
      </c>
      <c r="E79" s="32">
        <v>0.65710000000000002</v>
      </c>
      <c r="F79" s="36">
        <f t="shared" si="6"/>
        <v>7.8852000000000002</v>
      </c>
    </row>
    <row r="80" spans="1:6" x14ac:dyDescent="0.3">
      <c r="A80" s="16">
        <v>39892</v>
      </c>
      <c r="B80" s="4">
        <v>80</v>
      </c>
      <c r="C80" s="17">
        <v>9.5837000000000003</v>
      </c>
      <c r="D80" s="4">
        <v>5</v>
      </c>
      <c r="E80" s="32">
        <v>1.2722</v>
      </c>
      <c r="F80" s="36">
        <f t="shared" si="6"/>
        <v>6.3609999999999998</v>
      </c>
    </row>
    <row r="81" spans="1:6" x14ac:dyDescent="0.3">
      <c r="A81" s="16">
        <v>39893</v>
      </c>
      <c r="B81" s="4">
        <v>115</v>
      </c>
      <c r="C81" s="17">
        <v>24.703499999999998</v>
      </c>
      <c r="D81" s="4">
        <v>1</v>
      </c>
      <c r="E81" s="32">
        <v>0.48749999999999999</v>
      </c>
      <c r="F81" s="36">
        <f t="shared" si="6"/>
        <v>0.48749999999999999</v>
      </c>
    </row>
    <row r="82" spans="1:6" x14ac:dyDescent="0.3">
      <c r="A82" s="16">
        <v>39894</v>
      </c>
      <c r="B82" s="4">
        <v>85</v>
      </c>
      <c r="C82" s="17">
        <v>31.9712</v>
      </c>
      <c r="D82" s="4">
        <v>1</v>
      </c>
      <c r="E82" s="32">
        <v>1.5627</v>
      </c>
      <c r="F82" s="36">
        <f t="shared" si="6"/>
        <v>1.5627</v>
      </c>
    </row>
    <row r="83" spans="1:6" x14ac:dyDescent="0.3">
      <c r="A83" s="16">
        <v>39895</v>
      </c>
      <c r="B83" s="4">
        <v>140</v>
      </c>
      <c r="C83" s="17">
        <v>22.974399999999999</v>
      </c>
      <c r="D83" s="4">
        <v>13</v>
      </c>
      <c r="E83" s="32">
        <v>0.3866</v>
      </c>
      <c r="F83" s="36">
        <f t="shared" si="6"/>
        <v>5.0258000000000003</v>
      </c>
    </row>
    <row r="84" spans="1:6" x14ac:dyDescent="0.3">
      <c r="A84" s="16">
        <v>39896</v>
      </c>
      <c r="B84" s="4">
        <v>70</v>
      </c>
      <c r="C84" s="17">
        <v>26.301400000000001</v>
      </c>
      <c r="D84" s="4">
        <v>5</v>
      </c>
      <c r="E84" s="32">
        <v>1.5423</v>
      </c>
      <c r="F84" s="36">
        <f t="shared" si="6"/>
        <v>7.7115</v>
      </c>
    </row>
    <row r="85" spans="1:6" x14ac:dyDescent="0.3">
      <c r="A85" s="16">
        <v>39897</v>
      </c>
      <c r="B85" s="4">
        <v>70</v>
      </c>
      <c r="C85" s="17">
        <v>30.656700000000001</v>
      </c>
      <c r="D85" s="4">
        <v>3</v>
      </c>
      <c r="E85" s="32">
        <v>0.69379999999999997</v>
      </c>
      <c r="F85" s="36">
        <f t="shared" si="6"/>
        <v>2.0813999999999999</v>
      </c>
    </row>
    <row r="86" spans="1:6" x14ac:dyDescent="0.3">
      <c r="A86" s="16">
        <v>39898</v>
      </c>
      <c r="B86" s="4">
        <v>95</v>
      </c>
      <c r="C86" s="17">
        <v>44.223799999999997</v>
      </c>
      <c r="D86" s="4">
        <v>4</v>
      </c>
      <c r="E86" s="32">
        <v>0.40820000000000001</v>
      </c>
      <c r="F86" s="36">
        <f t="shared" si="6"/>
        <v>1.6328</v>
      </c>
    </row>
    <row r="87" spans="1:6" x14ac:dyDescent="0.3">
      <c r="A87" s="16">
        <v>39899</v>
      </c>
      <c r="B87" s="4">
        <v>90</v>
      </c>
      <c r="C87" s="17">
        <v>30.181899999999999</v>
      </c>
      <c r="D87" s="4">
        <v>8</v>
      </c>
      <c r="E87" s="32">
        <v>0.14860000000000001</v>
      </c>
      <c r="F87" s="36">
        <f t="shared" si="6"/>
        <v>1.1888000000000001</v>
      </c>
    </row>
    <row r="88" spans="1:6" x14ac:dyDescent="0.3">
      <c r="A88" s="16">
        <v>39900</v>
      </c>
      <c r="B88" s="4">
        <v>85</v>
      </c>
      <c r="C88" s="17">
        <v>26.763100000000001</v>
      </c>
      <c r="D88" s="4">
        <v>6</v>
      </c>
      <c r="E88" s="32">
        <v>10.1836</v>
      </c>
      <c r="F88" s="36">
        <f t="shared" si="6"/>
        <v>61.101600000000005</v>
      </c>
    </row>
    <row r="89" spans="1:6" x14ac:dyDescent="0.3">
      <c r="A89" s="16">
        <v>39901</v>
      </c>
      <c r="B89" s="4">
        <v>115</v>
      </c>
      <c r="C89" s="17">
        <v>21.8933</v>
      </c>
      <c r="D89" s="4">
        <v>8</v>
      </c>
      <c r="E89" s="32">
        <v>0.75539999999999996</v>
      </c>
      <c r="F89" s="36">
        <f t="shared" si="6"/>
        <v>6.0431999999999997</v>
      </c>
    </row>
    <row r="90" spans="1:6" x14ac:dyDescent="0.3">
      <c r="A90" s="16">
        <v>39902</v>
      </c>
      <c r="B90" s="4">
        <v>110</v>
      </c>
      <c r="C90" s="17">
        <v>14.5206</v>
      </c>
      <c r="D90" s="4">
        <v>7</v>
      </c>
      <c r="E90" s="32">
        <v>1.224</v>
      </c>
      <c r="F90" s="36">
        <f t="shared" si="6"/>
        <v>8.5679999999999996</v>
      </c>
    </row>
    <row r="91" spans="1:6" x14ac:dyDescent="0.3">
      <c r="A91" s="16">
        <v>39903</v>
      </c>
      <c r="B91" s="4">
        <v>110</v>
      </c>
      <c r="C91" s="17">
        <v>26.409500000000001</v>
      </c>
      <c r="D91" s="4">
        <v>10</v>
      </c>
      <c r="E91" s="32">
        <v>4.2794999999999996</v>
      </c>
      <c r="F91" s="36">
        <f t="shared" si="6"/>
        <v>42.794999999999995</v>
      </c>
    </row>
    <row r="92" spans="1:6" x14ac:dyDescent="0.3">
      <c r="A92" s="16">
        <v>39904</v>
      </c>
      <c r="B92" s="4">
        <v>130</v>
      </c>
      <c r="C92" s="17">
        <v>32.019599999999997</v>
      </c>
      <c r="D92" s="4">
        <v>1</v>
      </c>
      <c r="E92" s="32">
        <v>3.2892000000000001</v>
      </c>
      <c r="F92" s="36">
        <f t="shared" si="6"/>
        <v>3.2892000000000001</v>
      </c>
    </row>
    <row r="93" spans="1:6" x14ac:dyDescent="0.3">
      <c r="A93" s="16">
        <v>39905</v>
      </c>
      <c r="B93" s="4">
        <v>85</v>
      </c>
      <c r="C93" s="17">
        <v>23.403600000000001</v>
      </c>
      <c r="D93" s="4">
        <v>3</v>
      </c>
      <c r="E93" s="32">
        <v>3.5078</v>
      </c>
      <c r="F93" s="36">
        <f t="shared" si="6"/>
        <v>10.523400000000001</v>
      </c>
    </row>
    <row r="94" spans="1:6" x14ac:dyDescent="0.3">
      <c r="A94" s="16">
        <v>39906</v>
      </c>
      <c r="B94" s="4">
        <v>110</v>
      </c>
      <c r="C94" s="17">
        <v>40.924900000000001</v>
      </c>
      <c r="D94" s="4">
        <v>3</v>
      </c>
      <c r="E94" s="32">
        <v>1.3609</v>
      </c>
      <c r="F94" s="36">
        <f t="shared" si="6"/>
        <v>4.0827</v>
      </c>
    </row>
    <row r="95" spans="1:6" x14ac:dyDescent="0.3">
      <c r="A95" s="16">
        <v>39907</v>
      </c>
      <c r="B95" s="4">
        <v>80</v>
      </c>
      <c r="C95" s="17">
        <v>26.663499999999999</v>
      </c>
      <c r="D95" s="4">
        <v>2</v>
      </c>
      <c r="E95" s="32">
        <v>2.3814000000000002</v>
      </c>
      <c r="F95" s="36">
        <f t="shared" si="6"/>
        <v>4.7628000000000004</v>
      </c>
    </row>
    <row r="96" spans="1:6" x14ac:dyDescent="0.3">
      <c r="A96" s="16">
        <v>39908</v>
      </c>
      <c r="B96" s="4">
        <v>80</v>
      </c>
      <c r="C96" s="17">
        <v>34.978700000000003</v>
      </c>
      <c r="D96" s="4">
        <v>1</v>
      </c>
      <c r="E96" s="32">
        <v>2.1093999999999999</v>
      </c>
      <c r="F96" s="36">
        <f t="shared" si="6"/>
        <v>2.1093999999999999</v>
      </c>
    </row>
    <row r="97" spans="1:6" x14ac:dyDescent="0.3">
      <c r="A97" s="16">
        <v>39909</v>
      </c>
      <c r="B97" s="4">
        <v>115</v>
      </c>
      <c r="C97" s="17">
        <v>25.272200000000002</v>
      </c>
      <c r="D97" s="4">
        <v>1</v>
      </c>
      <c r="E97" s="32">
        <v>1.3815999999999999</v>
      </c>
      <c r="F97" s="36">
        <f t="shared" si="6"/>
        <v>1.3815999999999999</v>
      </c>
    </row>
    <row r="98" spans="1:6" x14ac:dyDescent="0.3">
      <c r="A98" s="16">
        <v>39910</v>
      </c>
      <c r="B98" s="4">
        <v>75</v>
      </c>
      <c r="C98" s="17">
        <v>8.8613</v>
      </c>
      <c r="D98" s="4">
        <v>6</v>
      </c>
      <c r="E98" s="32">
        <v>1.2785</v>
      </c>
      <c r="F98" s="36">
        <f t="shared" si="6"/>
        <v>7.6709999999999994</v>
      </c>
    </row>
    <row r="99" spans="1:6" x14ac:dyDescent="0.3">
      <c r="A99" s="16">
        <v>39911</v>
      </c>
      <c r="B99" s="4">
        <v>85</v>
      </c>
      <c r="C99" s="17">
        <v>19.713899999999999</v>
      </c>
      <c r="D99" s="4">
        <v>1</v>
      </c>
      <c r="E99" s="32">
        <v>0.67879999999999996</v>
      </c>
      <c r="F99" s="36">
        <f t="shared" si="6"/>
        <v>0.67879999999999996</v>
      </c>
    </row>
    <row r="100" spans="1:6" x14ac:dyDescent="0.3">
      <c r="A100" s="16">
        <v>39912</v>
      </c>
      <c r="B100" s="4">
        <v>80</v>
      </c>
      <c r="C100" s="17">
        <v>1.4178999999999999</v>
      </c>
      <c r="D100" s="4">
        <v>3</v>
      </c>
      <c r="E100" s="32">
        <v>14.7925</v>
      </c>
      <c r="F100" s="36">
        <f t="shared" si="6"/>
        <v>44.377499999999998</v>
      </c>
    </row>
    <row r="101" spans="1:6" x14ac:dyDescent="0.3">
      <c r="A101" s="16">
        <v>39913</v>
      </c>
      <c r="B101" s="4">
        <v>55</v>
      </c>
      <c r="C101" s="17">
        <v>15.6509</v>
      </c>
      <c r="D101" s="4">
        <v>2</v>
      </c>
      <c r="E101" s="32">
        <v>2.3439000000000001</v>
      </c>
      <c r="F101" s="36">
        <f t="shared" si="6"/>
        <v>4.6878000000000002</v>
      </c>
    </row>
    <row r="102" spans="1:6" x14ac:dyDescent="0.3">
      <c r="A102" s="16">
        <v>39914</v>
      </c>
      <c r="B102" s="4">
        <v>125</v>
      </c>
      <c r="C102" s="17">
        <v>29.274899999999999</v>
      </c>
      <c r="D102" s="4">
        <v>9</v>
      </c>
      <c r="E102" s="32">
        <v>0.86260000000000003</v>
      </c>
      <c r="F102" s="36">
        <f t="shared" si="6"/>
        <v>7.7634000000000007</v>
      </c>
    </row>
    <row r="103" spans="1:6" x14ac:dyDescent="0.3">
      <c r="A103" s="16">
        <v>39915</v>
      </c>
      <c r="B103" s="4">
        <v>80</v>
      </c>
      <c r="C103" s="17">
        <v>28.286899999999999</v>
      </c>
      <c r="D103" s="4">
        <v>1</v>
      </c>
      <c r="E103" s="32">
        <v>0.61980000000000002</v>
      </c>
      <c r="F103" s="36">
        <f t="shared" si="6"/>
        <v>0.61980000000000002</v>
      </c>
    </row>
    <row r="104" spans="1:6" x14ac:dyDescent="0.3">
      <c r="A104" s="16">
        <v>39916</v>
      </c>
      <c r="B104" s="4">
        <v>120</v>
      </c>
      <c r="C104" s="17">
        <v>21.595700000000001</v>
      </c>
      <c r="D104" s="4">
        <v>7</v>
      </c>
      <c r="E104" s="32">
        <v>1.7490000000000001</v>
      </c>
      <c r="F104" s="36">
        <f t="shared" si="6"/>
        <v>12.243</v>
      </c>
    </row>
    <row r="105" spans="1:6" x14ac:dyDescent="0.3">
      <c r="A105" s="16">
        <v>39917</v>
      </c>
      <c r="B105" s="4">
        <v>105</v>
      </c>
      <c r="C105" s="17">
        <v>-3.2069999999999999</v>
      </c>
      <c r="D105" s="4">
        <v>1</v>
      </c>
      <c r="E105" s="32">
        <v>0.33889999999999998</v>
      </c>
      <c r="F105" s="36">
        <f t="shared" si="6"/>
        <v>0.33889999999999998</v>
      </c>
    </row>
    <row r="106" spans="1:6" x14ac:dyDescent="0.3">
      <c r="A106" s="16">
        <v>39918</v>
      </c>
      <c r="B106" s="4">
        <v>80</v>
      </c>
      <c r="C106" s="17">
        <v>24.955400000000001</v>
      </c>
      <c r="D106" s="4">
        <v>4</v>
      </c>
      <c r="E106" s="32">
        <v>1.9463999999999999</v>
      </c>
      <c r="F106" s="36">
        <f t="shared" si="6"/>
        <v>7.7855999999999996</v>
      </c>
    </row>
    <row r="107" spans="1:6" x14ac:dyDescent="0.3">
      <c r="A107" s="16">
        <v>39919</v>
      </c>
      <c r="B107" s="4">
        <v>115</v>
      </c>
      <c r="C107" s="17">
        <v>29.492999999999999</v>
      </c>
      <c r="D107" s="4">
        <v>4</v>
      </c>
      <c r="E107" s="32">
        <v>0.18579999999999999</v>
      </c>
      <c r="F107" s="36">
        <f t="shared" si="6"/>
        <v>0.74319999999999997</v>
      </c>
    </row>
    <row r="108" spans="1:6" x14ac:dyDescent="0.3">
      <c r="A108" s="16">
        <v>39920</v>
      </c>
      <c r="B108" s="4">
        <v>85</v>
      </c>
      <c r="C108" s="17">
        <v>3.8759999999999999</v>
      </c>
      <c r="D108" s="4">
        <v>6</v>
      </c>
      <c r="E108" s="32">
        <v>0.36549999999999999</v>
      </c>
      <c r="F108" s="36">
        <f t="shared" si="6"/>
        <v>2.1930000000000001</v>
      </c>
    </row>
    <row r="109" spans="1:6" x14ac:dyDescent="0.3">
      <c r="A109" s="16">
        <v>39921</v>
      </c>
      <c r="B109" s="4">
        <v>135</v>
      </c>
      <c r="C109" s="17">
        <v>28.9099</v>
      </c>
      <c r="D109" s="4">
        <v>9</v>
      </c>
      <c r="E109" s="32">
        <v>0.84850000000000003</v>
      </c>
      <c r="F109" s="36">
        <f t="shared" si="6"/>
        <v>7.6364999999999998</v>
      </c>
    </row>
    <row r="110" spans="1:6" x14ac:dyDescent="0.3">
      <c r="A110" s="16">
        <v>39922</v>
      </c>
      <c r="B110" s="4">
        <v>130</v>
      </c>
      <c r="C110" s="17">
        <v>23.9862</v>
      </c>
      <c r="D110" s="4">
        <v>5</v>
      </c>
      <c r="E110" s="32">
        <v>5.6318999999999999</v>
      </c>
      <c r="F110" s="36">
        <f t="shared" si="6"/>
        <v>28.159500000000001</v>
      </c>
    </row>
    <row r="111" spans="1:6" x14ac:dyDescent="0.3">
      <c r="A111" s="16">
        <v>39923</v>
      </c>
      <c r="B111" s="4">
        <v>105</v>
      </c>
      <c r="C111" s="17">
        <v>15.622400000000001</v>
      </c>
      <c r="D111" s="4">
        <v>2</v>
      </c>
      <c r="E111" s="32">
        <v>1.1226</v>
      </c>
      <c r="F111" s="36">
        <f t="shared" si="6"/>
        <v>2.2452000000000001</v>
      </c>
    </row>
    <row r="112" spans="1:6" x14ac:dyDescent="0.3">
      <c r="A112" s="16">
        <v>39924</v>
      </c>
      <c r="B112" s="4">
        <v>105</v>
      </c>
      <c r="C112" s="17">
        <v>20.197399999999998</v>
      </c>
      <c r="D112" s="4">
        <v>6</v>
      </c>
      <c r="E112" s="32">
        <v>1.6892</v>
      </c>
      <c r="F112" s="36">
        <f t="shared" si="6"/>
        <v>10.135200000000001</v>
      </c>
    </row>
    <row r="113" spans="1:6" x14ac:dyDescent="0.3">
      <c r="A113" s="16">
        <v>39925</v>
      </c>
      <c r="B113" s="4">
        <v>150</v>
      </c>
      <c r="C113" s="17">
        <v>23.9085</v>
      </c>
      <c r="D113" s="4">
        <v>8</v>
      </c>
      <c r="E113" s="32">
        <v>0.60899999999999999</v>
      </c>
      <c r="F113" s="36">
        <f t="shared" si="6"/>
        <v>4.8719999999999999</v>
      </c>
    </row>
    <row r="114" spans="1:6" x14ac:dyDescent="0.3">
      <c r="A114" s="16">
        <v>39926</v>
      </c>
      <c r="B114" s="4">
        <v>100</v>
      </c>
      <c r="C114" s="17">
        <v>18.4815</v>
      </c>
      <c r="D114" s="4">
        <v>1</v>
      </c>
      <c r="E114" s="32">
        <v>2.3382000000000001</v>
      </c>
      <c r="F114" s="36">
        <f t="shared" si="6"/>
        <v>2.3382000000000001</v>
      </c>
    </row>
    <row r="115" spans="1:6" x14ac:dyDescent="0.3">
      <c r="A115" s="16">
        <v>39927</v>
      </c>
      <c r="B115" s="4">
        <v>95</v>
      </c>
      <c r="C115" s="17">
        <v>23.561800000000002</v>
      </c>
      <c r="D115" s="4">
        <v>6</v>
      </c>
      <c r="E115" s="32">
        <v>5.9168000000000003</v>
      </c>
      <c r="F115" s="36">
        <f t="shared" si="6"/>
        <v>35.500799999999998</v>
      </c>
    </row>
    <row r="116" spans="1:6" x14ac:dyDescent="0.3">
      <c r="A116" s="16">
        <v>39928</v>
      </c>
      <c r="B116" s="4">
        <v>85</v>
      </c>
      <c r="C116" s="17">
        <v>5.4053000000000004</v>
      </c>
      <c r="D116" s="4">
        <v>1</v>
      </c>
      <c r="E116" s="32">
        <v>4.9269999999999996</v>
      </c>
      <c r="F116" s="36">
        <f t="shared" si="6"/>
        <v>4.9269999999999996</v>
      </c>
    </row>
    <row r="117" spans="1:6" x14ac:dyDescent="0.3">
      <c r="A117" s="16">
        <v>39929</v>
      </c>
      <c r="B117" s="4">
        <v>120</v>
      </c>
      <c r="C117" s="17">
        <v>6.1252000000000004</v>
      </c>
      <c r="D117" s="4">
        <v>5</v>
      </c>
      <c r="E117" s="32">
        <v>1.9072</v>
      </c>
      <c r="F117" s="36">
        <f t="shared" si="6"/>
        <v>9.5359999999999996</v>
      </c>
    </row>
    <row r="118" spans="1:6" x14ac:dyDescent="0.3">
      <c r="A118" s="16">
        <v>39930</v>
      </c>
      <c r="B118" s="4">
        <v>100</v>
      </c>
      <c r="C118" s="17">
        <v>9.6</v>
      </c>
      <c r="D118" s="4">
        <v>8</v>
      </c>
      <c r="E118" s="32">
        <v>1.6378999999999999</v>
      </c>
      <c r="F118" s="36">
        <f t="shared" si="6"/>
        <v>13.103199999999999</v>
      </c>
    </row>
    <row r="119" spans="1:6" x14ac:dyDescent="0.3">
      <c r="A119" s="16">
        <v>39931</v>
      </c>
      <c r="B119" s="4">
        <v>55</v>
      </c>
      <c r="C119" s="17">
        <v>23.524000000000001</v>
      </c>
      <c r="D119" s="4">
        <v>4</v>
      </c>
      <c r="E119" s="32">
        <v>1.1066</v>
      </c>
      <c r="F119" s="36">
        <f t="shared" si="6"/>
        <v>4.4264000000000001</v>
      </c>
    </row>
    <row r="120" spans="1:6" x14ac:dyDescent="0.3">
      <c r="A120" s="16">
        <v>39932</v>
      </c>
      <c r="B120" s="4">
        <v>120</v>
      </c>
      <c r="C120" s="17">
        <v>32.286900000000003</v>
      </c>
      <c r="D120" s="4">
        <v>8</v>
      </c>
      <c r="E120" s="32">
        <v>3.3024</v>
      </c>
      <c r="F120" s="36">
        <f t="shared" si="6"/>
        <v>26.4192</v>
      </c>
    </row>
    <row r="121" spans="1:6" x14ac:dyDescent="0.3">
      <c r="A121" s="16">
        <v>39933</v>
      </c>
      <c r="B121" s="4">
        <v>120</v>
      </c>
      <c r="C121" s="17">
        <v>16.225300000000001</v>
      </c>
      <c r="D121" s="4">
        <v>8</v>
      </c>
      <c r="E121" s="32">
        <v>0.79090000000000005</v>
      </c>
      <c r="F121" s="36">
        <f t="shared" si="6"/>
        <v>6.3272000000000004</v>
      </c>
    </row>
    <row r="122" spans="1:6" x14ac:dyDescent="0.3">
      <c r="A122" s="16">
        <v>39934</v>
      </c>
      <c r="B122" s="4">
        <v>105</v>
      </c>
      <c r="C122" s="17">
        <v>43.685299999999998</v>
      </c>
      <c r="D122" s="4">
        <v>8</v>
      </c>
      <c r="E122" s="32">
        <v>0.18659999999999999</v>
      </c>
      <c r="F122" s="36">
        <f t="shared" si="6"/>
        <v>1.4927999999999999</v>
      </c>
    </row>
    <row r="123" spans="1:6" x14ac:dyDescent="0.3">
      <c r="A123" s="16">
        <v>39935</v>
      </c>
      <c r="B123" s="4">
        <v>95</v>
      </c>
      <c r="C123" s="17">
        <v>18.279</v>
      </c>
      <c r="D123" s="4">
        <v>4</v>
      </c>
      <c r="E123" s="32">
        <v>0.81559999999999999</v>
      </c>
      <c r="F123" s="36">
        <f t="shared" si="6"/>
        <v>3.2624</v>
      </c>
    </row>
    <row r="124" spans="1:6" x14ac:dyDescent="0.3">
      <c r="A124" s="16">
        <v>39936</v>
      </c>
      <c r="B124" s="4">
        <v>75</v>
      </c>
      <c r="C124" s="17">
        <v>38.659100000000002</v>
      </c>
      <c r="D124" s="4">
        <v>3</v>
      </c>
      <c r="E124" s="32">
        <v>3.4382999999999999</v>
      </c>
      <c r="F124" s="36">
        <f t="shared" si="6"/>
        <v>10.3149</v>
      </c>
    </row>
    <row r="125" spans="1:6" x14ac:dyDescent="0.3">
      <c r="A125" s="16">
        <v>39937</v>
      </c>
      <c r="B125" s="4">
        <v>85</v>
      </c>
      <c r="C125" s="17">
        <v>24.826699999999999</v>
      </c>
      <c r="D125" s="4">
        <v>1</v>
      </c>
      <c r="E125" s="32">
        <v>2.8273000000000001</v>
      </c>
      <c r="F125" s="36">
        <f t="shared" si="6"/>
        <v>2.8273000000000001</v>
      </c>
    </row>
    <row r="126" spans="1:6" x14ac:dyDescent="0.3">
      <c r="A126" s="16">
        <v>39938</v>
      </c>
      <c r="B126" s="4">
        <v>115</v>
      </c>
      <c r="C126" s="17">
        <v>16.156700000000001</v>
      </c>
      <c r="D126" s="4">
        <v>10</v>
      </c>
      <c r="E126" s="32">
        <v>0.69279999999999997</v>
      </c>
      <c r="F126" s="36">
        <f t="shared" si="6"/>
        <v>6.9279999999999999</v>
      </c>
    </row>
    <row r="127" spans="1:6" x14ac:dyDescent="0.3">
      <c r="A127" s="16">
        <v>39939</v>
      </c>
      <c r="B127" s="4">
        <v>115</v>
      </c>
      <c r="C127" s="17">
        <v>24.841899999999999</v>
      </c>
      <c r="D127" s="4">
        <v>8</v>
      </c>
      <c r="E127" s="32">
        <v>1.9706999999999999</v>
      </c>
      <c r="F127" s="36">
        <f t="shared" si="6"/>
        <v>15.765599999999999</v>
      </c>
    </row>
    <row r="128" spans="1:6" x14ac:dyDescent="0.3">
      <c r="A128" s="16">
        <v>39940</v>
      </c>
      <c r="B128" s="4">
        <v>115</v>
      </c>
      <c r="C128" s="17">
        <v>16.348700000000001</v>
      </c>
      <c r="D128" s="4">
        <v>3</v>
      </c>
      <c r="E128" s="32">
        <v>3.2738</v>
      </c>
      <c r="F128" s="36">
        <f t="shared" si="6"/>
        <v>9.8214000000000006</v>
      </c>
    </row>
    <row r="129" spans="1:6" x14ac:dyDescent="0.3">
      <c r="A129" s="16">
        <v>39941</v>
      </c>
      <c r="B129" s="4">
        <v>105</v>
      </c>
      <c r="C129" s="17">
        <v>22.452400000000001</v>
      </c>
      <c r="D129" s="4">
        <v>2</v>
      </c>
      <c r="E129" s="32">
        <v>1.6939</v>
      </c>
      <c r="F129" s="36">
        <f t="shared" si="6"/>
        <v>3.3877999999999999</v>
      </c>
    </row>
    <row r="130" spans="1:6" x14ac:dyDescent="0.3">
      <c r="A130" s="16">
        <v>39942</v>
      </c>
      <c r="B130" s="4">
        <v>85</v>
      </c>
      <c r="C130" s="17">
        <v>19.9465</v>
      </c>
      <c r="D130" s="4">
        <v>2</v>
      </c>
      <c r="E130" s="32">
        <v>0.49330000000000002</v>
      </c>
      <c r="F130" s="36">
        <f t="shared" si="6"/>
        <v>0.98660000000000003</v>
      </c>
    </row>
    <row r="131" spans="1:6" x14ac:dyDescent="0.3">
      <c r="A131" s="16">
        <v>39943</v>
      </c>
      <c r="B131" s="4">
        <v>90</v>
      </c>
      <c r="C131" s="17">
        <v>41.142899999999997</v>
      </c>
      <c r="D131" s="4">
        <v>5</v>
      </c>
      <c r="E131" s="32">
        <v>0.53910000000000002</v>
      </c>
      <c r="F131" s="36">
        <f t="shared" ref="F131:F194" si="7">D131*E131</f>
        <v>2.6955</v>
      </c>
    </row>
    <row r="132" spans="1:6" x14ac:dyDescent="0.3">
      <c r="A132" s="16">
        <v>39944</v>
      </c>
      <c r="B132" s="4">
        <v>135</v>
      </c>
      <c r="C132" s="17">
        <v>38.0002</v>
      </c>
      <c r="D132" s="4">
        <v>6</v>
      </c>
      <c r="E132" s="32">
        <v>1.1525000000000001</v>
      </c>
      <c r="F132" s="36">
        <f t="shared" si="7"/>
        <v>6.9150000000000009</v>
      </c>
    </row>
    <row r="133" spans="1:6" x14ac:dyDescent="0.3">
      <c r="A133" s="16">
        <v>39945</v>
      </c>
      <c r="B133" s="4">
        <v>115</v>
      </c>
      <c r="C133" s="17">
        <v>20.299800000000001</v>
      </c>
      <c r="D133" s="4">
        <v>6</v>
      </c>
      <c r="E133" s="32">
        <v>0.9738</v>
      </c>
      <c r="F133" s="36">
        <f t="shared" si="7"/>
        <v>5.8428000000000004</v>
      </c>
    </row>
    <row r="134" spans="1:6" x14ac:dyDescent="0.3">
      <c r="A134" s="16">
        <v>39946</v>
      </c>
      <c r="B134" s="4">
        <v>55</v>
      </c>
      <c r="C134" s="17">
        <v>37.754600000000003</v>
      </c>
      <c r="D134" s="4">
        <v>3</v>
      </c>
      <c r="E134" s="32">
        <v>5.5014000000000003</v>
      </c>
      <c r="F134" s="36">
        <f t="shared" si="7"/>
        <v>16.504200000000001</v>
      </c>
    </row>
    <row r="135" spans="1:6" x14ac:dyDescent="0.3">
      <c r="A135" s="16">
        <v>39947</v>
      </c>
      <c r="B135" s="4">
        <v>100</v>
      </c>
      <c r="C135" s="17">
        <v>5.6097999999999999</v>
      </c>
      <c r="D135" s="4">
        <v>4</v>
      </c>
      <c r="E135" s="32">
        <v>11.3835</v>
      </c>
      <c r="F135" s="36">
        <f t="shared" si="7"/>
        <v>45.533999999999999</v>
      </c>
    </row>
    <row r="136" spans="1:6" x14ac:dyDescent="0.3">
      <c r="A136" s="16">
        <v>39948</v>
      </c>
      <c r="B136" s="4">
        <v>65</v>
      </c>
      <c r="C136" s="17">
        <v>16.764399999999998</v>
      </c>
      <c r="D136" s="4">
        <v>5</v>
      </c>
      <c r="E136" s="32">
        <v>0.99729999999999996</v>
      </c>
      <c r="F136" s="36">
        <f t="shared" si="7"/>
        <v>4.9864999999999995</v>
      </c>
    </row>
    <row r="137" spans="1:6" x14ac:dyDescent="0.3">
      <c r="A137" s="16">
        <v>39949</v>
      </c>
      <c r="B137" s="4">
        <v>95</v>
      </c>
      <c r="C137" s="17">
        <v>30.406199999999998</v>
      </c>
      <c r="D137" s="4">
        <v>2</v>
      </c>
      <c r="E137" s="32">
        <v>0.69920000000000004</v>
      </c>
      <c r="F137" s="36">
        <f t="shared" si="7"/>
        <v>1.3984000000000001</v>
      </c>
    </row>
    <row r="138" spans="1:6" x14ac:dyDescent="0.3">
      <c r="A138" s="16">
        <v>39950</v>
      </c>
      <c r="B138" s="4">
        <v>120</v>
      </c>
      <c r="C138" s="17">
        <v>41.650100000000002</v>
      </c>
      <c r="D138" s="4">
        <v>6</v>
      </c>
      <c r="E138" s="32">
        <v>0.45590000000000003</v>
      </c>
      <c r="F138" s="36">
        <f t="shared" si="7"/>
        <v>2.7354000000000003</v>
      </c>
    </row>
    <row r="139" spans="1:6" x14ac:dyDescent="0.3">
      <c r="A139" s="16">
        <v>39951</v>
      </c>
      <c r="B139" s="4">
        <v>125</v>
      </c>
      <c r="C139" s="17">
        <v>9.9885000000000002</v>
      </c>
      <c r="D139" s="4">
        <v>8</v>
      </c>
      <c r="E139" s="32">
        <v>1.6022000000000001</v>
      </c>
      <c r="F139" s="36">
        <f t="shared" si="7"/>
        <v>12.817600000000001</v>
      </c>
    </row>
    <row r="140" spans="1:6" x14ac:dyDescent="0.3">
      <c r="A140" s="16">
        <v>39952</v>
      </c>
      <c r="B140" s="4">
        <v>105</v>
      </c>
      <c r="C140" s="17">
        <v>25.145399999999999</v>
      </c>
      <c r="D140" s="4">
        <v>6</v>
      </c>
      <c r="E140" s="32">
        <v>1.2101999999999999</v>
      </c>
      <c r="F140" s="36">
        <f t="shared" si="7"/>
        <v>7.2611999999999997</v>
      </c>
    </row>
    <row r="141" spans="1:6" x14ac:dyDescent="0.3">
      <c r="A141" s="16">
        <v>39953</v>
      </c>
      <c r="B141" s="4">
        <v>115</v>
      </c>
      <c r="C141" s="17">
        <v>7.9922000000000004</v>
      </c>
      <c r="D141" s="4">
        <v>3</v>
      </c>
      <c r="E141" s="32">
        <v>0.51270000000000004</v>
      </c>
      <c r="F141" s="36">
        <f t="shared" si="7"/>
        <v>1.5381</v>
      </c>
    </row>
    <row r="142" spans="1:6" x14ac:dyDescent="0.3">
      <c r="A142" s="16">
        <v>39954</v>
      </c>
      <c r="B142" s="4">
        <v>95</v>
      </c>
      <c r="C142" s="17">
        <v>58.947000000000003</v>
      </c>
      <c r="D142" s="4">
        <v>2</v>
      </c>
      <c r="E142" s="32">
        <v>0.29139999999999999</v>
      </c>
      <c r="F142" s="36">
        <f t="shared" si="7"/>
        <v>0.58279999999999998</v>
      </c>
    </row>
    <row r="143" spans="1:6" x14ac:dyDescent="0.3">
      <c r="A143" s="16">
        <v>39955</v>
      </c>
      <c r="B143" s="4">
        <v>110</v>
      </c>
      <c r="C143" s="17">
        <v>14.964600000000001</v>
      </c>
      <c r="D143" s="4">
        <v>2</v>
      </c>
      <c r="E143" s="32">
        <v>0.83499999999999996</v>
      </c>
      <c r="F143" s="36">
        <f t="shared" si="7"/>
        <v>1.67</v>
      </c>
    </row>
    <row r="144" spans="1:6" x14ac:dyDescent="0.3">
      <c r="A144" s="16">
        <v>39956</v>
      </c>
      <c r="B144" s="4">
        <v>100</v>
      </c>
      <c r="C144" s="17">
        <v>21.7651</v>
      </c>
      <c r="D144" s="4">
        <v>9</v>
      </c>
      <c r="E144" s="32">
        <v>0.16830000000000001</v>
      </c>
      <c r="F144" s="36">
        <f t="shared" si="7"/>
        <v>1.5146999999999999</v>
      </c>
    </row>
    <row r="145" spans="1:6" x14ac:dyDescent="0.3">
      <c r="A145" s="16">
        <v>39957</v>
      </c>
      <c r="B145" s="4">
        <v>80</v>
      </c>
      <c r="C145" s="17">
        <v>24.828399999999998</v>
      </c>
      <c r="D145" s="4">
        <v>6</v>
      </c>
      <c r="E145" s="32">
        <v>2.1316999999999999</v>
      </c>
      <c r="F145" s="36">
        <f t="shared" si="7"/>
        <v>12.790199999999999</v>
      </c>
    </row>
    <row r="146" spans="1:6" x14ac:dyDescent="0.3">
      <c r="A146" s="16">
        <v>39958</v>
      </c>
      <c r="B146" s="4">
        <v>95</v>
      </c>
      <c r="C146" s="17">
        <v>14.0547</v>
      </c>
      <c r="D146" s="4">
        <v>2</v>
      </c>
      <c r="E146" s="32">
        <v>2.1065</v>
      </c>
      <c r="F146" s="36">
        <f t="shared" si="7"/>
        <v>4.2130000000000001</v>
      </c>
    </row>
    <row r="147" spans="1:6" x14ac:dyDescent="0.3">
      <c r="A147" s="16">
        <v>39959</v>
      </c>
      <c r="B147" s="4">
        <v>150</v>
      </c>
      <c r="C147" s="17">
        <v>26.595199999999998</v>
      </c>
      <c r="D147" s="4">
        <v>9</v>
      </c>
      <c r="E147" s="32">
        <v>1.2843</v>
      </c>
      <c r="F147" s="36">
        <f t="shared" si="7"/>
        <v>11.5587</v>
      </c>
    </row>
    <row r="148" spans="1:6" x14ac:dyDescent="0.3">
      <c r="A148" s="16">
        <v>39960</v>
      </c>
      <c r="B148" s="4">
        <v>85</v>
      </c>
      <c r="C148" s="17">
        <v>-4.3773</v>
      </c>
      <c r="D148" s="4">
        <v>2</v>
      </c>
      <c r="E148" s="32">
        <v>1.8091999999999999</v>
      </c>
      <c r="F148" s="36">
        <f t="shared" si="7"/>
        <v>3.6183999999999998</v>
      </c>
    </row>
    <row r="149" spans="1:6" x14ac:dyDescent="0.3">
      <c r="A149" s="16">
        <v>39961</v>
      </c>
      <c r="B149" s="4">
        <v>130</v>
      </c>
      <c r="C149" s="17">
        <v>14.4885</v>
      </c>
      <c r="D149" s="4">
        <v>12</v>
      </c>
      <c r="E149" s="32">
        <v>2.3534000000000002</v>
      </c>
      <c r="F149" s="36">
        <f t="shared" si="7"/>
        <v>28.2408</v>
      </c>
    </row>
    <row r="150" spans="1:6" x14ac:dyDescent="0.3">
      <c r="A150" s="16">
        <v>39962</v>
      </c>
      <c r="B150" s="4">
        <v>90</v>
      </c>
      <c r="C150" s="17">
        <v>32.106400000000001</v>
      </c>
      <c r="D150" s="4">
        <v>2</v>
      </c>
      <c r="E150" s="32">
        <v>0.16189999999999999</v>
      </c>
      <c r="F150" s="36">
        <f t="shared" si="7"/>
        <v>0.32379999999999998</v>
      </c>
    </row>
    <row r="151" spans="1:6" x14ac:dyDescent="0.3">
      <c r="A151" s="16">
        <v>39963</v>
      </c>
      <c r="B151" s="4">
        <v>110</v>
      </c>
      <c r="C151" s="17">
        <v>14.547499999999999</v>
      </c>
      <c r="D151" s="4">
        <v>9</v>
      </c>
      <c r="E151" s="32">
        <v>0.77470000000000006</v>
      </c>
      <c r="F151" s="36">
        <f t="shared" si="7"/>
        <v>6.9723000000000006</v>
      </c>
    </row>
    <row r="152" spans="1:6" x14ac:dyDescent="0.3">
      <c r="A152" s="16">
        <v>39964</v>
      </c>
      <c r="B152" s="4">
        <v>70</v>
      </c>
      <c r="C152" s="17">
        <v>17.293900000000001</v>
      </c>
      <c r="D152" s="4">
        <v>1</v>
      </c>
      <c r="E152" s="32">
        <v>0.27</v>
      </c>
      <c r="F152" s="36">
        <f t="shared" si="7"/>
        <v>0.27</v>
      </c>
    </row>
    <row r="153" spans="1:6" x14ac:dyDescent="0.3">
      <c r="A153" s="16">
        <v>39965</v>
      </c>
      <c r="B153" s="4">
        <v>120</v>
      </c>
      <c r="C153" s="17">
        <v>29.068300000000001</v>
      </c>
      <c r="D153" s="4">
        <v>11</v>
      </c>
      <c r="E153" s="32">
        <v>4.9466000000000001</v>
      </c>
      <c r="F153" s="36">
        <f t="shared" si="7"/>
        <v>54.412599999999998</v>
      </c>
    </row>
    <row r="154" spans="1:6" x14ac:dyDescent="0.3">
      <c r="A154" s="16">
        <v>39966</v>
      </c>
      <c r="B154" s="4">
        <v>110</v>
      </c>
      <c r="C154" s="17">
        <v>40.482700000000001</v>
      </c>
      <c r="D154" s="4">
        <v>6</v>
      </c>
      <c r="E154" s="32">
        <v>0.95179999999999998</v>
      </c>
      <c r="F154" s="36">
        <f t="shared" si="7"/>
        <v>5.7107999999999999</v>
      </c>
    </row>
    <row r="155" spans="1:6" x14ac:dyDescent="0.3">
      <c r="A155" s="16">
        <v>39967</v>
      </c>
      <c r="B155" s="4">
        <v>65</v>
      </c>
      <c r="C155" s="17">
        <v>6.5156000000000001</v>
      </c>
      <c r="D155" s="4">
        <v>2</v>
      </c>
      <c r="E155" s="32">
        <v>0.54039999999999999</v>
      </c>
      <c r="F155" s="36">
        <f t="shared" si="7"/>
        <v>1.0808</v>
      </c>
    </row>
    <row r="156" spans="1:6" x14ac:dyDescent="0.3">
      <c r="A156" s="16">
        <v>39968</v>
      </c>
      <c r="B156" s="4">
        <v>70</v>
      </c>
      <c r="C156" s="17">
        <v>37.789700000000003</v>
      </c>
      <c r="D156" s="4">
        <v>4</v>
      </c>
      <c r="E156" s="32">
        <v>2.0693999999999999</v>
      </c>
      <c r="F156" s="36">
        <f t="shared" si="7"/>
        <v>8.2775999999999996</v>
      </c>
    </row>
    <row r="157" spans="1:6" x14ac:dyDescent="0.3">
      <c r="A157" s="16">
        <v>39969</v>
      </c>
      <c r="B157" s="4">
        <v>110</v>
      </c>
      <c r="C157" s="17">
        <v>11.487399999999999</v>
      </c>
      <c r="D157" s="4">
        <v>9</v>
      </c>
      <c r="E157" s="32">
        <v>2.0749</v>
      </c>
      <c r="F157" s="36">
        <f t="shared" si="7"/>
        <v>18.674099999999999</v>
      </c>
    </row>
    <row r="158" spans="1:6" x14ac:dyDescent="0.3">
      <c r="A158" s="16">
        <v>39970</v>
      </c>
      <c r="B158" s="4">
        <v>60</v>
      </c>
      <c r="C158" s="17">
        <v>33.502600000000001</v>
      </c>
      <c r="D158" s="4">
        <v>1</v>
      </c>
      <c r="E158" s="32">
        <v>3.0068000000000001</v>
      </c>
      <c r="F158" s="36">
        <f t="shared" si="7"/>
        <v>3.0068000000000001</v>
      </c>
    </row>
    <row r="159" spans="1:6" x14ac:dyDescent="0.3">
      <c r="A159" s="16">
        <v>39971</v>
      </c>
      <c r="B159" s="4">
        <v>95</v>
      </c>
      <c r="C159" s="17">
        <v>26.955400000000001</v>
      </c>
      <c r="D159" s="4">
        <v>6</v>
      </c>
      <c r="E159" s="32">
        <v>2.6076999999999999</v>
      </c>
      <c r="F159" s="36">
        <f t="shared" si="7"/>
        <v>15.6462</v>
      </c>
    </row>
    <row r="160" spans="1:6" x14ac:dyDescent="0.3">
      <c r="A160" s="16">
        <v>39972</v>
      </c>
      <c r="B160" s="4">
        <v>85</v>
      </c>
      <c r="C160" s="17">
        <v>6.7412000000000001</v>
      </c>
      <c r="D160" s="4">
        <v>4</v>
      </c>
      <c r="E160" s="32">
        <v>2.3599000000000001</v>
      </c>
      <c r="F160" s="36">
        <f t="shared" si="7"/>
        <v>9.4396000000000004</v>
      </c>
    </row>
    <row r="161" spans="1:6" x14ac:dyDescent="0.3">
      <c r="A161" s="16">
        <v>39973</v>
      </c>
      <c r="B161" s="4">
        <v>150</v>
      </c>
      <c r="C161" s="17">
        <v>26.048300000000001</v>
      </c>
      <c r="D161" s="4">
        <v>13</v>
      </c>
      <c r="E161" s="32">
        <v>0.81689999999999996</v>
      </c>
      <c r="F161" s="36">
        <f t="shared" si="7"/>
        <v>10.6197</v>
      </c>
    </row>
    <row r="162" spans="1:6" x14ac:dyDescent="0.3">
      <c r="A162" s="16">
        <v>39974</v>
      </c>
      <c r="B162" s="4">
        <v>75</v>
      </c>
      <c r="C162" s="17">
        <v>11.758100000000001</v>
      </c>
      <c r="D162" s="4">
        <v>6</v>
      </c>
      <c r="E162" s="32">
        <v>0.93510000000000004</v>
      </c>
      <c r="F162" s="36">
        <f t="shared" si="7"/>
        <v>5.6105999999999998</v>
      </c>
    </row>
    <row r="163" spans="1:6" x14ac:dyDescent="0.3">
      <c r="A163" s="16">
        <v>39975</v>
      </c>
      <c r="B163" s="4">
        <v>85</v>
      </c>
      <c r="C163" s="17">
        <v>38.036099999999998</v>
      </c>
      <c r="D163" s="4">
        <v>1</v>
      </c>
      <c r="E163" s="32">
        <v>0.31509999999999999</v>
      </c>
      <c r="F163" s="36">
        <f t="shared" si="7"/>
        <v>0.31509999999999999</v>
      </c>
    </row>
    <row r="164" spans="1:6" x14ac:dyDescent="0.3">
      <c r="A164" s="16">
        <v>39976</v>
      </c>
      <c r="B164" s="4">
        <v>95</v>
      </c>
      <c r="C164" s="17">
        <v>22.063700000000001</v>
      </c>
      <c r="D164" s="4">
        <v>5</v>
      </c>
      <c r="E164" s="32">
        <v>1.2129000000000001</v>
      </c>
      <c r="F164" s="36">
        <f t="shared" si="7"/>
        <v>6.0645000000000007</v>
      </c>
    </row>
    <row r="165" spans="1:6" x14ac:dyDescent="0.3">
      <c r="A165" s="16">
        <v>39977</v>
      </c>
      <c r="B165" s="4">
        <v>100</v>
      </c>
      <c r="C165" s="17">
        <v>24.5564</v>
      </c>
      <c r="D165" s="4">
        <v>4</v>
      </c>
      <c r="E165" s="32">
        <v>0.95330000000000004</v>
      </c>
      <c r="F165" s="36">
        <f t="shared" si="7"/>
        <v>3.8132000000000001</v>
      </c>
    </row>
    <row r="166" spans="1:6" x14ac:dyDescent="0.3">
      <c r="A166" s="16">
        <v>39978</v>
      </c>
      <c r="B166" s="4">
        <v>110</v>
      </c>
      <c r="C166" s="17">
        <v>38.9345</v>
      </c>
      <c r="D166" s="4">
        <v>7</v>
      </c>
      <c r="E166" s="32">
        <v>3.8336999999999999</v>
      </c>
      <c r="F166" s="36">
        <f t="shared" si="7"/>
        <v>26.835899999999999</v>
      </c>
    </row>
    <row r="167" spans="1:6" x14ac:dyDescent="0.3">
      <c r="A167" s="16">
        <v>39979</v>
      </c>
      <c r="B167" s="4">
        <v>60</v>
      </c>
      <c r="C167" s="17">
        <v>34.218800000000002</v>
      </c>
      <c r="D167" s="4">
        <v>1</v>
      </c>
      <c r="E167" s="32">
        <v>0.8619</v>
      </c>
      <c r="F167" s="36">
        <f t="shared" si="7"/>
        <v>0.8619</v>
      </c>
    </row>
    <row r="168" spans="1:6" x14ac:dyDescent="0.3">
      <c r="A168" s="16">
        <v>39980</v>
      </c>
      <c r="B168" s="4">
        <v>100</v>
      </c>
      <c r="C168" s="17">
        <v>38.137300000000003</v>
      </c>
      <c r="D168" s="4">
        <v>3</v>
      </c>
      <c r="E168" s="32">
        <v>0.47610000000000002</v>
      </c>
      <c r="F168" s="36">
        <f t="shared" si="7"/>
        <v>1.4283000000000001</v>
      </c>
    </row>
    <row r="169" spans="1:6" x14ac:dyDescent="0.3">
      <c r="A169" s="16">
        <v>39981</v>
      </c>
      <c r="B169" s="4">
        <v>80</v>
      </c>
      <c r="C169" s="17">
        <v>23.708200000000001</v>
      </c>
      <c r="D169" s="4">
        <v>5</v>
      </c>
      <c r="E169" s="32">
        <v>0.40010000000000001</v>
      </c>
      <c r="F169" s="36">
        <f t="shared" si="7"/>
        <v>2.0005000000000002</v>
      </c>
    </row>
    <row r="170" spans="1:6" x14ac:dyDescent="0.3">
      <c r="A170" s="16">
        <v>39982</v>
      </c>
      <c r="B170" s="4">
        <v>125</v>
      </c>
      <c r="C170" s="17">
        <v>40.868499999999997</v>
      </c>
      <c r="D170" s="4">
        <v>8</v>
      </c>
      <c r="E170" s="32">
        <v>3.0356999999999998</v>
      </c>
      <c r="F170" s="36">
        <f t="shared" si="7"/>
        <v>24.285599999999999</v>
      </c>
    </row>
    <row r="171" spans="1:6" x14ac:dyDescent="0.3">
      <c r="A171" s="16">
        <v>39983</v>
      </c>
      <c r="B171" s="4">
        <v>80</v>
      </c>
      <c r="C171" s="17">
        <v>20.860199999999999</v>
      </c>
      <c r="D171" s="4">
        <v>2</v>
      </c>
      <c r="E171" s="32">
        <v>1.3642000000000001</v>
      </c>
      <c r="F171" s="36">
        <f t="shared" si="7"/>
        <v>2.7284000000000002</v>
      </c>
    </row>
    <row r="172" spans="1:6" x14ac:dyDescent="0.3">
      <c r="A172" s="16">
        <v>39984</v>
      </c>
      <c r="B172" s="4">
        <v>90</v>
      </c>
      <c r="C172" s="17">
        <v>34.195399999999999</v>
      </c>
      <c r="D172" s="4">
        <v>4</v>
      </c>
      <c r="E172" s="32">
        <v>4.0083000000000002</v>
      </c>
      <c r="F172" s="36">
        <f t="shared" si="7"/>
        <v>16.033200000000001</v>
      </c>
    </row>
    <row r="173" spans="1:6" x14ac:dyDescent="0.3">
      <c r="A173" s="16">
        <v>39985</v>
      </c>
      <c r="B173" s="4">
        <v>135</v>
      </c>
      <c r="C173" s="17">
        <v>14.338800000000001</v>
      </c>
      <c r="D173" s="4">
        <v>2</v>
      </c>
      <c r="E173" s="32">
        <v>1.4460999999999999</v>
      </c>
      <c r="F173" s="36">
        <f t="shared" si="7"/>
        <v>2.8921999999999999</v>
      </c>
    </row>
    <row r="174" spans="1:6" x14ac:dyDescent="0.3">
      <c r="A174" s="16">
        <v>39986</v>
      </c>
      <c r="B174" s="4">
        <v>115</v>
      </c>
      <c r="C174" s="17">
        <v>24.836600000000001</v>
      </c>
      <c r="D174" s="4">
        <v>2</v>
      </c>
      <c r="E174" s="32">
        <v>2.2250999999999999</v>
      </c>
      <c r="F174" s="36">
        <f t="shared" si="7"/>
        <v>4.4501999999999997</v>
      </c>
    </row>
    <row r="175" spans="1:6" x14ac:dyDescent="0.3">
      <c r="A175" s="16">
        <v>39987</v>
      </c>
      <c r="B175" s="4">
        <v>130</v>
      </c>
      <c r="C175" s="17">
        <v>18.072900000000001</v>
      </c>
      <c r="D175" s="4">
        <v>10</v>
      </c>
      <c r="E175" s="32">
        <v>2.3130999999999999</v>
      </c>
      <c r="F175" s="36">
        <f t="shared" si="7"/>
        <v>23.131</v>
      </c>
    </row>
    <row r="176" spans="1:6" x14ac:dyDescent="0.3">
      <c r="A176" s="16">
        <v>39988</v>
      </c>
      <c r="B176" s="4">
        <v>95</v>
      </c>
      <c r="C176" s="17">
        <v>27.811699999999998</v>
      </c>
      <c r="D176" s="4">
        <v>6</v>
      </c>
      <c r="E176" s="32">
        <v>0.27729999999999999</v>
      </c>
      <c r="F176" s="36">
        <f t="shared" si="7"/>
        <v>1.6637999999999999</v>
      </c>
    </row>
    <row r="177" spans="1:6" x14ac:dyDescent="0.3">
      <c r="A177" s="16">
        <v>39989</v>
      </c>
      <c r="B177" s="4">
        <v>130</v>
      </c>
      <c r="C177" s="17">
        <v>12.934799999999999</v>
      </c>
      <c r="D177" s="4">
        <v>4</v>
      </c>
      <c r="E177" s="32">
        <v>1.5291999999999999</v>
      </c>
      <c r="F177" s="36">
        <f t="shared" si="7"/>
        <v>6.1167999999999996</v>
      </c>
    </row>
    <row r="178" spans="1:6" x14ac:dyDescent="0.3">
      <c r="A178" s="16">
        <v>39990</v>
      </c>
      <c r="B178" s="4">
        <v>105</v>
      </c>
      <c r="C178" s="17">
        <v>40.904600000000002</v>
      </c>
      <c r="D178" s="4">
        <v>3</v>
      </c>
      <c r="E178" s="32">
        <v>1.7068000000000001</v>
      </c>
      <c r="F178" s="36">
        <f t="shared" si="7"/>
        <v>5.1204000000000001</v>
      </c>
    </row>
    <row r="179" spans="1:6" x14ac:dyDescent="0.3">
      <c r="A179" s="16">
        <v>39991</v>
      </c>
      <c r="B179" s="4">
        <v>120</v>
      </c>
      <c r="C179" s="17">
        <v>18.9314</v>
      </c>
      <c r="D179" s="4">
        <v>1</v>
      </c>
      <c r="E179" s="32">
        <v>1.6595</v>
      </c>
      <c r="F179" s="36">
        <f t="shared" si="7"/>
        <v>1.6595</v>
      </c>
    </row>
    <row r="180" spans="1:6" x14ac:dyDescent="0.3">
      <c r="A180" s="16">
        <v>39992</v>
      </c>
      <c r="B180" s="4">
        <v>65</v>
      </c>
      <c r="C180" s="17">
        <v>29.813199999999998</v>
      </c>
      <c r="D180" s="4">
        <v>2</v>
      </c>
      <c r="E180" s="32">
        <v>1.1397999999999999</v>
      </c>
      <c r="F180" s="36">
        <f t="shared" si="7"/>
        <v>2.2795999999999998</v>
      </c>
    </row>
    <row r="181" spans="1:6" x14ac:dyDescent="0.3">
      <c r="A181" s="16">
        <v>39993</v>
      </c>
      <c r="B181" s="4">
        <v>95</v>
      </c>
      <c r="C181" s="17">
        <v>24.578600000000002</v>
      </c>
      <c r="D181" s="4">
        <v>4</v>
      </c>
      <c r="E181" s="32">
        <v>1.1309</v>
      </c>
      <c r="F181" s="36">
        <f t="shared" si="7"/>
        <v>4.5236000000000001</v>
      </c>
    </row>
    <row r="182" spans="1:6" x14ac:dyDescent="0.3">
      <c r="A182" s="16">
        <v>39994</v>
      </c>
      <c r="B182" s="4">
        <v>140</v>
      </c>
      <c r="C182" s="17">
        <v>24.211099999999998</v>
      </c>
      <c r="D182" s="4">
        <v>6</v>
      </c>
      <c r="E182" s="32">
        <v>0.2858</v>
      </c>
      <c r="F182" s="36">
        <f t="shared" si="7"/>
        <v>1.7147999999999999</v>
      </c>
    </row>
    <row r="183" spans="1:6" x14ac:dyDescent="0.3">
      <c r="A183" s="16">
        <v>39995</v>
      </c>
      <c r="B183" s="4">
        <v>75</v>
      </c>
      <c r="C183" s="17">
        <v>23.882200000000001</v>
      </c>
      <c r="D183" s="4">
        <v>1</v>
      </c>
      <c r="E183" s="32">
        <v>1.0227999999999999</v>
      </c>
      <c r="F183" s="36">
        <f t="shared" si="7"/>
        <v>1.0227999999999999</v>
      </c>
    </row>
    <row r="184" spans="1:6" x14ac:dyDescent="0.3">
      <c r="A184" s="16">
        <v>39996</v>
      </c>
      <c r="B184" s="4">
        <v>95</v>
      </c>
      <c r="C184" s="17">
        <v>26.570499999999999</v>
      </c>
      <c r="D184" s="4">
        <v>2</v>
      </c>
      <c r="E184" s="32">
        <v>1.0387</v>
      </c>
      <c r="F184" s="36">
        <f t="shared" si="7"/>
        <v>2.0773999999999999</v>
      </c>
    </row>
    <row r="185" spans="1:6" x14ac:dyDescent="0.3">
      <c r="A185" s="16">
        <v>39997</v>
      </c>
      <c r="B185" s="4">
        <v>105</v>
      </c>
      <c r="C185" s="17">
        <v>17.853200000000001</v>
      </c>
      <c r="D185" s="4">
        <v>1</v>
      </c>
      <c r="E185" s="32">
        <v>4.3887999999999998</v>
      </c>
      <c r="F185" s="36">
        <f t="shared" si="7"/>
        <v>4.3887999999999998</v>
      </c>
    </row>
    <row r="186" spans="1:6" x14ac:dyDescent="0.3">
      <c r="A186" s="16">
        <v>39998</v>
      </c>
      <c r="B186" s="4">
        <v>115</v>
      </c>
      <c r="C186" s="17">
        <v>14.331099999999999</v>
      </c>
      <c r="D186" s="4">
        <v>1</v>
      </c>
      <c r="E186" s="32">
        <v>0.74790000000000001</v>
      </c>
      <c r="F186" s="36">
        <f t="shared" si="7"/>
        <v>0.74790000000000001</v>
      </c>
    </row>
    <row r="187" spans="1:6" x14ac:dyDescent="0.3">
      <c r="A187" s="16">
        <v>39999</v>
      </c>
      <c r="B187" s="4">
        <v>95</v>
      </c>
      <c r="C187" s="17">
        <v>11.549799999999999</v>
      </c>
      <c r="D187" s="4">
        <v>8</v>
      </c>
      <c r="E187" s="32">
        <v>0.61570000000000003</v>
      </c>
      <c r="F187" s="36">
        <f t="shared" si="7"/>
        <v>4.9256000000000002</v>
      </c>
    </row>
    <row r="188" spans="1:6" x14ac:dyDescent="0.3">
      <c r="A188" s="16">
        <v>40000</v>
      </c>
      <c r="B188" s="4">
        <v>125</v>
      </c>
      <c r="C188" s="17">
        <v>38.997999999999998</v>
      </c>
      <c r="D188" s="4">
        <v>4</v>
      </c>
      <c r="E188" s="32">
        <v>0.62139999999999995</v>
      </c>
      <c r="F188" s="36">
        <f t="shared" si="7"/>
        <v>2.4855999999999998</v>
      </c>
    </row>
    <row r="189" spans="1:6" x14ac:dyDescent="0.3">
      <c r="A189" s="16">
        <v>40001</v>
      </c>
      <c r="B189" s="4">
        <v>105</v>
      </c>
      <c r="C189" s="17">
        <v>21.646799999999999</v>
      </c>
      <c r="D189" s="4">
        <v>1</v>
      </c>
      <c r="E189" s="32">
        <v>1.7885</v>
      </c>
      <c r="F189" s="36">
        <f t="shared" si="7"/>
        <v>1.7885</v>
      </c>
    </row>
    <row r="190" spans="1:6" x14ac:dyDescent="0.3">
      <c r="A190" s="16">
        <v>40002</v>
      </c>
      <c r="B190" s="4">
        <v>100</v>
      </c>
      <c r="C190" s="17">
        <v>24.421099999999999</v>
      </c>
      <c r="D190" s="4">
        <v>4</v>
      </c>
      <c r="E190" s="32">
        <v>0.34089999999999998</v>
      </c>
      <c r="F190" s="36">
        <f t="shared" si="7"/>
        <v>1.3635999999999999</v>
      </c>
    </row>
    <row r="191" spans="1:6" x14ac:dyDescent="0.3">
      <c r="A191" s="16">
        <v>40003</v>
      </c>
      <c r="B191" s="4">
        <v>100</v>
      </c>
      <c r="C191" s="17">
        <v>23.4877</v>
      </c>
      <c r="D191" s="4">
        <v>3</v>
      </c>
      <c r="E191" s="32">
        <v>9.3727999999999998</v>
      </c>
      <c r="F191" s="36">
        <f t="shared" si="7"/>
        <v>28.118400000000001</v>
      </c>
    </row>
    <row r="192" spans="1:6" x14ac:dyDescent="0.3">
      <c r="A192" s="16">
        <v>40004</v>
      </c>
      <c r="B192" s="4">
        <v>105</v>
      </c>
      <c r="C192" s="17">
        <v>30.658899999999999</v>
      </c>
      <c r="D192" s="4">
        <v>7</v>
      </c>
      <c r="E192" s="32">
        <v>0.72209999999999996</v>
      </c>
      <c r="F192" s="36">
        <f t="shared" si="7"/>
        <v>5.0546999999999995</v>
      </c>
    </row>
    <row r="193" spans="1:6" x14ac:dyDescent="0.3">
      <c r="A193" s="16">
        <v>40005</v>
      </c>
      <c r="B193" s="4">
        <v>115</v>
      </c>
      <c r="C193" s="17">
        <v>14.568099999999999</v>
      </c>
      <c r="D193" s="4">
        <v>5</v>
      </c>
      <c r="E193" s="32">
        <v>2.2048000000000001</v>
      </c>
      <c r="F193" s="36">
        <f t="shared" si="7"/>
        <v>11.024000000000001</v>
      </c>
    </row>
    <row r="194" spans="1:6" x14ac:dyDescent="0.3">
      <c r="A194" s="16">
        <v>40006</v>
      </c>
      <c r="B194" s="4">
        <v>115</v>
      </c>
      <c r="C194" s="17">
        <v>-2.4392</v>
      </c>
      <c r="D194" s="4">
        <v>3</v>
      </c>
      <c r="E194" s="32">
        <v>7.4553000000000003</v>
      </c>
      <c r="F194" s="36">
        <f t="shared" si="7"/>
        <v>22.3659</v>
      </c>
    </row>
    <row r="195" spans="1:6" x14ac:dyDescent="0.3">
      <c r="A195" s="16">
        <v>40007</v>
      </c>
      <c r="B195" s="4">
        <v>85</v>
      </c>
      <c r="C195" s="17">
        <v>3.4415</v>
      </c>
      <c r="D195" s="4">
        <v>7</v>
      </c>
      <c r="E195" s="32">
        <v>0.93799999999999994</v>
      </c>
      <c r="F195" s="36">
        <f t="shared" ref="F195:F258" si="8">D195*E195</f>
        <v>6.5659999999999998</v>
      </c>
    </row>
    <row r="196" spans="1:6" x14ac:dyDescent="0.3">
      <c r="A196" s="16">
        <v>40008</v>
      </c>
      <c r="B196" s="4">
        <v>85</v>
      </c>
      <c r="C196" s="17">
        <v>19.801500000000001</v>
      </c>
      <c r="D196" s="4">
        <v>1</v>
      </c>
      <c r="E196" s="32">
        <v>2.8933</v>
      </c>
      <c r="F196" s="36">
        <f t="shared" si="8"/>
        <v>2.8933</v>
      </c>
    </row>
    <row r="197" spans="1:6" x14ac:dyDescent="0.3">
      <c r="A197" s="16">
        <v>40009</v>
      </c>
      <c r="B197" s="4">
        <v>115</v>
      </c>
      <c r="C197" s="17">
        <v>24.795000000000002</v>
      </c>
      <c r="D197" s="4">
        <v>1</v>
      </c>
      <c r="E197" s="32">
        <v>2.3279000000000001</v>
      </c>
      <c r="F197" s="36">
        <f t="shared" si="8"/>
        <v>2.3279000000000001</v>
      </c>
    </row>
    <row r="198" spans="1:6" x14ac:dyDescent="0.3">
      <c r="A198" s="16">
        <v>40010</v>
      </c>
      <c r="B198" s="4">
        <v>130</v>
      </c>
      <c r="C198" s="17">
        <v>6.6178999999999997</v>
      </c>
      <c r="D198" s="4">
        <v>6</v>
      </c>
      <c r="E198" s="32">
        <v>1.8271999999999999</v>
      </c>
      <c r="F198" s="36">
        <f t="shared" si="8"/>
        <v>10.963200000000001</v>
      </c>
    </row>
    <row r="199" spans="1:6" x14ac:dyDescent="0.3">
      <c r="A199" s="16">
        <v>40011</v>
      </c>
      <c r="B199" s="4">
        <v>95</v>
      </c>
      <c r="C199" s="17">
        <v>30.5488</v>
      </c>
      <c r="D199" s="4">
        <v>1</v>
      </c>
      <c r="E199" s="32">
        <v>0.99060000000000004</v>
      </c>
      <c r="F199" s="36">
        <f t="shared" si="8"/>
        <v>0.99060000000000004</v>
      </c>
    </row>
    <row r="200" spans="1:6" x14ac:dyDescent="0.3">
      <c r="A200" s="16">
        <v>40012</v>
      </c>
      <c r="B200" s="4">
        <v>155</v>
      </c>
      <c r="C200" s="17">
        <v>6.5937000000000001</v>
      </c>
      <c r="D200" s="4">
        <v>14</v>
      </c>
      <c r="E200" s="32">
        <v>2.8104</v>
      </c>
      <c r="F200" s="36">
        <f t="shared" si="8"/>
        <v>39.345599999999997</v>
      </c>
    </row>
    <row r="201" spans="1:6" x14ac:dyDescent="0.3">
      <c r="A201" s="16">
        <v>40013</v>
      </c>
      <c r="B201" s="4">
        <v>75</v>
      </c>
      <c r="C201" s="17">
        <v>32.14</v>
      </c>
      <c r="D201" s="4">
        <v>2</v>
      </c>
      <c r="E201" s="32">
        <v>2.1718999999999999</v>
      </c>
      <c r="F201" s="36">
        <f t="shared" si="8"/>
        <v>4.3437999999999999</v>
      </c>
    </row>
    <row r="202" spans="1:6" x14ac:dyDescent="0.3">
      <c r="A202" s="16">
        <v>40014</v>
      </c>
      <c r="B202" s="4">
        <v>70</v>
      </c>
      <c r="C202" s="17">
        <v>32.564599999999999</v>
      </c>
      <c r="D202" s="4">
        <v>3</v>
      </c>
      <c r="E202" s="32">
        <v>0.13730000000000001</v>
      </c>
      <c r="F202" s="36">
        <f t="shared" si="8"/>
        <v>0.41190000000000004</v>
      </c>
    </row>
    <row r="203" spans="1:6" x14ac:dyDescent="0.3">
      <c r="A203" s="16">
        <v>40015</v>
      </c>
      <c r="B203" s="4">
        <v>125</v>
      </c>
      <c r="C203" s="17">
        <v>25.310199999999998</v>
      </c>
      <c r="D203" s="4">
        <v>4</v>
      </c>
      <c r="E203" s="32">
        <v>0.71609999999999996</v>
      </c>
      <c r="F203" s="36">
        <f t="shared" si="8"/>
        <v>2.8643999999999998</v>
      </c>
    </row>
    <row r="204" spans="1:6" x14ac:dyDescent="0.3">
      <c r="A204" s="16">
        <v>40016</v>
      </c>
      <c r="B204" s="4">
        <v>125</v>
      </c>
      <c r="C204" s="17">
        <v>16.851099999999999</v>
      </c>
      <c r="D204" s="4">
        <v>7</v>
      </c>
      <c r="E204" s="32">
        <v>11.2667</v>
      </c>
      <c r="F204" s="36">
        <f t="shared" si="8"/>
        <v>78.866900000000001</v>
      </c>
    </row>
    <row r="205" spans="1:6" x14ac:dyDescent="0.3">
      <c r="A205" s="16">
        <v>40017</v>
      </c>
      <c r="B205" s="4">
        <v>105</v>
      </c>
      <c r="C205" s="17">
        <v>0.29830000000000001</v>
      </c>
      <c r="D205" s="4">
        <v>3</v>
      </c>
      <c r="E205" s="32">
        <v>2.0840000000000001</v>
      </c>
      <c r="F205" s="36">
        <f t="shared" si="8"/>
        <v>6.2520000000000007</v>
      </c>
    </row>
    <row r="206" spans="1:6" x14ac:dyDescent="0.3">
      <c r="A206" s="16">
        <v>40018</v>
      </c>
      <c r="B206" s="4">
        <v>90</v>
      </c>
      <c r="C206" s="17">
        <v>45.914000000000001</v>
      </c>
      <c r="D206" s="4">
        <v>6</v>
      </c>
      <c r="E206" s="32">
        <v>0.53590000000000004</v>
      </c>
      <c r="F206" s="36">
        <f t="shared" si="8"/>
        <v>3.2154000000000003</v>
      </c>
    </row>
    <row r="207" spans="1:6" x14ac:dyDescent="0.3">
      <c r="A207" s="16">
        <v>40019</v>
      </c>
      <c r="B207" s="4">
        <v>60</v>
      </c>
      <c r="C207" s="17">
        <v>20.209299999999999</v>
      </c>
      <c r="D207" s="4">
        <v>2</v>
      </c>
      <c r="E207" s="32">
        <v>0.65410000000000001</v>
      </c>
      <c r="F207" s="36">
        <f t="shared" si="8"/>
        <v>1.3082</v>
      </c>
    </row>
    <row r="208" spans="1:6" x14ac:dyDescent="0.3">
      <c r="A208" s="16">
        <v>40020</v>
      </c>
      <c r="B208" s="4">
        <v>125</v>
      </c>
      <c r="C208" s="17">
        <v>30.4604</v>
      </c>
      <c r="D208" s="4">
        <v>1</v>
      </c>
      <c r="E208" s="32">
        <v>2.6840999999999999</v>
      </c>
      <c r="F208" s="36">
        <f t="shared" si="8"/>
        <v>2.6840999999999999</v>
      </c>
    </row>
    <row r="209" spans="1:6" x14ac:dyDescent="0.3">
      <c r="A209" s="16">
        <v>40021</v>
      </c>
      <c r="B209" s="4">
        <v>80</v>
      </c>
      <c r="C209" s="17">
        <v>32.315399999999997</v>
      </c>
      <c r="D209" s="4">
        <v>6</v>
      </c>
      <c r="E209" s="32">
        <v>0.93379999999999996</v>
      </c>
      <c r="F209" s="36">
        <f t="shared" si="8"/>
        <v>5.6028000000000002</v>
      </c>
    </row>
    <row r="210" spans="1:6" x14ac:dyDescent="0.3">
      <c r="A210" s="16">
        <v>40022</v>
      </c>
      <c r="B210" s="4">
        <v>110</v>
      </c>
      <c r="C210" s="17">
        <v>15.731999999999999</v>
      </c>
      <c r="D210" s="4">
        <v>9</v>
      </c>
      <c r="E210" s="32">
        <v>2.0390000000000001</v>
      </c>
      <c r="F210" s="36">
        <f t="shared" si="8"/>
        <v>18.351000000000003</v>
      </c>
    </row>
    <row r="211" spans="1:6" x14ac:dyDescent="0.3">
      <c r="A211" s="16">
        <v>40023</v>
      </c>
      <c r="B211" s="4">
        <v>80</v>
      </c>
      <c r="C211" s="17">
        <v>14.8253</v>
      </c>
      <c r="D211" s="4">
        <v>1</v>
      </c>
      <c r="E211" s="32">
        <v>2.0002</v>
      </c>
      <c r="F211" s="36">
        <f t="shared" si="8"/>
        <v>2.0002</v>
      </c>
    </row>
    <row r="212" spans="1:6" x14ac:dyDescent="0.3">
      <c r="A212" s="16">
        <v>40024</v>
      </c>
      <c r="B212" s="4">
        <v>135</v>
      </c>
      <c r="C212" s="17">
        <v>29.4345</v>
      </c>
      <c r="D212" s="4">
        <v>6</v>
      </c>
      <c r="E212" s="32">
        <v>1.3909</v>
      </c>
      <c r="F212" s="36">
        <f t="shared" si="8"/>
        <v>8.3453999999999997</v>
      </c>
    </row>
    <row r="213" spans="1:6" x14ac:dyDescent="0.3">
      <c r="A213" s="16">
        <v>40025</v>
      </c>
      <c r="B213" s="4">
        <v>95</v>
      </c>
      <c r="C213" s="17">
        <v>10.208299999999999</v>
      </c>
      <c r="D213" s="4">
        <v>6</v>
      </c>
      <c r="E213" s="32">
        <v>0.54179999999999995</v>
      </c>
      <c r="F213" s="36">
        <f t="shared" si="8"/>
        <v>3.2507999999999999</v>
      </c>
    </row>
    <row r="214" spans="1:6" x14ac:dyDescent="0.3">
      <c r="A214" s="16">
        <v>40026</v>
      </c>
      <c r="B214" s="4">
        <v>100</v>
      </c>
      <c r="C214" s="17">
        <v>26.974599999999999</v>
      </c>
      <c r="D214" s="4">
        <v>4</v>
      </c>
      <c r="E214" s="32">
        <v>1.135</v>
      </c>
      <c r="F214" s="36">
        <f t="shared" si="8"/>
        <v>4.54</v>
      </c>
    </row>
    <row r="215" spans="1:6" x14ac:dyDescent="0.3">
      <c r="A215" s="16">
        <v>40027</v>
      </c>
      <c r="B215" s="4">
        <v>80</v>
      </c>
      <c r="C215" s="17">
        <v>19.919799999999999</v>
      </c>
      <c r="D215" s="4">
        <v>2</v>
      </c>
      <c r="E215" s="32">
        <v>3.8975</v>
      </c>
      <c r="F215" s="36">
        <f t="shared" si="8"/>
        <v>7.7949999999999999</v>
      </c>
    </row>
    <row r="216" spans="1:6" x14ac:dyDescent="0.3">
      <c r="A216" s="16">
        <v>40028</v>
      </c>
      <c r="B216" s="4">
        <v>75</v>
      </c>
      <c r="C216" s="17">
        <v>37.9206</v>
      </c>
      <c r="D216" s="4">
        <v>3</v>
      </c>
      <c r="E216" s="32">
        <v>2.4068000000000001</v>
      </c>
      <c r="F216" s="36">
        <f t="shared" si="8"/>
        <v>7.2203999999999997</v>
      </c>
    </row>
    <row r="217" spans="1:6" x14ac:dyDescent="0.3">
      <c r="A217" s="16">
        <v>40029</v>
      </c>
      <c r="B217" s="4">
        <v>75</v>
      </c>
      <c r="C217" s="17">
        <v>17.365300000000001</v>
      </c>
      <c r="D217" s="4">
        <v>1</v>
      </c>
      <c r="E217" s="32">
        <v>1.5229999999999999</v>
      </c>
      <c r="F217" s="36">
        <f t="shared" si="8"/>
        <v>1.5229999999999999</v>
      </c>
    </row>
    <row r="218" spans="1:6" x14ac:dyDescent="0.3">
      <c r="A218" s="16">
        <v>40030</v>
      </c>
      <c r="B218" s="4">
        <v>155</v>
      </c>
      <c r="C218" s="17">
        <v>27.976900000000001</v>
      </c>
      <c r="D218" s="4">
        <v>11</v>
      </c>
      <c r="E218" s="32">
        <v>6.2512999999999996</v>
      </c>
      <c r="F218" s="36">
        <f t="shared" si="8"/>
        <v>68.764299999999992</v>
      </c>
    </row>
    <row r="219" spans="1:6" x14ac:dyDescent="0.3">
      <c r="A219" s="16">
        <v>40031</v>
      </c>
      <c r="B219" s="4">
        <v>115</v>
      </c>
      <c r="C219" s="17">
        <v>23.460999999999999</v>
      </c>
      <c r="D219" s="4">
        <v>3</v>
      </c>
      <c r="E219" s="32">
        <v>8.7091999999999992</v>
      </c>
      <c r="F219" s="36">
        <f t="shared" si="8"/>
        <v>26.127599999999997</v>
      </c>
    </row>
    <row r="220" spans="1:6" x14ac:dyDescent="0.3">
      <c r="A220" s="16">
        <v>40032</v>
      </c>
      <c r="B220" s="4">
        <v>95</v>
      </c>
      <c r="C220" s="17">
        <v>26.026700000000002</v>
      </c>
      <c r="D220" s="4">
        <v>9</v>
      </c>
      <c r="E220" s="32">
        <v>9.1222999999999992</v>
      </c>
      <c r="F220" s="36">
        <f t="shared" si="8"/>
        <v>82.100699999999989</v>
      </c>
    </row>
    <row r="221" spans="1:6" x14ac:dyDescent="0.3">
      <c r="A221" s="16">
        <v>40033</v>
      </c>
      <c r="B221" s="4">
        <v>100</v>
      </c>
      <c r="C221" s="17">
        <v>31.316199999999998</v>
      </c>
      <c r="D221" s="4">
        <v>2</v>
      </c>
      <c r="E221" s="32">
        <v>0.20599999999999999</v>
      </c>
      <c r="F221" s="36">
        <f t="shared" si="8"/>
        <v>0.41199999999999998</v>
      </c>
    </row>
    <row r="222" spans="1:6" x14ac:dyDescent="0.3">
      <c r="A222" s="16">
        <v>40034</v>
      </c>
      <c r="B222" s="4">
        <v>115</v>
      </c>
      <c r="C222" s="17">
        <v>15.2006</v>
      </c>
      <c r="D222" s="4">
        <v>3</v>
      </c>
      <c r="E222" s="32">
        <v>4.6452999999999998</v>
      </c>
      <c r="F222" s="36">
        <f t="shared" si="8"/>
        <v>13.9359</v>
      </c>
    </row>
    <row r="223" spans="1:6" x14ac:dyDescent="0.3">
      <c r="A223" s="16">
        <v>40035</v>
      </c>
      <c r="B223" s="4">
        <v>90</v>
      </c>
      <c r="C223" s="17">
        <v>24.572399999999998</v>
      </c>
      <c r="D223" s="4">
        <v>6</v>
      </c>
      <c r="E223" s="32">
        <v>2.8662000000000001</v>
      </c>
      <c r="F223" s="36">
        <f t="shared" si="8"/>
        <v>17.197200000000002</v>
      </c>
    </row>
    <row r="224" spans="1:6" x14ac:dyDescent="0.3">
      <c r="A224" s="16">
        <v>40036</v>
      </c>
      <c r="B224" s="4">
        <v>115</v>
      </c>
      <c r="C224" s="17">
        <v>24.453900000000001</v>
      </c>
      <c r="D224" s="4">
        <v>1</v>
      </c>
      <c r="E224" s="32">
        <v>0.56389999999999996</v>
      </c>
      <c r="F224" s="36">
        <f t="shared" si="8"/>
        <v>0.56389999999999996</v>
      </c>
    </row>
    <row r="225" spans="1:6" x14ac:dyDescent="0.3">
      <c r="A225" s="16">
        <v>40037</v>
      </c>
      <c r="B225" s="4">
        <v>85</v>
      </c>
      <c r="C225" s="17">
        <v>34.519599999999997</v>
      </c>
      <c r="D225" s="4">
        <v>4</v>
      </c>
      <c r="E225" s="32">
        <v>0.39269999999999999</v>
      </c>
      <c r="F225" s="36">
        <f t="shared" si="8"/>
        <v>1.5708</v>
      </c>
    </row>
    <row r="226" spans="1:6" x14ac:dyDescent="0.3">
      <c r="A226" s="16">
        <v>40038</v>
      </c>
      <c r="B226" s="4">
        <v>70</v>
      </c>
      <c r="C226" s="17">
        <v>17.054600000000001</v>
      </c>
      <c r="D226" s="4">
        <v>5</v>
      </c>
      <c r="E226" s="32">
        <v>0.56559999999999999</v>
      </c>
      <c r="F226" s="36">
        <f t="shared" si="8"/>
        <v>2.8279999999999998</v>
      </c>
    </row>
    <row r="227" spans="1:6" x14ac:dyDescent="0.3">
      <c r="A227" s="16">
        <v>40039</v>
      </c>
      <c r="B227" s="4">
        <v>75</v>
      </c>
      <c r="C227" s="17">
        <v>27.494800000000001</v>
      </c>
      <c r="D227" s="4">
        <v>6</v>
      </c>
      <c r="E227" s="32">
        <v>1.1761999999999999</v>
      </c>
      <c r="F227" s="36">
        <f t="shared" si="8"/>
        <v>7.0571999999999999</v>
      </c>
    </row>
    <row r="228" spans="1:6" x14ac:dyDescent="0.3">
      <c r="A228" s="16">
        <v>40040</v>
      </c>
      <c r="B228" s="4">
        <v>65</v>
      </c>
      <c r="C228" s="17">
        <v>16.308</v>
      </c>
      <c r="D228" s="4">
        <v>2</v>
      </c>
      <c r="E228" s="32">
        <v>1.8713</v>
      </c>
      <c r="F228" s="36">
        <f t="shared" si="8"/>
        <v>3.7425999999999999</v>
      </c>
    </row>
    <row r="229" spans="1:6" x14ac:dyDescent="0.3">
      <c r="A229" s="16">
        <v>40041</v>
      </c>
      <c r="B229" s="4">
        <v>65</v>
      </c>
      <c r="C229" s="17">
        <v>47.444699999999997</v>
      </c>
      <c r="D229" s="4">
        <v>1</v>
      </c>
      <c r="E229" s="32">
        <v>2.7776999999999998</v>
      </c>
      <c r="F229" s="36">
        <f t="shared" si="8"/>
        <v>2.7776999999999998</v>
      </c>
    </row>
    <row r="230" spans="1:6" x14ac:dyDescent="0.3">
      <c r="A230" s="16">
        <v>40042</v>
      </c>
      <c r="B230" s="4">
        <v>80</v>
      </c>
      <c r="C230" s="17">
        <v>40.014899999999997</v>
      </c>
      <c r="D230" s="4">
        <v>7</v>
      </c>
      <c r="E230" s="32">
        <v>7.2316000000000003</v>
      </c>
      <c r="F230" s="36">
        <f t="shared" si="8"/>
        <v>50.621200000000002</v>
      </c>
    </row>
    <row r="231" spans="1:6" x14ac:dyDescent="0.3">
      <c r="A231" s="16">
        <v>40043</v>
      </c>
      <c r="B231" s="4">
        <v>45</v>
      </c>
      <c r="C231" s="17">
        <v>5.3197000000000001</v>
      </c>
      <c r="D231" s="4">
        <v>1</v>
      </c>
      <c r="E231" s="32">
        <v>0.48630000000000001</v>
      </c>
      <c r="F231" s="36">
        <f t="shared" si="8"/>
        <v>0.48630000000000001</v>
      </c>
    </row>
    <row r="232" spans="1:6" x14ac:dyDescent="0.3">
      <c r="A232" s="16">
        <v>40044</v>
      </c>
      <c r="B232" s="4">
        <v>125</v>
      </c>
      <c r="C232" s="17">
        <v>21.7424</v>
      </c>
      <c r="D232" s="4">
        <v>4</v>
      </c>
      <c r="E232" s="32">
        <v>2.7736000000000001</v>
      </c>
      <c r="F232" s="36">
        <f t="shared" si="8"/>
        <v>11.0944</v>
      </c>
    </row>
    <row r="233" spans="1:6" x14ac:dyDescent="0.3">
      <c r="A233" s="16">
        <v>40045</v>
      </c>
      <c r="B233" s="4">
        <v>85</v>
      </c>
      <c r="C233" s="17">
        <v>26.648099999999999</v>
      </c>
      <c r="D233" s="4">
        <v>2</v>
      </c>
      <c r="E233" s="32">
        <v>5.7942</v>
      </c>
      <c r="F233" s="36">
        <f t="shared" si="8"/>
        <v>11.5884</v>
      </c>
    </row>
    <row r="234" spans="1:6" x14ac:dyDescent="0.3">
      <c r="A234" s="16">
        <v>40046</v>
      </c>
      <c r="B234" s="4">
        <v>100</v>
      </c>
      <c r="C234" s="17">
        <v>22.452999999999999</v>
      </c>
      <c r="D234" s="4">
        <v>3</v>
      </c>
      <c r="E234" s="32">
        <v>1.7501</v>
      </c>
      <c r="F234" s="36">
        <f t="shared" si="8"/>
        <v>5.2503000000000002</v>
      </c>
    </row>
    <row r="235" spans="1:6" x14ac:dyDescent="0.3">
      <c r="A235" s="16">
        <v>40047</v>
      </c>
      <c r="B235" s="4">
        <v>60</v>
      </c>
      <c r="C235" s="17">
        <v>22.282299999999999</v>
      </c>
      <c r="D235" s="4">
        <v>3</v>
      </c>
      <c r="E235" s="32">
        <v>0.66010000000000002</v>
      </c>
      <c r="F235" s="36">
        <f t="shared" si="8"/>
        <v>1.9803000000000002</v>
      </c>
    </row>
    <row r="236" spans="1:6" x14ac:dyDescent="0.3">
      <c r="A236" s="16">
        <v>40048</v>
      </c>
      <c r="B236" s="4">
        <v>120</v>
      </c>
      <c r="C236" s="17">
        <v>14.907999999999999</v>
      </c>
      <c r="D236" s="4">
        <v>1</v>
      </c>
      <c r="E236" s="32">
        <v>1.9823</v>
      </c>
      <c r="F236" s="36">
        <f t="shared" si="8"/>
        <v>1.9823</v>
      </c>
    </row>
    <row r="237" spans="1:6" x14ac:dyDescent="0.3">
      <c r="A237" s="16">
        <v>40049</v>
      </c>
      <c r="B237" s="4">
        <v>120</v>
      </c>
      <c r="C237" s="17">
        <v>36.864400000000003</v>
      </c>
      <c r="D237" s="4">
        <v>10</v>
      </c>
      <c r="E237" s="32">
        <v>2.2858000000000001</v>
      </c>
      <c r="F237" s="36">
        <f t="shared" si="8"/>
        <v>22.858000000000001</v>
      </c>
    </row>
    <row r="238" spans="1:6" x14ac:dyDescent="0.3">
      <c r="A238" s="16">
        <v>40050</v>
      </c>
      <c r="B238" s="4">
        <v>110</v>
      </c>
      <c r="C238" s="17">
        <v>21.777200000000001</v>
      </c>
      <c r="D238" s="4">
        <v>4</v>
      </c>
      <c r="E238" s="32">
        <v>0.76380000000000003</v>
      </c>
      <c r="F238" s="36">
        <f t="shared" si="8"/>
        <v>3.0552000000000001</v>
      </c>
    </row>
    <row r="239" spans="1:6" x14ac:dyDescent="0.3">
      <c r="A239" s="16">
        <v>40051</v>
      </c>
      <c r="B239" s="4">
        <v>75</v>
      </c>
      <c r="C239" s="17">
        <v>28.335100000000001</v>
      </c>
      <c r="D239" s="4">
        <v>3</v>
      </c>
      <c r="E239" s="32">
        <v>0.98089999999999999</v>
      </c>
      <c r="F239" s="36">
        <f t="shared" si="8"/>
        <v>2.9426999999999999</v>
      </c>
    </row>
    <row r="240" spans="1:6" x14ac:dyDescent="0.3">
      <c r="A240" s="16">
        <v>40052</v>
      </c>
      <c r="B240" s="4">
        <v>80</v>
      </c>
      <c r="C240" s="17">
        <v>11.5778</v>
      </c>
      <c r="D240" s="4">
        <v>6</v>
      </c>
      <c r="E240" s="32">
        <v>5.4230999999999998</v>
      </c>
      <c r="F240" s="36">
        <f t="shared" si="8"/>
        <v>32.538600000000002</v>
      </c>
    </row>
    <row r="241" spans="1:6" x14ac:dyDescent="0.3">
      <c r="A241" s="16">
        <v>40053</v>
      </c>
      <c r="B241" s="4">
        <v>65</v>
      </c>
      <c r="C241" s="17">
        <v>26.501799999999999</v>
      </c>
      <c r="D241" s="4">
        <v>1</v>
      </c>
      <c r="E241" s="32">
        <v>0.73750000000000004</v>
      </c>
      <c r="F241" s="36">
        <f t="shared" si="8"/>
        <v>0.73750000000000004</v>
      </c>
    </row>
    <row r="242" spans="1:6" x14ac:dyDescent="0.3">
      <c r="A242" s="16">
        <v>40054</v>
      </c>
      <c r="B242" s="4">
        <v>90</v>
      </c>
      <c r="C242" s="17">
        <v>35.981299999999997</v>
      </c>
      <c r="D242" s="4">
        <v>5</v>
      </c>
      <c r="E242" s="32">
        <v>0.75939999999999996</v>
      </c>
      <c r="F242" s="36">
        <f t="shared" si="8"/>
        <v>3.7969999999999997</v>
      </c>
    </row>
    <row r="243" spans="1:6" x14ac:dyDescent="0.3">
      <c r="A243" s="16">
        <v>40055</v>
      </c>
      <c r="B243" s="4">
        <v>85</v>
      </c>
      <c r="C243" s="17">
        <v>20.754999999999999</v>
      </c>
      <c r="D243" s="4">
        <v>3</v>
      </c>
      <c r="E243" s="32">
        <v>0.51980000000000004</v>
      </c>
      <c r="F243" s="36">
        <f t="shared" si="8"/>
        <v>1.5594000000000001</v>
      </c>
    </row>
    <row r="244" spans="1:6" x14ac:dyDescent="0.3">
      <c r="A244" s="16">
        <v>40056</v>
      </c>
      <c r="B244" s="4">
        <v>110</v>
      </c>
      <c r="C244" s="17">
        <v>-2.0621</v>
      </c>
      <c r="D244" s="4">
        <v>1</v>
      </c>
      <c r="E244" s="32">
        <v>0.52780000000000005</v>
      </c>
      <c r="F244" s="36">
        <f t="shared" si="8"/>
        <v>0.52780000000000005</v>
      </c>
    </row>
    <row r="245" spans="1:6" x14ac:dyDescent="0.3">
      <c r="A245" s="16">
        <v>40057</v>
      </c>
      <c r="B245" s="4">
        <v>125</v>
      </c>
      <c r="C245" s="17">
        <v>20.5686</v>
      </c>
      <c r="D245" s="4">
        <v>2</v>
      </c>
      <c r="E245" s="32">
        <v>1.8935999999999999</v>
      </c>
      <c r="F245" s="36">
        <f t="shared" si="8"/>
        <v>3.7871999999999999</v>
      </c>
    </row>
    <row r="246" spans="1:6" x14ac:dyDescent="0.3">
      <c r="A246" s="16">
        <v>40058</v>
      </c>
      <c r="B246" s="4">
        <v>110</v>
      </c>
      <c r="C246" s="17">
        <v>15.764900000000001</v>
      </c>
      <c r="D246" s="4">
        <v>4</v>
      </c>
      <c r="E246" s="32">
        <v>1.0666</v>
      </c>
      <c r="F246" s="36">
        <f t="shared" si="8"/>
        <v>4.2664</v>
      </c>
    </row>
    <row r="247" spans="1:6" x14ac:dyDescent="0.3">
      <c r="A247" s="16">
        <v>40059</v>
      </c>
      <c r="B247" s="4">
        <v>90</v>
      </c>
      <c r="C247" s="17">
        <v>27.702200000000001</v>
      </c>
      <c r="D247" s="4">
        <v>8</v>
      </c>
      <c r="E247" s="32">
        <v>1.5212000000000001</v>
      </c>
      <c r="F247" s="36">
        <f t="shared" si="8"/>
        <v>12.169600000000001</v>
      </c>
    </row>
    <row r="248" spans="1:6" x14ac:dyDescent="0.3">
      <c r="A248" s="16">
        <v>40060</v>
      </c>
      <c r="B248" s="4">
        <v>110</v>
      </c>
      <c r="C248" s="17">
        <v>20.0718</v>
      </c>
      <c r="D248" s="4">
        <v>9</v>
      </c>
      <c r="E248" s="32">
        <v>4.5547000000000004</v>
      </c>
      <c r="F248" s="36">
        <f t="shared" si="8"/>
        <v>40.9923</v>
      </c>
    </row>
    <row r="249" spans="1:6" x14ac:dyDescent="0.3">
      <c r="A249" s="16">
        <v>40061</v>
      </c>
      <c r="B249" s="4">
        <v>85</v>
      </c>
      <c r="C249" s="17">
        <v>20.5306</v>
      </c>
      <c r="D249" s="4">
        <v>3</v>
      </c>
      <c r="E249" s="32">
        <v>8.8345000000000002</v>
      </c>
      <c r="F249" s="36">
        <f t="shared" si="8"/>
        <v>26.503500000000003</v>
      </c>
    </row>
    <row r="250" spans="1:6" x14ac:dyDescent="0.3">
      <c r="A250" s="16">
        <v>40062</v>
      </c>
      <c r="B250" s="4">
        <v>130</v>
      </c>
      <c r="C250" s="17">
        <v>16.864000000000001</v>
      </c>
      <c r="D250" s="4">
        <v>5</v>
      </c>
      <c r="E250" s="32">
        <v>3.7633000000000001</v>
      </c>
      <c r="F250" s="36">
        <f t="shared" si="8"/>
        <v>18.816500000000001</v>
      </c>
    </row>
    <row r="251" spans="1:6" x14ac:dyDescent="0.3">
      <c r="A251" s="16">
        <v>40063</v>
      </c>
      <c r="B251" s="4">
        <v>145</v>
      </c>
      <c r="C251" s="17">
        <v>-4.1451000000000002</v>
      </c>
      <c r="D251" s="4">
        <v>14</v>
      </c>
      <c r="E251" s="32">
        <v>2.3412999999999999</v>
      </c>
      <c r="F251" s="36">
        <f t="shared" si="8"/>
        <v>32.778199999999998</v>
      </c>
    </row>
    <row r="252" spans="1:6" x14ac:dyDescent="0.3">
      <c r="A252" s="16">
        <v>40064</v>
      </c>
      <c r="B252" s="4">
        <v>120</v>
      </c>
      <c r="C252" s="17">
        <v>22.042999999999999</v>
      </c>
      <c r="D252" s="4">
        <v>9</v>
      </c>
      <c r="E252" s="32">
        <v>7.2126999999999999</v>
      </c>
      <c r="F252" s="36">
        <f t="shared" si="8"/>
        <v>64.914299999999997</v>
      </c>
    </row>
    <row r="253" spans="1:6" x14ac:dyDescent="0.3">
      <c r="A253" s="16">
        <v>40065</v>
      </c>
      <c r="B253" s="4">
        <v>85</v>
      </c>
      <c r="C253" s="17">
        <v>24.2224</v>
      </c>
      <c r="D253" s="4">
        <v>5</v>
      </c>
      <c r="E253" s="32">
        <v>2.4929000000000001</v>
      </c>
      <c r="F253" s="36">
        <f t="shared" si="8"/>
        <v>12.464500000000001</v>
      </c>
    </row>
    <row r="254" spans="1:6" x14ac:dyDescent="0.3">
      <c r="A254" s="16">
        <v>40066</v>
      </c>
      <c r="B254" s="4">
        <v>105</v>
      </c>
      <c r="C254" s="17">
        <v>41.058399999999999</v>
      </c>
      <c r="D254" s="4">
        <v>10</v>
      </c>
      <c r="E254" s="32">
        <v>11.1083</v>
      </c>
      <c r="F254" s="36">
        <f t="shared" si="8"/>
        <v>111.083</v>
      </c>
    </row>
    <row r="255" spans="1:6" x14ac:dyDescent="0.3">
      <c r="A255" s="16">
        <v>40067</v>
      </c>
      <c r="B255" s="4">
        <v>95</v>
      </c>
      <c r="C255" s="17">
        <v>17.9405</v>
      </c>
      <c r="D255" s="4">
        <v>2</v>
      </c>
      <c r="E255" s="32">
        <v>1.1929000000000001</v>
      </c>
      <c r="F255" s="36">
        <f t="shared" si="8"/>
        <v>2.3858000000000001</v>
      </c>
    </row>
    <row r="256" spans="1:6" x14ac:dyDescent="0.3">
      <c r="A256" s="16">
        <v>40068</v>
      </c>
      <c r="B256" s="4">
        <v>110</v>
      </c>
      <c r="C256" s="17">
        <v>36.402299999999997</v>
      </c>
      <c r="D256" s="4">
        <v>1</v>
      </c>
      <c r="E256" s="32">
        <v>2.1356000000000002</v>
      </c>
      <c r="F256" s="36">
        <f t="shared" si="8"/>
        <v>2.1356000000000002</v>
      </c>
    </row>
    <row r="257" spans="1:6" x14ac:dyDescent="0.3">
      <c r="A257" s="16">
        <v>40069</v>
      </c>
      <c r="B257" s="4">
        <v>115</v>
      </c>
      <c r="C257" s="17">
        <v>36.496899999999997</v>
      </c>
      <c r="D257" s="4">
        <v>6</v>
      </c>
      <c r="E257" s="32">
        <v>2.8319999999999999</v>
      </c>
      <c r="F257" s="36">
        <f t="shared" si="8"/>
        <v>16.991999999999997</v>
      </c>
    </row>
    <row r="258" spans="1:6" x14ac:dyDescent="0.3">
      <c r="A258" s="16">
        <v>40070</v>
      </c>
      <c r="B258" s="4">
        <v>110</v>
      </c>
      <c r="C258" s="17">
        <v>4.3076999999999996</v>
      </c>
      <c r="D258" s="4">
        <v>1</v>
      </c>
      <c r="E258" s="32">
        <v>1.0555000000000001</v>
      </c>
      <c r="F258" s="36">
        <f t="shared" si="8"/>
        <v>1.0555000000000001</v>
      </c>
    </row>
    <row r="259" spans="1:6" x14ac:dyDescent="0.3">
      <c r="A259" s="16">
        <v>40071</v>
      </c>
      <c r="B259" s="4">
        <v>85</v>
      </c>
      <c r="C259" s="17">
        <v>31.8459</v>
      </c>
      <c r="D259" s="4">
        <v>5</v>
      </c>
      <c r="E259" s="32">
        <v>0.65390000000000004</v>
      </c>
      <c r="F259" s="36">
        <f t="shared" ref="F259:F322" si="9">D259*E259</f>
        <v>3.2695000000000003</v>
      </c>
    </row>
    <row r="260" spans="1:6" x14ac:dyDescent="0.3">
      <c r="A260" s="16">
        <v>40072</v>
      </c>
      <c r="B260" s="4">
        <v>120</v>
      </c>
      <c r="C260" s="17">
        <v>28.0898</v>
      </c>
      <c r="D260" s="4">
        <v>10</v>
      </c>
      <c r="E260" s="32">
        <v>3.5493000000000001</v>
      </c>
      <c r="F260" s="36">
        <f t="shared" si="9"/>
        <v>35.493000000000002</v>
      </c>
    </row>
    <row r="261" spans="1:6" x14ac:dyDescent="0.3">
      <c r="A261" s="16">
        <v>40073</v>
      </c>
      <c r="B261" s="4">
        <v>80</v>
      </c>
      <c r="C261" s="17">
        <v>24.225100000000001</v>
      </c>
      <c r="D261" s="4">
        <v>1</v>
      </c>
      <c r="E261" s="32">
        <v>1.9504999999999999</v>
      </c>
      <c r="F261" s="36">
        <f t="shared" si="9"/>
        <v>1.9504999999999999</v>
      </c>
    </row>
    <row r="262" spans="1:6" x14ac:dyDescent="0.3">
      <c r="A262" s="16">
        <v>40074</v>
      </c>
      <c r="B262" s="4">
        <v>65</v>
      </c>
      <c r="C262" s="17">
        <v>5.9695999999999998</v>
      </c>
      <c r="D262" s="4">
        <v>4</v>
      </c>
      <c r="E262" s="32">
        <v>0.95389999999999997</v>
      </c>
      <c r="F262" s="36">
        <f t="shared" si="9"/>
        <v>3.8155999999999999</v>
      </c>
    </row>
    <row r="263" spans="1:6" x14ac:dyDescent="0.3">
      <c r="A263" s="16">
        <v>40075</v>
      </c>
      <c r="B263" s="4">
        <v>65</v>
      </c>
      <c r="C263" s="17">
        <v>27.671700000000001</v>
      </c>
      <c r="D263" s="4">
        <v>2</v>
      </c>
      <c r="E263" s="32">
        <v>0.59989999999999999</v>
      </c>
      <c r="F263" s="36">
        <f t="shared" si="9"/>
        <v>1.1998</v>
      </c>
    </row>
    <row r="264" spans="1:6" x14ac:dyDescent="0.3">
      <c r="A264" s="16">
        <v>40076</v>
      </c>
      <c r="B264" s="4">
        <v>130</v>
      </c>
      <c r="C264" s="17">
        <v>26.6083</v>
      </c>
      <c r="D264" s="4">
        <v>9</v>
      </c>
      <c r="E264" s="32">
        <v>1.6504000000000001</v>
      </c>
      <c r="F264" s="36">
        <f t="shared" si="9"/>
        <v>14.8536</v>
      </c>
    </row>
    <row r="265" spans="1:6" x14ac:dyDescent="0.3">
      <c r="A265" s="16">
        <v>40077</v>
      </c>
      <c r="B265" s="4">
        <v>95</v>
      </c>
      <c r="C265" s="17">
        <v>28.999600000000001</v>
      </c>
      <c r="D265" s="4">
        <v>3</v>
      </c>
      <c r="E265" s="32">
        <v>0.23860000000000001</v>
      </c>
      <c r="F265" s="36">
        <f t="shared" si="9"/>
        <v>0.71579999999999999</v>
      </c>
    </row>
    <row r="266" spans="1:6" x14ac:dyDescent="0.3">
      <c r="A266" s="16">
        <v>40078</v>
      </c>
      <c r="B266" s="4">
        <v>95</v>
      </c>
      <c r="C266" s="17">
        <v>46.964199999999998</v>
      </c>
      <c r="D266" s="4">
        <v>4</v>
      </c>
      <c r="E266" s="32">
        <v>1.262</v>
      </c>
      <c r="F266" s="36">
        <f t="shared" si="9"/>
        <v>5.048</v>
      </c>
    </row>
    <row r="267" spans="1:6" x14ac:dyDescent="0.3">
      <c r="A267" s="16">
        <v>40079</v>
      </c>
      <c r="B267" s="4">
        <v>75</v>
      </c>
      <c r="C267" s="17">
        <v>35.141399999999997</v>
      </c>
      <c r="D267" s="4">
        <v>4</v>
      </c>
      <c r="E267" s="32">
        <v>0.2717</v>
      </c>
      <c r="F267" s="36">
        <f t="shared" si="9"/>
        <v>1.0868</v>
      </c>
    </row>
    <row r="268" spans="1:6" x14ac:dyDescent="0.3">
      <c r="A268" s="16">
        <v>40080</v>
      </c>
      <c r="B268" s="4">
        <v>70</v>
      </c>
      <c r="C268" s="17">
        <v>20.5701</v>
      </c>
      <c r="D268" s="4">
        <v>3</v>
      </c>
      <c r="E268" s="32">
        <v>0.15790000000000001</v>
      </c>
      <c r="F268" s="36">
        <f t="shared" si="9"/>
        <v>0.47370000000000001</v>
      </c>
    </row>
    <row r="269" spans="1:6" x14ac:dyDescent="0.3">
      <c r="A269" s="16">
        <v>40081</v>
      </c>
      <c r="B269" s="4">
        <v>100</v>
      </c>
      <c r="C269" s="17">
        <v>26.3339</v>
      </c>
      <c r="D269" s="4">
        <v>8</v>
      </c>
      <c r="E269" s="32">
        <v>3.6593</v>
      </c>
      <c r="F269" s="36">
        <f t="shared" si="9"/>
        <v>29.2744</v>
      </c>
    </row>
    <row r="270" spans="1:6" x14ac:dyDescent="0.3">
      <c r="A270" s="16">
        <v>40082</v>
      </c>
      <c r="B270" s="4">
        <v>70</v>
      </c>
      <c r="C270" s="17">
        <v>5.4669999999999996</v>
      </c>
      <c r="D270" s="4">
        <v>6</v>
      </c>
      <c r="E270" s="32">
        <v>1.7536</v>
      </c>
      <c r="F270" s="36">
        <f t="shared" si="9"/>
        <v>10.521599999999999</v>
      </c>
    </row>
    <row r="271" spans="1:6" x14ac:dyDescent="0.3">
      <c r="A271" s="16">
        <v>40083</v>
      </c>
      <c r="B271" s="4">
        <v>100</v>
      </c>
      <c r="C271" s="17">
        <v>22.798500000000001</v>
      </c>
      <c r="D271" s="4">
        <v>1</v>
      </c>
      <c r="E271" s="32">
        <v>0.3695</v>
      </c>
      <c r="F271" s="36">
        <f t="shared" si="9"/>
        <v>0.3695</v>
      </c>
    </row>
    <row r="272" spans="1:6" x14ac:dyDescent="0.3">
      <c r="A272" s="16">
        <v>40084</v>
      </c>
      <c r="B272" s="4">
        <v>105</v>
      </c>
      <c r="C272" s="17">
        <v>47.107199999999999</v>
      </c>
      <c r="D272" s="4">
        <v>8</v>
      </c>
      <c r="E272" s="32">
        <v>2.2155</v>
      </c>
      <c r="F272" s="36">
        <f t="shared" si="9"/>
        <v>17.724</v>
      </c>
    </row>
    <row r="273" spans="1:6" x14ac:dyDescent="0.3">
      <c r="A273" s="16">
        <v>40085</v>
      </c>
      <c r="B273" s="4">
        <v>85</v>
      </c>
      <c r="C273" s="17">
        <v>20.347200000000001</v>
      </c>
      <c r="D273" s="4">
        <v>1</v>
      </c>
      <c r="E273" s="32">
        <v>1.099</v>
      </c>
      <c r="F273" s="36">
        <f t="shared" si="9"/>
        <v>1.099</v>
      </c>
    </row>
    <row r="274" spans="1:6" x14ac:dyDescent="0.3">
      <c r="A274" s="16">
        <v>40086</v>
      </c>
      <c r="B274" s="4">
        <v>105</v>
      </c>
      <c r="C274" s="17">
        <v>18.314699999999998</v>
      </c>
      <c r="D274" s="4">
        <v>6</v>
      </c>
      <c r="E274" s="32">
        <v>1.3672</v>
      </c>
      <c r="F274" s="36">
        <f t="shared" si="9"/>
        <v>8.2031999999999989</v>
      </c>
    </row>
    <row r="275" spans="1:6" x14ac:dyDescent="0.3">
      <c r="A275" s="16">
        <v>40087</v>
      </c>
      <c r="B275" s="4">
        <v>115</v>
      </c>
      <c r="C275" s="17">
        <v>20.971800000000002</v>
      </c>
      <c r="D275" s="4">
        <v>5</v>
      </c>
      <c r="E275" s="32">
        <v>2.7294999999999998</v>
      </c>
      <c r="F275" s="36">
        <f t="shared" si="9"/>
        <v>13.647499999999999</v>
      </c>
    </row>
    <row r="276" spans="1:6" x14ac:dyDescent="0.3">
      <c r="A276" s="16">
        <v>40088</v>
      </c>
      <c r="B276" s="4">
        <v>95</v>
      </c>
      <c r="C276" s="17">
        <v>39.624600000000001</v>
      </c>
      <c r="D276" s="4">
        <v>3</v>
      </c>
      <c r="E276" s="32">
        <v>0.55200000000000005</v>
      </c>
      <c r="F276" s="36">
        <f t="shared" si="9"/>
        <v>1.6560000000000001</v>
      </c>
    </row>
    <row r="277" spans="1:6" x14ac:dyDescent="0.3">
      <c r="A277" s="16">
        <v>40089</v>
      </c>
      <c r="B277" s="4">
        <v>95</v>
      </c>
      <c r="C277" s="17">
        <v>0.64810000000000001</v>
      </c>
      <c r="D277" s="4">
        <v>1</v>
      </c>
      <c r="E277" s="32">
        <v>1.4525999999999999</v>
      </c>
      <c r="F277" s="36">
        <f t="shared" si="9"/>
        <v>1.4525999999999999</v>
      </c>
    </row>
    <row r="278" spans="1:6" x14ac:dyDescent="0.3">
      <c r="A278" s="16">
        <v>40090</v>
      </c>
      <c r="B278" s="4">
        <v>105</v>
      </c>
      <c r="C278" s="17">
        <v>38.673400000000001</v>
      </c>
      <c r="D278" s="4">
        <v>8</v>
      </c>
      <c r="E278" s="32">
        <v>1.6625000000000001</v>
      </c>
      <c r="F278" s="36">
        <f t="shared" si="9"/>
        <v>13.3</v>
      </c>
    </row>
    <row r="279" spans="1:6" x14ac:dyDescent="0.3">
      <c r="A279" s="16">
        <v>40091</v>
      </c>
      <c r="B279" s="4">
        <v>110</v>
      </c>
      <c r="C279" s="17">
        <v>24.152699999999999</v>
      </c>
      <c r="D279" s="4">
        <v>4</v>
      </c>
      <c r="E279" s="32">
        <v>0.52949999999999997</v>
      </c>
      <c r="F279" s="36">
        <f t="shared" si="9"/>
        <v>2.1179999999999999</v>
      </c>
    </row>
    <row r="280" spans="1:6" x14ac:dyDescent="0.3">
      <c r="A280" s="16">
        <v>40092</v>
      </c>
      <c r="B280" s="4">
        <v>110</v>
      </c>
      <c r="C280" s="17">
        <v>19.117799999999999</v>
      </c>
      <c r="D280" s="4">
        <v>4</v>
      </c>
      <c r="E280" s="32">
        <v>0.90249999999999997</v>
      </c>
      <c r="F280" s="36">
        <f t="shared" si="9"/>
        <v>3.61</v>
      </c>
    </row>
    <row r="281" spans="1:6" x14ac:dyDescent="0.3">
      <c r="A281" s="16">
        <v>40093</v>
      </c>
      <c r="B281" s="4">
        <v>95</v>
      </c>
      <c r="C281" s="17">
        <v>49.957599999999999</v>
      </c>
      <c r="D281" s="4">
        <v>3</v>
      </c>
      <c r="E281" s="32">
        <v>3.4979</v>
      </c>
      <c r="F281" s="36">
        <f t="shared" si="9"/>
        <v>10.4937</v>
      </c>
    </row>
    <row r="282" spans="1:6" x14ac:dyDescent="0.3">
      <c r="A282" s="16">
        <v>40094</v>
      </c>
      <c r="B282" s="4">
        <v>75</v>
      </c>
      <c r="C282" s="17">
        <v>9.8866999999999994</v>
      </c>
      <c r="D282" s="4">
        <v>3</v>
      </c>
      <c r="E282" s="32">
        <v>1.0988</v>
      </c>
      <c r="F282" s="36">
        <f t="shared" si="9"/>
        <v>3.2964000000000002</v>
      </c>
    </row>
    <row r="283" spans="1:6" x14ac:dyDescent="0.3">
      <c r="A283" s="16">
        <v>40095</v>
      </c>
      <c r="B283" s="4">
        <v>110</v>
      </c>
      <c r="C283" s="17">
        <v>21.2346</v>
      </c>
      <c r="D283" s="4">
        <v>4</v>
      </c>
      <c r="E283" s="32">
        <v>1.0349999999999999</v>
      </c>
      <c r="F283" s="36">
        <f t="shared" si="9"/>
        <v>4.1399999999999997</v>
      </c>
    </row>
    <row r="284" spans="1:6" x14ac:dyDescent="0.3">
      <c r="A284" s="16">
        <v>40096</v>
      </c>
      <c r="B284" s="4">
        <v>75</v>
      </c>
      <c r="C284" s="17">
        <v>18.011700000000001</v>
      </c>
      <c r="D284" s="4">
        <v>6</v>
      </c>
      <c r="E284" s="32">
        <v>3.6743999999999999</v>
      </c>
      <c r="F284" s="36">
        <f t="shared" si="9"/>
        <v>22.046399999999998</v>
      </c>
    </row>
    <row r="285" spans="1:6" x14ac:dyDescent="0.3">
      <c r="A285" s="16">
        <v>40097</v>
      </c>
      <c r="B285" s="4">
        <v>95</v>
      </c>
      <c r="C285" s="17">
        <v>31.537299999999998</v>
      </c>
      <c r="D285" s="4">
        <v>4</v>
      </c>
      <c r="E285" s="32">
        <v>1.4825999999999999</v>
      </c>
      <c r="F285" s="36">
        <f t="shared" si="9"/>
        <v>5.9303999999999997</v>
      </c>
    </row>
    <row r="286" spans="1:6" x14ac:dyDescent="0.3">
      <c r="A286" s="16">
        <v>40098</v>
      </c>
      <c r="B286" s="4">
        <v>115</v>
      </c>
      <c r="C286" s="17">
        <v>28.7255</v>
      </c>
      <c r="D286" s="4">
        <v>10</v>
      </c>
      <c r="E286" s="32">
        <v>0.54949999999999999</v>
      </c>
      <c r="F286" s="36">
        <f t="shared" si="9"/>
        <v>5.4950000000000001</v>
      </c>
    </row>
    <row r="287" spans="1:6" x14ac:dyDescent="0.3">
      <c r="A287" s="16">
        <v>40099</v>
      </c>
      <c r="B287" s="4">
        <v>70</v>
      </c>
      <c r="C287" s="17">
        <v>29.5718</v>
      </c>
      <c r="D287" s="4">
        <v>1</v>
      </c>
      <c r="E287" s="32">
        <v>1.4205000000000001</v>
      </c>
      <c r="F287" s="36">
        <f t="shared" si="9"/>
        <v>1.4205000000000001</v>
      </c>
    </row>
    <row r="288" spans="1:6" x14ac:dyDescent="0.3">
      <c r="A288" s="16">
        <v>40100</v>
      </c>
      <c r="B288" s="4">
        <v>120</v>
      </c>
      <c r="C288" s="17">
        <v>20.729800000000001</v>
      </c>
      <c r="D288" s="4">
        <v>1</v>
      </c>
      <c r="E288" s="32">
        <v>4.9444999999999997</v>
      </c>
      <c r="F288" s="36">
        <f t="shared" si="9"/>
        <v>4.9444999999999997</v>
      </c>
    </row>
    <row r="289" spans="1:6" x14ac:dyDescent="0.3">
      <c r="A289" s="16">
        <v>40101</v>
      </c>
      <c r="B289" s="4">
        <v>120</v>
      </c>
      <c r="C289" s="17">
        <v>27.386900000000001</v>
      </c>
      <c r="D289" s="4">
        <v>2</v>
      </c>
      <c r="E289" s="32">
        <v>0.94</v>
      </c>
      <c r="F289" s="36">
        <f t="shared" si="9"/>
        <v>1.88</v>
      </c>
    </row>
    <row r="290" spans="1:6" x14ac:dyDescent="0.3">
      <c r="A290" s="16">
        <v>40102</v>
      </c>
      <c r="B290" s="4">
        <v>105</v>
      </c>
      <c r="C290" s="17">
        <v>33.591500000000003</v>
      </c>
      <c r="D290" s="4">
        <v>8</v>
      </c>
      <c r="E290" s="32">
        <v>0.88449999999999995</v>
      </c>
      <c r="F290" s="36">
        <f t="shared" si="9"/>
        <v>7.0759999999999996</v>
      </c>
    </row>
    <row r="291" spans="1:6" x14ac:dyDescent="0.3">
      <c r="A291" s="16">
        <v>40103</v>
      </c>
      <c r="B291" s="4">
        <v>110</v>
      </c>
      <c r="C291" s="17">
        <v>6.6932999999999998</v>
      </c>
      <c r="D291" s="4">
        <v>7</v>
      </c>
      <c r="E291" s="32">
        <v>0.83630000000000004</v>
      </c>
      <c r="F291" s="36">
        <f t="shared" si="9"/>
        <v>5.8541000000000007</v>
      </c>
    </row>
    <row r="292" spans="1:6" x14ac:dyDescent="0.3">
      <c r="A292" s="16">
        <v>40104</v>
      </c>
      <c r="B292" s="4">
        <v>120</v>
      </c>
      <c r="C292" s="17">
        <v>26.1998</v>
      </c>
      <c r="D292" s="4">
        <v>1</v>
      </c>
      <c r="E292" s="32">
        <v>2.8441000000000001</v>
      </c>
      <c r="F292" s="36">
        <f t="shared" si="9"/>
        <v>2.8441000000000001</v>
      </c>
    </row>
    <row r="293" spans="1:6" x14ac:dyDescent="0.3">
      <c r="A293" s="16">
        <v>40105</v>
      </c>
      <c r="B293" s="4">
        <v>135</v>
      </c>
      <c r="C293" s="17">
        <v>23.004300000000001</v>
      </c>
      <c r="D293" s="4">
        <v>7</v>
      </c>
      <c r="E293" s="32">
        <v>0.21579999999999999</v>
      </c>
      <c r="F293" s="36">
        <f t="shared" si="9"/>
        <v>1.5105999999999999</v>
      </c>
    </row>
    <row r="294" spans="1:6" x14ac:dyDescent="0.3">
      <c r="A294" s="16">
        <v>40106</v>
      </c>
      <c r="B294" s="4">
        <v>65</v>
      </c>
      <c r="C294" s="17">
        <v>17.969799999999999</v>
      </c>
      <c r="D294" s="4">
        <v>5</v>
      </c>
      <c r="E294" s="32">
        <v>4.3712999999999997</v>
      </c>
      <c r="F294" s="36">
        <f t="shared" si="9"/>
        <v>21.856499999999997</v>
      </c>
    </row>
    <row r="295" spans="1:6" x14ac:dyDescent="0.3">
      <c r="A295" s="16">
        <v>40107</v>
      </c>
      <c r="B295" s="4">
        <v>95</v>
      </c>
      <c r="C295" s="17">
        <v>29.891400000000001</v>
      </c>
      <c r="D295" s="4">
        <v>5</v>
      </c>
      <c r="E295" s="32">
        <v>3.3976999999999999</v>
      </c>
      <c r="F295" s="36">
        <f t="shared" si="9"/>
        <v>16.988499999999998</v>
      </c>
    </row>
    <row r="296" spans="1:6" x14ac:dyDescent="0.3">
      <c r="A296" s="16">
        <v>40108</v>
      </c>
      <c r="B296" s="4">
        <v>60</v>
      </c>
      <c r="C296" s="17">
        <v>31.621200000000002</v>
      </c>
      <c r="D296" s="4">
        <v>1</v>
      </c>
      <c r="E296" s="32">
        <v>1.4252</v>
      </c>
      <c r="F296" s="36">
        <f t="shared" si="9"/>
        <v>1.4252</v>
      </c>
    </row>
    <row r="297" spans="1:6" x14ac:dyDescent="0.3">
      <c r="A297" s="16">
        <v>40109</v>
      </c>
      <c r="B297" s="4">
        <v>90</v>
      </c>
      <c r="C297" s="17">
        <v>20.833100000000002</v>
      </c>
      <c r="D297" s="4">
        <v>8</v>
      </c>
      <c r="E297" s="32">
        <v>1.0282</v>
      </c>
      <c r="F297" s="36">
        <f t="shared" si="9"/>
        <v>8.2256</v>
      </c>
    </row>
    <row r="298" spans="1:6" x14ac:dyDescent="0.3">
      <c r="A298" s="16">
        <v>40110</v>
      </c>
      <c r="B298" s="4">
        <v>95</v>
      </c>
      <c r="C298" s="17">
        <v>23.964099999999998</v>
      </c>
      <c r="D298" s="4">
        <v>8</v>
      </c>
      <c r="E298" s="32">
        <v>1.2807999999999999</v>
      </c>
      <c r="F298" s="36">
        <f t="shared" si="9"/>
        <v>10.2464</v>
      </c>
    </row>
    <row r="299" spans="1:6" x14ac:dyDescent="0.3">
      <c r="A299" s="16">
        <v>40111</v>
      </c>
      <c r="B299" s="4">
        <v>105</v>
      </c>
      <c r="C299" s="17">
        <v>50.780200000000001</v>
      </c>
      <c r="D299" s="4">
        <v>7</v>
      </c>
      <c r="E299" s="32">
        <v>0.52969999999999995</v>
      </c>
      <c r="F299" s="36">
        <f t="shared" si="9"/>
        <v>3.7078999999999995</v>
      </c>
    </row>
    <row r="300" spans="1:6" x14ac:dyDescent="0.3">
      <c r="A300" s="16">
        <v>40112</v>
      </c>
      <c r="B300" s="4">
        <v>105</v>
      </c>
      <c r="C300" s="17">
        <v>22.9937</v>
      </c>
      <c r="D300" s="4">
        <v>8</v>
      </c>
      <c r="E300" s="32">
        <v>10.457000000000001</v>
      </c>
      <c r="F300" s="36">
        <f t="shared" si="9"/>
        <v>83.656000000000006</v>
      </c>
    </row>
    <row r="301" spans="1:6" x14ac:dyDescent="0.3">
      <c r="A301" s="16">
        <v>40113</v>
      </c>
      <c r="B301" s="4">
        <v>120</v>
      </c>
      <c r="C301" s="17">
        <v>16.287600000000001</v>
      </c>
      <c r="D301" s="4">
        <v>11</v>
      </c>
      <c r="E301" s="32">
        <v>0.71599999999999997</v>
      </c>
      <c r="F301" s="36">
        <f t="shared" si="9"/>
        <v>7.8759999999999994</v>
      </c>
    </row>
    <row r="302" spans="1:6" x14ac:dyDescent="0.3">
      <c r="A302" s="16">
        <v>40114</v>
      </c>
      <c r="B302" s="4">
        <v>115</v>
      </c>
      <c r="C302" s="17">
        <v>23.2012</v>
      </c>
      <c r="D302" s="4">
        <v>3</v>
      </c>
      <c r="E302" s="32">
        <v>1.3015000000000001</v>
      </c>
      <c r="F302" s="36">
        <f t="shared" si="9"/>
        <v>3.9045000000000005</v>
      </c>
    </row>
    <row r="303" spans="1:6" x14ac:dyDescent="0.3">
      <c r="A303" s="16">
        <v>40115</v>
      </c>
      <c r="B303" s="4">
        <v>90</v>
      </c>
      <c r="C303" s="17">
        <v>17.9923</v>
      </c>
      <c r="D303" s="4">
        <v>6</v>
      </c>
      <c r="E303" s="32">
        <v>1.1785000000000001</v>
      </c>
      <c r="F303" s="36">
        <f t="shared" si="9"/>
        <v>7.0710000000000006</v>
      </c>
    </row>
    <row r="304" spans="1:6" x14ac:dyDescent="0.3">
      <c r="A304" s="16">
        <v>40116</v>
      </c>
      <c r="B304" s="4">
        <v>115</v>
      </c>
      <c r="C304" s="17">
        <v>21.8049</v>
      </c>
      <c r="D304" s="4">
        <v>6</v>
      </c>
      <c r="E304" s="32">
        <v>0.53849999999999998</v>
      </c>
      <c r="F304" s="36">
        <f t="shared" si="9"/>
        <v>3.2309999999999999</v>
      </c>
    </row>
    <row r="305" spans="1:6" x14ac:dyDescent="0.3">
      <c r="A305" s="16">
        <v>40117</v>
      </c>
      <c r="B305" s="4">
        <v>100</v>
      </c>
      <c r="C305" s="17">
        <v>8.3620000000000001</v>
      </c>
      <c r="D305" s="4">
        <v>3</v>
      </c>
      <c r="E305" s="32">
        <v>1.3592</v>
      </c>
      <c r="F305" s="36">
        <f t="shared" si="9"/>
        <v>4.0776000000000003</v>
      </c>
    </row>
    <row r="306" spans="1:6" x14ac:dyDescent="0.3">
      <c r="A306" s="16">
        <v>40118</v>
      </c>
      <c r="B306" s="4">
        <v>125</v>
      </c>
      <c r="C306" s="17">
        <v>8.5124999999999993</v>
      </c>
      <c r="D306" s="4">
        <v>6</v>
      </c>
      <c r="E306" s="32">
        <v>0.5575</v>
      </c>
      <c r="F306" s="36">
        <f t="shared" si="9"/>
        <v>3.3449999999999998</v>
      </c>
    </row>
    <row r="307" spans="1:6" x14ac:dyDescent="0.3">
      <c r="A307" s="16">
        <v>40119</v>
      </c>
      <c r="B307" s="4">
        <v>105</v>
      </c>
      <c r="C307" s="17">
        <v>28.310300000000002</v>
      </c>
      <c r="D307" s="4">
        <v>2</v>
      </c>
      <c r="E307" s="32">
        <v>1.8737999999999999</v>
      </c>
      <c r="F307" s="36">
        <f t="shared" si="9"/>
        <v>3.7475999999999998</v>
      </c>
    </row>
    <row r="308" spans="1:6" x14ac:dyDescent="0.3">
      <c r="A308" s="16">
        <v>40120</v>
      </c>
      <c r="B308" s="4">
        <v>125</v>
      </c>
      <c r="C308" s="17">
        <v>37.5764</v>
      </c>
      <c r="D308" s="4">
        <v>4</v>
      </c>
      <c r="E308" s="32">
        <v>9.1468000000000007</v>
      </c>
      <c r="F308" s="36">
        <f t="shared" si="9"/>
        <v>36.587200000000003</v>
      </c>
    </row>
    <row r="309" spans="1:6" x14ac:dyDescent="0.3">
      <c r="A309" s="16">
        <v>40121</v>
      </c>
      <c r="B309" s="4">
        <v>75</v>
      </c>
      <c r="C309" s="17">
        <v>35.768099999999997</v>
      </c>
      <c r="D309" s="4">
        <v>3</v>
      </c>
      <c r="E309" s="32">
        <v>0.52690000000000003</v>
      </c>
      <c r="F309" s="36">
        <f t="shared" si="9"/>
        <v>1.5807000000000002</v>
      </c>
    </row>
    <row r="310" spans="1:6" x14ac:dyDescent="0.3">
      <c r="A310" s="16">
        <v>40122</v>
      </c>
      <c r="B310" s="4">
        <v>85</v>
      </c>
      <c r="C310" s="17">
        <v>21.6557</v>
      </c>
      <c r="D310" s="4">
        <v>1</v>
      </c>
      <c r="E310" s="32">
        <v>0.20180000000000001</v>
      </c>
      <c r="F310" s="36">
        <f t="shared" si="9"/>
        <v>0.20180000000000001</v>
      </c>
    </row>
    <row r="311" spans="1:6" x14ac:dyDescent="0.3">
      <c r="A311" s="16">
        <v>40123</v>
      </c>
      <c r="B311" s="4">
        <v>90</v>
      </c>
      <c r="C311" s="17">
        <v>10.806699999999999</v>
      </c>
      <c r="D311" s="4">
        <v>1</v>
      </c>
      <c r="E311" s="32">
        <v>0.45250000000000001</v>
      </c>
      <c r="F311" s="36">
        <f t="shared" si="9"/>
        <v>0.45250000000000001</v>
      </c>
    </row>
    <row r="312" spans="1:6" x14ac:dyDescent="0.3">
      <c r="A312" s="16">
        <v>40124</v>
      </c>
      <c r="B312" s="4">
        <v>85</v>
      </c>
      <c r="C312" s="17">
        <v>17.395600000000002</v>
      </c>
      <c r="D312" s="4">
        <v>1</v>
      </c>
      <c r="E312" s="32">
        <v>0.41220000000000001</v>
      </c>
      <c r="F312" s="36">
        <f t="shared" si="9"/>
        <v>0.41220000000000001</v>
      </c>
    </row>
    <row r="313" spans="1:6" x14ac:dyDescent="0.3">
      <c r="A313" s="16">
        <v>40125</v>
      </c>
      <c r="B313" s="4">
        <v>105</v>
      </c>
      <c r="C313" s="17">
        <v>19.626999999999999</v>
      </c>
      <c r="D313" s="4">
        <v>10</v>
      </c>
      <c r="E313" s="32">
        <v>0.77429999999999999</v>
      </c>
      <c r="F313" s="36">
        <f t="shared" si="9"/>
        <v>7.7430000000000003</v>
      </c>
    </row>
    <row r="314" spans="1:6" x14ac:dyDescent="0.3">
      <c r="A314" s="16">
        <v>40126</v>
      </c>
      <c r="B314" s="4">
        <v>80</v>
      </c>
      <c r="C314" s="17">
        <v>-2.8123</v>
      </c>
      <c r="D314" s="4">
        <v>2</v>
      </c>
      <c r="E314" s="32">
        <v>1.4119999999999999</v>
      </c>
      <c r="F314" s="36">
        <f t="shared" si="9"/>
        <v>2.8239999999999998</v>
      </c>
    </row>
    <row r="315" spans="1:6" x14ac:dyDescent="0.3">
      <c r="A315" s="16">
        <v>40127</v>
      </c>
      <c r="B315" s="4">
        <v>95</v>
      </c>
      <c r="C315" s="17">
        <v>24.034600000000001</v>
      </c>
      <c r="D315" s="4">
        <v>5</v>
      </c>
      <c r="E315" s="32">
        <v>2.6009000000000002</v>
      </c>
      <c r="F315" s="36">
        <f t="shared" si="9"/>
        <v>13.0045</v>
      </c>
    </row>
    <row r="316" spans="1:6" x14ac:dyDescent="0.3">
      <c r="A316" s="16">
        <v>40128</v>
      </c>
      <c r="B316" s="4">
        <v>115</v>
      </c>
      <c r="C316" s="17">
        <v>25.257300000000001</v>
      </c>
      <c r="D316" s="4">
        <v>10</v>
      </c>
      <c r="E316" s="32">
        <v>0.54930000000000001</v>
      </c>
      <c r="F316" s="36">
        <f t="shared" si="9"/>
        <v>5.4930000000000003</v>
      </c>
    </row>
    <row r="317" spans="1:6" x14ac:dyDescent="0.3">
      <c r="A317" s="16">
        <v>40129</v>
      </c>
      <c r="B317" s="4">
        <v>75</v>
      </c>
      <c r="C317" s="17">
        <v>35.761000000000003</v>
      </c>
      <c r="D317" s="4">
        <v>4</v>
      </c>
      <c r="E317" s="32">
        <v>2.9054000000000002</v>
      </c>
      <c r="F317" s="36">
        <f t="shared" si="9"/>
        <v>11.621600000000001</v>
      </c>
    </row>
    <row r="318" spans="1:6" x14ac:dyDescent="0.3">
      <c r="A318" s="16">
        <v>40130</v>
      </c>
      <c r="B318" s="4">
        <v>115</v>
      </c>
      <c r="C318" s="17">
        <v>3.2663000000000002</v>
      </c>
      <c r="D318" s="4">
        <v>8</v>
      </c>
      <c r="E318" s="32">
        <v>0.33700000000000002</v>
      </c>
      <c r="F318" s="36">
        <f t="shared" si="9"/>
        <v>2.6960000000000002</v>
      </c>
    </row>
    <row r="319" spans="1:6" x14ac:dyDescent="0.3">
      <c r="A319" s="16">
        <v>40131</v>
      </c>
      <c r="B319" s="4">
        <v>80</v>
      </c>
      <c r="C319" s="17">
        <v>18.4267</v>
      </c>
      <c r="D319" s="4">
        <v>1</v>
      </c>
      <c r="E319" s="32">
        <v>1.8954</v>
      </c>
      <c r="F319" s="36">
        <f t="shared" si="9"/>
        <v>1.8954</v>
      </c>
    </row>
    <row r="320" spans="1:6" x14ac:dyDescent="0.3">
      <c r="A320" s="16">
        <v>40132</v>
      </c>
      <c r="B320" s="4">
        <v>80</v>
      </c>
      <c r="C320" s="17">
        <v>18.380700000000001</v>
      </c>
      <c r="D320" s="4">
        <v>3</v>
      </c>
      <c r="E320" s="32">
        <v>0.152</v>
      </c>
      <c r="F320" s="36">
        <f t="shared" si="9"/>
        <v>0.45599999999999996</v>
      </c>
    </row>
    <row r="321" spans="1:6" x14ac:dyDescent="0.3">
      <c r="A321" s="16">
        <v>40133</v>
      </c>
      <c r="B321" s="4">
        <v>90</v>
      </c>
      <c r="C321" s="17">
        <v>16.312899999999999</v>
      </c>
      <c r="D321" s="4">
        <v>2</v>
      </c>
      <c r="E321" s="32">
        <v>0.79879999999999995</v>
      </c>
      <c r="F321" s="36">
        <f t="shared" si="9"/>
        <v>1.5975999999999999</v>
      </c>
    </row>
    <row r="322" spans="1:6" x14ac:dyDescent="0.3">
      <c r="A322" s="16">
        <v>40134</v>
      </c>
      <c r="B322" s="4">
        <v>90</v>
      </c>
      <c r="C322" s="17">
        <v>21.189599999999999</v>
      </c>
      <c r="D322" s="4">
        <v>1</v>
      </c>
      <c r="E322" s="32">
        <v>1.2924</v>
      </c>
      <c r="F322" s="36">
        <f t="shared" si="9"/>
        <v>1.2924</v>
      </c>
    </row>
    <row r="323" spans="1:6" x14ac:dyDescent="0.3">
      <c r="A323" s="16">
        <v>40135</v>
      </c>
      <c r="B323" s="4">
        <v>140</v>
      </c>
      <c r="C323" s="17">
        <v>28.860299999999999</v>
      </c>
      <c r="D323" s="4">
        <v>12</v>
      </c>
      <c r="E323" s="32">
        <v>0.40060000000000001</v>
      </c>
      <c r="F323" s="36">
        <f t="shared" ref="F323:F386" si="10">D323*E323</f>
        <v>4.8071999999999999</v>
      </c>
    </row>
    <row r="324" spans="1:6" x14ac:dyDescent="0.3">
      <c r="A324" s="16">
        <v>40136</v>
      </c>
      <c r="B324" s="4">
        <v>100</v>
      </c>
      <c r="C324" s="17">
        <v>19.515999999999998</v>
      </c>
      <c r="D324" s="4">
        <v>3</v>
      </c>
      <c r="E324" s="32">
        <v>0.45329999999999998</v>
      </c>
      <c r="F324" s="36">
        <f t="shared" si="10"/>
        <v>1.3598999999999999</v>
      </c>
    </row>
    <row r="325" spans="1:6" x14ac:dyDescent="0.3">
      <c r="A325" s="16">
        <v>40137</v>
      </c>
      <c r="B325" s="4">
        <v>80</v>
      </c>
      <c r="C325" s="17">
        <v>10.666</v>
      </c>
      <c r="D325" s="4">
        <v>7</v>
      </c>
      <c r="E325" s="32">
        <v>0.18060000000000001</v>
      </c>
      <c r="F325" s="36">
        <f t="shared" si="10"/>
        <v>1.2642</v>
      </c>
    </row>
    <row r="326" spans="1:6" x14ac:dyDescent="0.3">
      <c r="A326" s="16">
        <v>40138</v>
      </c>
      <c r="B326" s="4">
        <v>95</v>
      </c>
      <c r="C326" s="17">
        <v>17.668900000000001</v>
      </c>
      <c r="D326" s="4">
        <v>1</v>
      </c>
      <c r="E326" s="32">
        <v>0.74370000000000003</v>
      </c>
      <c r="F326" s="36">
        <f t="shared" si="10"/>
        <v>0.74370000000000003</v>
      </c>
    </row>
    <row r="327" spans="1:6" x14ac:dyDescent="0.3">
      <c r="A327" s="16">
        <v>40139</v>
      </c>
      <c r="B327" s="4">
        <v>90</v>
      </c>
      <c r="C327" s="17">
        <v>34.5715</v>
      </c>
      <c r="D327" s="4">
        <v>1</v>
      </c>
      <c r="E327" s="32">
        <v>0.24879999999999999</v>
      </c>
      <c r="F327" s="36">
        <f t="shared" si="10"/>
        <v>0.24879999999999999</v>
      </c>
    </row>
    <row r="328" spans="1:6" x14ac:dyDescent="0.3">
      <c r="A328" s="16">
        <v>40140</v>
      </c>
      <c r="B328" s="4">
        <v>130</v>
      </c>
      <c r="C328" s="17">
        <v>22.968499999999999</v>
      </c>
      <c r="D328" s="4">
        <v>3</v>
      </c>
      <c r="E328" s="32">
        <v>0.68569999999999998</v>
      </c>
      <c r="F328" s="36">
        <f t="shared" si="10"/>
        <v>2.0571000000000002</v>
      </c>
    </row>
    <row r="329" spans="1:6" x14ac:dyDescent="0.3">
      <c r="A329" s="16">
        <v>40141</v>
      </c>
      <c r="B329" s="4">
        <v>110</v>
      </c>
      <c r="C329" s="17">
        <v>22.785699999999999</v>
      </c>
      <c r="D329" s="4">
        <v>1</v>
      </c>
      <c r="E329" s="32">
        <v>0.68320000000000003</v>
      </c>
      <c r="F329" s="36">
        <f t="shared" si="10"/>
        <v>0.68320000000000003</v>
      </c>
    </row>
    <row r="330" spans="1:6" x14ac:dyDescent="0.3">
      <c r="A330" s="16">
        <v>40142</v>
      </c>
      <c r="B330" s="4">
        <v>125</v>
      </c>
      <c r="C330" s="17">
        <v>13.2163</v>
      </c>
      <c r="D330" s="4">
        <v>9</v>
      </c>
      <c r="E330" s="32">
        <v>3.5129999999999999</v>
      </c>
      <c r="F330" s="36">
        <f t="shared" si="10"/>
        <v>31.616999999999997</v>
      </c>
    </row>
    <row r="331" spans="1:6" x14ac:dyDescent="0.3">
      <c r="A331" s="16">
        <v>40143</v>
      </c>
      <c r="B331" s="4">
        <v>100</v>
      </c>
      <c r="C331" s="17">
        <v>13.7461</v>
      </c>
      <c r="D331" s="4">
        <v>7</v>
      </c>
      <c r="E331" s="32">
        <v>10.626899999999999</v>
      </c>
      <c r="F331" s="36">
        <f t="shared" si="10"/>
        <v>74.388299999999987</v>
      </c>
    </row>
    <row r="332" spans="1:6" x14ac:dyDescent="0.3">
      <c r="A332" s="16">
        <v>40144</v>
      </c>
      <c r="B332" s="4">
        <v>105</v>
      </c>
      <c r="C332" s="17">
        <v>2.8359999999999999</v>
      </c>
      <c r="D332" s="4">
        <v>8</v>
      </c>
      <c r="E332" s="32">
        <v>0.91390000000000005</v>
      </c>
      <c r="F332" s="36">
        <f t="shared" si="10"/>
        <v>7.3112000000000004</v>
      </c>
    </row>
    <row r="333" spans="1:6" x14ac:dyDescent="0.3">
      <c r="A333" s="16">
        <v>40145</v>
      </c>
      <c r="B333" s="4">
        <v>65</v>
      </c>
      <c r="C333" s="17">
        <v>30.197600000000001</v>
      </c>
      <c r="D333" s="4">
        <v>5</v>
      </c>
      <c r="E333" s="32">
        <v>2.1332</v>
      </c>
      <c r="F333" s="36">
        <f t="shared" si="10"/>
        <v>10.666</v>
      </c>
    </row>
    <row r="334" spans="1:6" x14ac:dyDescent="0.3">
      <c r="A334" s="16">
        <v>40146</v>
      </c>
      <c r="B334" s="4">
        <v>120</v>
      </c>
      <c r="C334" s="17">
        <v>28.948399999999999</v>
      </c>
      <c r="D334" s="4">
        <v>8</v>
      </c>
      <c r="E334" s="32">
        <v>0.39029999999999998</v>
      </c>
      <c r="F334" s="36">
        <f t="shared" si="10"/>
        <v>3.1223999999999998</v>
      </c>
    </row>
    <row r="335" spans="1:6" x14ac:dyDescent="0.3">
      <c r="A335" s="16">
        <v>40147</v>
      </c>
      <c r="B335" s="4">
        <v>60</v>
      </c>
      <c r="C335" s="17">
        <v>47.5336</v>
      </c>
      <c r="D335" s="4">
        <v>1</v>
      </c>
      <c r="E335" s="32">
        <v>0.23830000000000001</v>
      </c>
      <c r="F335" s="36">
        <f t="shared" si="10"/>
        <v>0.23830000000000001</v>
      </c>
    </row>
    <row r="336" spans="1:6" x14ac:dyDescent="0.3">
      <c r="A336" s="16">
        <v>40148</v>
      </c>
      <c r="B336" s="4">
        <v>120</v>
      </c>
      <c r="C336" s="17">
        <v>23.594200000000001</v>
      </c>
      <c r="D336" s="4">
        <v>4</v>
      </c>
      <c r="E336" s="32">
        <v>2.0047999999999999</v>
      </c>
      <c r="F336" s="36">
        <f t="shared" si="10"/>
        <v>8.0191999999999997</v>
      </c>
    </row>
    <row r="337" spans="1:6" x14ac:dyDescent="0.3">
      <c r="A337" s="16">
        <v>40149</v>
      </c>
      <c r="B337" s="4">
        <v>85</v>
      </c>
      <c r="C337" s="17">
        <v>31.871200000000002</v>
      </c>
      <c r="D337" s="4">
        <v>3</v>
      </c>
      <c r="E337" s="32">
        <v>8.4199999999999997E-2</v>
      </c>
      <c r="F337" s="36">
        <f t="shared" si="10"/>
        <v>0.25259999999999999</v>
      </c>
    </row>
    <row r="338" spans="1:6" x14ac:dyDescent="0.3">
      <c r="A338" s="16">
        <v>40150</v>
      </c>
      <c r="B338" s="4">
        <v>100</v>
      </c>
      <c r="C338" s="17">
        <v>29.886399999999998</v>
      </c>
      <c r="D338" s="4">
        <v>6</v>
      </c>
      <c r="E338" s="32">
        <v>2.0804999999999998</v>
      </c>
      <c r="F338" s="36">
        <f t="shared" si="10"/>
        <v>12.482999999999999</v>
      </c>
    </row>
    <row r="339" spans="1:6" x14ac:dyDescent="0.3">
      <c r="A339" s="16">
        <v>40151</v>
      </c>
      <c r="B339" s="4">
        <v>140</v>
      </c>
      <c r="C339" s="17">
        <v>25.753</v>
      </c>
      <c r="D339" s="4">
        <v>8</v>
      </c>
      <c r="E339" s="32">
        <v>1.5456000000000001</v>
      </c>
      <c r="F339" s="36">
        <f t="shared" si="10"/>
        <v>12.364800000000001</v>
      </c>
    </row>
    <row r="340" spans="1:6" x14ac:dyDescent="0.3">
      <c r="A340" s="16">
        <v>40152</v>
      </c>
      <c r="B340" s="4">
        <v>120</v>
      </c>
      <c r="C340" s="17">
        <v>31.348400000000002</v>
      </c>
      <c r="D340" s="4">
        <v>3</v>
      </c>
      <c r="E340" s="32">
        <v>2.2187000000000001</v>
      </c>
      <c r="F340" s="36">
        <f t="shared" si="10"/>
        <v>6.6561000000000003</v>
      </c>
    </row>
    <row r="341" spans="1:6" x14ac:dyDescent="0.3">
      <c r="A341" s="16">
        <v>40153</v>
      </c>
      <c r="B341" s="4">
        <v>65</v>
      </c>
      <c r="C341" s="17">
        <v>48.716700000000003</v>
      </c>
      <c r="D341" s="4">
        <v>3</v>
      </c>
      <c r="E341" s="32">
        <v>1.4496</v>
      </c>
      <c r="F341" s="36">
        <f t="shared" si="10"/>
        <v>4.3487999999999998</v>
      </c>
    </row>
    <row r="342" spans="1:6" x14ac:dyDescent="0.3">
      <c r="A342" s="16">
        <v>40154</v>
      </c>
      <c r="B342" s="4">
        <v>35</v>
      </c>
      <c r="C342" s="17">
        <v>30.1143</v>
      </c>
      <c r="D342" s="4">
        <v>1</v>
      </c>
      <c r="E342" s="32">
        <v>0.26569999999999999</v>
      </c>
      <c r="F342" s="36">
        <f t="shared" si="10"/>
        <v>0.26569999999999999</v>
      </c>
    </row>
    <row r="343" spans="1:6" x14ac:dyDescent="0.3">
      <c r="A343" s="16">
        <v>40155</v>
      </c>
      <c r="B343" s="4">
        <v>120</v>
      </c>
      <c r="C343" s="17">
        <v>39.346800000000002</v>
      </c>
      <c r="D343" s="4">
        <v>3</v>
      </c>
      <c r="E343" s="32">
        <v>2.1947999999999999</v>
      </c>
      <c r="F343" s="36">
        <f t="shared" si="10"/>
        <v>6.5843999999999996</v>
      </c>
    </row>
    <row r="344" spans="1:6" x14ac:dyDescent="0.3">
      <c r="A344" s="16">
        <v>40156</v>
      </c>
      <c r="B344" s="4">
        <v>115</v>
      </c>
      <c r="C344" s="17">
        <v>-4.2438000000000002</v>
      </c>
      <c r="D344" s="4">
        <v>8</v>
      </c>
      <c r="E344" s="32">
        <v>0.49349999999999999</v>
      </c>
      <c r="F344" s="36">
        <f t="shared" si="10"/>
        <v>3.948</v>
      </c>
    </row>
    <row r="345" spans="1:6" x14ac:dyDescent="0.3">
      <c r="A345" s="16">
        <v>40157</v>
      </c>
      <c r="B345" s="4">
        <v>60</v>
      </c>
      <c r="C345" s="17">
        <v>20.629200000000001</v>
      </c>
      <c r="D345" s="4">
        <v>2</v>
      </c>
      <c r="E345" s="32">
        <v>0.2334</v>
      </c>
      <c r="F345" s="36">
        <f t="shared" si="10"/>
        <v>0.46679999999999999</v>
      </c>
    </row>
    <row r="346" spans="1:6" x14ac:dyDescent="0.3">
      <c r="A346" s="16">
        <v>40158</v>
      </c>
      <c r="B346" s="4">
        <v>65</v>
      </c>
      <c r="C346" s="17">
        <v>16.031099999999999</v>
      </c>
      <c r="D346" s="4">
        <v>5</v>
      </c>
      <c r="E346" s="32">
        <v>1.5681</v>
      </c>
      <c r="F346" s="36">
        <f t="shared" si="10"/>
        <v>7.8405000000000005</v>
      </c>
    </row>
    <row r="347" spans="1:6" x14ac:dyDescent="0.3">
      <c r="A347" s="16">
        <v>40159</v>
      </c>
      <c r="B347" s="4">
        <v>95</v>
      </c>
      <c r="C347" s="17">
        <v>12.181900000000001</v>
      </c>
      <c r="D347" s="4">
        <v>6</v>
      </c>
      <c r="E347" s="32">
        <v>0.74580000000000002</v>
      </c>
      <c r="F347" s="36">
        <f t="shared" si="10"/>
        <v>4.4748000000000001</v>
      </c>
    </row>
    <row r="348" spans="1:6" x14ac:dyDescent="0.3">
      <c r="A348" s="16">
        <v>40160</v>
      </c>
      <c r="B348" s="4">
        <v>145</v>
      </c>
      <c r="C348" s="17">
        <v>23.405899999999999</v>
      </c>
      <c r="D348" s="4">
        <v>1</v>
      </c>
      <c r="E348" s="32">
        <v>0.6502</v>
      </c>
      <c r="F348" s="36">
        <f t="shared" si="10"/>
        <v>0.6502</v>
      </c>
    </row>
    <row r="349" spans="1:6" x14ac:dyDescent="0.3">
      <c r="A349" s="16">
        <v>40161</v>
      </c>
      <c r="B349" s="4">
        <v>105</v>
      </c>
      <c r="C349" s="17">
        <v>19.037500000000001</v>
      </c>
      <c r="D349" s="4">
        <v>1</v>
      </c>
      <c r="E349" s="32">
        <v>0.38679999999999998</v>
      </c>
      <c r="F349" s="36">
        <f t="shared" si="10"/>
        <v>0.38679999999999998</v>
      </c>
    </row>
    <row r="350" spans="1:6" x14ac:dyDescent="0.3">
      <c r="A350" s="16">
        <v>40162</v>
      </c>
      <c r="B350" s="4">
        <v>70</v>
      </c>
      <c r="C350" s="17">
        <v>17.568899999999999</v>
      </c>
      <c r="D350" s="4">
        <v>1</v>
      </c>
      <c r="E350" s="32">
        <v>1.1759999999999999</v>
      </c>
      <c r="F350" s="36">
        <f t="shared" si="10"/>
        <v>1.1759999999999999</v>
      </c>
    </row>
    <row r="351" spans="1:6" x14ac:dyDescent="0.3">
      <c r="A351" s="16">
        <v>40163</v>
      </c>
      <c r="B351" s="4">
        <v>105</v>
      </c>
      <c r="C351" s="17">
        <v>25.232500000000002</v>
      </c>
      <c r="D351" s="4">
        <v>4</v>
      </c>
      <c r="E351" s="32">
        <v>0.19650000000000001</v>
      </c>
      <c r="F351" s="36">
        <f t="shared" si="10"/>
        <v>0.78600000000000003</v>
      </c>
    </row>
    <row r="352" spans="1:6" x14ac:dyDescent="0.3">
      <c r="A352" s="16">
        <v>40544</v>
      </c>
      <c r="B352" s="4">
        <v>135</v>
      </c>
      <c r="C352" s="17">
        <v>24.195599999999999</v>
      </c>
      <c r="D352" s="4">
        <v>10</v>
      </c>
      <c r="E352" s="32">
        <v>0.59099999999999997</v>
      </c>
      <c r="F352" s="36">
        <f t="shared" si="10"/>
        <v>5.91</v>
      </c>
    </row>
    <row r="353" spans="1:6" x14ac:dyDescent="0.3">
      <c r="A353" s="16">
        <v>40545</v>
      </c>
      <c r="B353" s="4">
        <v>100</v>
      </c>
      <c r="C353" s="17">
        <v>35.737499999999997</v>
      </c>
      <c r="D353" s="4">
        <v>3</v>
      </c>
      <c r="E353" s="32">
        <v>0.53410000000000002</v>
      </c>
      <c r="F353" s="36">
        <f t="shared" si="10"/>
        <v>1.6023000000000001</v>
      </c>
    </row>
    <row r="354" spans="1:6" x14ac:dyDescent="0.3">
      <c r="A354" s="16">
        <v>40546</v>
      </c>
      <c r="B354" s="4">
        <v>85</v>
      </c>
      <c r="C354" s="17">
        <v>10.1393</v>
      </c>
      <c r="D354" s="4">
        <v>5</v>
      </c>
      <c r="E354" s="32">
        <v>1.0566</v>
      </c>
      <c r="F354" s="36">
        <f t="shared" si="10"/>
        <v>5.2829999999999995</v>
      </c>
    </row>
    <row r="355" spans="1:6" x14ac:dyDescent="0.3">
      <c r="A355" s="16">
        <v>40547</v>
      </c>
      <c r="B355" s="4">
        <v>80</v>
      </c>
      <c r="C355" s="17">
        <v>36.052300000000002</v>
      </c>
      <c r="D355" s="4">
        <v>5</v>
      </c>
      <c r="E355" s="32">
        <v>1.9008</v>
      </c>
      <c r="F355" s="36">
        <f t="shared" si="10"/>
        <v>9.5039999999999996</v>
      </c>
    </row>
    <row r="356" spans="1:6" x14ac:dyDescent="0.3">
      <c r="A356" s="16">
        <v>40548</v>
      </c>
      <c r="B356" s="4">
        <v>120</v>
      </c>
      <c r="C356" s="17">
        <v>30.300999999999998</v>
      </c>
      <c r="D356" s="4">
        <v>6</v>
      </c>
      <c r="E356" s="32">
        <v>2.4942000000000002</v>
      </c>
      <c r="F356" s="36">
        <f t="shared" si="10"/>
        <v>14.965200000000001</v>
      </c>
    </row>
    <row r="357" spans="1:6" x14ac:dyDescent="0.3">
      <c r="A357" s="16">
        <v>40549</v>
      </c>
      <c r="B357" s="4">
        <v>140</v>
      </c>
      <c r="C357" s="17">
        <v>26.2484</v>
      </c>
      <c r="D357" s="4">
        <v>1</v>
      </c>
      <c r="E357" s="32">
        <v>0.70640000000000003</v>
      </c>
      <c r="F357" s="36">
        <f t="shared" si="10"/>
        <v>0.70640000000000003</v>
      </c>
    </row>
    <row r="358" spans="1:6" x14ac:dyDescent="0.3">
      <c r="A358" s="16">
        <v>40550</v>
      </c>
      <c r="B358" s="4">
        <v>110</v>
      </c>
      <c r="C358" s="17">
        <v>9.4710999999999999</v>
      </c>
      <c r="D358" s="4">
        <v>5</v>
      </c>
      <c r="E358" s="32">
        <v>0.87929999999999997</v>
      </c>
      <c r="F358" s="36">
        <f t="shared" si="10"/>
        <v>4.3964999999999996</v>
      </c>
    </row>
    <row r="359" spans="1:6" x14ac:dyDescent="0.3">
      <c r="A359" s="16">
        <v>40551</v>
      </c>
      <c r="B359" s="4">
        <v>90</v>
      </c>
      <c r="C359" s="17">
        <v>28.6464</v>
      </c>
      <c r="D359" s="4">
        <v>3</v>
      </c>
      <c r="E359" s="32">
        <v>2.8936999999999999</v>
      </c>
      <c r="F359" s="36">
        <f t="shared" si="10"/>
        <v>8.6811000000000007</v>
      </c>
    </row>
    <row r="360" spans="1:6" x14ac:dyDescent="0.3">
      <c r="A360" s="16">
        <v>40552</v>
      </c>
      <c r="B360" s="4">
        <v>60</v>
      </c>
      <c r="C360" s="17">
        <v>20.420200000000001</v>
      </c>
      <c r="D360" s="4">
        <v>1</v>
      </c>
      <c r="E360" s="32">
        <v>2.8656999999999999</v>
      </c>
      <c r="F360" s="36">
        <f t="shared" si="10"/>
        <v>2.8656999999999999</v>
      </c>
    </row>
    <row r="361" spans="1:6" x14ac:dyDescent="0.3">
      <c r="A361" s="16">
        <v>40553</v>
      </c>
      <c r="B361" s="4">
        <v>135</v>
      </c>
      <c r="C361" s="17">
        <v>12.2918</v>
      </c>
      <c r="D361" s="4">
        <v>3</v>
      </c>
      <c r="E361" s="32">
        <v>0.78180000000000005</v>
      </c>
      <c r="F361" s="36">
        <f t="shared" si="10"/>
        <v>2.3454000000000002</v>
      </c>
    </row>
    <row r="362" spans="1:6" x14ac:dyDescent="0.3">
      <c r="A362" s="16">
        <v>40554</v>
      </c>
      <c r="B362" s="4">
        <v>90</v>
      </c>
      <c r="C362" s="17">
        <v>31.3551</v>
      </c>
      <c r="D362" s="4">
        <v>5</v>
      </c>
      <c r="E362" s="32">
        <v>0.37709999999999999</v>
      </c>
      <c r="F362" s="36">
        <f t="shared" si="10"/>
        <v>1.8855</v>
      </c>
    </row>
    <row r="363" spans="1:6" x14ac:dyDescent="0.3">
      <c r="A363" s="16">
        <v>40555</v>
      </c>
      <c r="B363" s="4">
        <v>90</v>
      </c>
      <c r="C363" s="17">
        <v>-3.9721000000000002</v>
      </c>
      <c r="D363" s="4">
        <v>6</v>
      </c>
      <c r="E363" s="32">
        <v>0.39429999999999998</v>
      </c>
      <c r="F363" s="36">
        <f t="shared" si="10"/>
        <v>2.3658000000000001</v>
      </c>
    </row>
    <row r="364" spans="1:6" x14ac:dyDescent="0.3">
      <c r="A364" s="16">
        <v>40556</v>
      </c>
      <c r="B364" s="4">
        <v>70</v>
      </c>
      <c r="C364" s="17">
        <v>15.962999999999999</v>
      </c>
      <c r="D364" s="4">
        <v>1</v>
      </c>
      <c r="E364" s="32">
        <v>2.1494</v>
      </c>
      <c r="F364" s="36">
        <f t="shared" si="10"/>
        <v>2.1494</v>
      </c>
    </row>
    <row r="365" spans="1:6" x14ac:dyDescent="0.3">
      <c r="A365" s="16">
        <v>40557</v>
      </c>
      <c r="B365" s="4">
        <v>110</v>
      </c>
      <c r="C365" s="17">
        <v>-0.1968</v>
      </c>
      <c r="D365" s="4">
        <v>6</v>
      </c>
      <c r="E365" s="32">
        <v>1.1741999999999999</v>
      </c>
      <c r="F365" s="36">
        <f t="shared" si="10"/>
        <v>7.0451999999999995</v>
      </c>
    </row>
    <row r="366" spans="1:6" x14ac:dyDescent="0.3">
      <c r="A366" s="16">
        <v>40558</v>
      </c>
      <c r="B366" s="4">
        <v>50</v>
      </c>
      <c r="C366" s="17">
        <v>25.9511</v>
      </c>
      <c r="D366" s="4">
        <v>4</v>
      </c>
      <c r="E366" s="32">
        <v>2.8130000000000002</v>
      </c>
      <c r="F366" s="36">
        <f t="shared" si="10"/>
        <v>11.252000000000001</v>
      </c>
    </row>
    <row r="367" spans="1:6" x14ac:dyDescent="0.3">
      <c r="A367" s="16">
        <v>40559</v>
      </c>
      <c r="B367" s="4">
        <v>65</v>
      </c>
      <c r="C367" s="17">
        <v>27.17</v>
      </c>
      <c r="D367" s="4">
        <v>2</v>
      </c>
      <c r="E367" s="32">
        <v>2.4411</v>
      </c>
      <c r="F367" s="36">
        <f t="shared" si="10"/>
        <v>4.8822000000000001</v>
      </c>
    </row>
    <row r="368" spans="1:6" x14ac:dyDescent="0.3">
      <c r="A368" s="16">
        <v>40560</v>
      </c>
      <c r="B368" s="4">
        <v>100</v>
      </c>
      <c r="C368" s="17">
        <v>34.202599999999997</v>
      </c>
      <c r="D368" s="4">
        <v>6</v>
      </c>
      <c r="E368" s="32">
        <v>1.0142</v>
      </c>
      <c r="F368" s="36">
        <f t="shared" si="10"/>
        <v>6.0852000000000004</v>
      </c>
    </row>
    <row r="369" spans="1:6" x14ac:dyDescent="0.3">
      <c r="A369" s="16">
        <v>40561</v>
      </c>
      <c r="B369" s="4">
        <v>130</v>
      </c>
      <c r="C369" s="17">
        <v>17.857800000000001</v>
      </c>
      <c r="D369" s="4">
        <v>12</v>
      </c>
      <c r="E369" s="32">
        <v>3.2134999999999998</v>
      </c>
      <c r="F369" s="36">
        <f t="shared" si="10"/>
        <v>38.561999999999998</v>
      </c>
    </row>
    <row r="370" spans="1:6" x14ac:dyDescent="0.3">
      <c r="A370" s="16">
        <v>40562</v>
      </c>
      <c r="B370" s="4">
        <v>80</v>
      </c>
      <c r="C370" s="17">
        <v>31.378299999999999</v>
      </c>
      <c r="D370" s="4">
        <v>1</v>
      </c>
      <c r="E370" s="32">
        <v>0.89339999999999997</v>
      </c>
      <c r="F370" s="36">
        <f t="shared" si="10"/>
        <v>0.89339999999999997</v>
      </c>
    </row>
    <row r="371" spans="1:6" x14ac:dyDescent="0.3">
      <c r="A371" s="16">
        <v>40563</v>
      </c>
      <c r="B371" s="4">
        <v>120</v>
      </c>
      <c r="C371" s="17">
        <v>35.987200000000001</v>
      </c>
      <c r="D371" s="4">
        <v>11</v>
      </c>
      <c r="E371" s="32">
        <v>1.4157</v>
      </c>
      <c r="F371" s="36">
        <f t="shared" si="10"/>
        <v>15.572699999999999</v>
      </c>
    </row>
    <row r="372" spans="1:6" x14ac:dyDescent="0.3">
      <c r="A372" s="16">
        <v>40564</v>
      </c>
      <c r="B372" s="4">
        <v>85</v>
      </c>
      <c r="C372" s="17">
        <v>38.0015</v>
      </c>
      <c r="D372" s="4">
        <v>2</v>
      </c>
      <c r="E372" s="32">
        <v>0.82569999999999999</v>
      </c>
      <c r="F372" s="36">
        <f t="shared" si="10"/>
        <v>1.6514</v>
      </c>
    </row>
    <row r="373" spans="1:6" x14ac:dyDescent="0.3">
      <c r="A373" s="16">
        <v>40565</v>
      </c>
      <c r="B373" s="4">
        <v>100</v>
      </c>
      <c r="C373" s="17">
        <v>44.669400000000003</v>
      </c>
      <c r="D373" s="4">
        <v>4</v>
      </c>
      <c r="E373" s="32">
        <v>0.81599999999999995</v>
      </c>
      <c r="F373" s="36">
        <f t="shared" si="10"/>
        <v>3.2639999999999998</v>
      </c>
    </row>
    <row r="374" spans="1:6" x14ac:dyDescent="0.3">
      <c r="A374" s="16">
        <v>40566</v>
      </c>
      <c r="B374" s="4">
        <v>85</v>
      </c>
      <c r="C374" s="17">
        <v>9.6803000000000008</v>
      </c>
      <c r="D374" s="4">
        <v>3</v>
      </c>
      <c r="E374" s="32">
        <v>1.0336000000000001</v>
      </c>
      <c r="F374" s="36">
        <f t="shared" si="10"/>
        <v>3.1008000000000004</v>
      </c>
    </row>
    <row r="375" spans="1:6" x14ac:dyDescent="0.3">
      <c r="A375" s="16">
        <v>40567</v>
      </c>
      <c r="B375" s="4">
        <v>95</v>
      </c>
      <c r="C375" s="17">
        <v>17.2608</v>
      </c>
      <c r="D375" s="4">
        <v>2</v>
      </c>
      <c r="E375" s="32">
        <v>2.7784</v>
      </c>
      <c r="F375" s="36">
        <f t="shared" si="10"/>
        <v>5.5568</v>
      </c>
    </row>
    <row r="376" spans="1:6" x14ac:dyDescent="0.3">
      <c r="A376" s="16">
        <v>40568</v>
      </c>
      <c r="B376" s="4">
        <v>135</v>
      </c>
      <c r="C376" s="17">
        <v>35.501899999999999</v>
      </c>
      <c r="D376" s="4">
        <v>1</v>
      </c>
      <c r="E376" s="32">
        <v>1.8057000000000001</v>
      </c>
      <c r="F376" s="36">
        <f t="shared" si="10"/>
        <v>1.8057000000000001</v>
      </c>
    </row>
    <row r="377" spans="1:6" x14ac:dyDescent="0.3">
      <c r="A377" s="16">
        <v>40569</v>
      </c>
      <c r="B377" s="4">
        <v>45</v>
      </c>
      <c r="C377" s="17">
        <v>31.507300000000001</v>
      </c>
      <c r="D377" s="4">
        <v>3</v>
      </c>
      <c r="E377" s="32">
        <v>0.74690000000000001</v>
      </c>
      <c r="F377" s="36">
        <f t="shared" si="10"/>
        <v>2.2406999999999999</v>
      </c>
    </row>
    <row r="378" spans="1:6" x14ac:dyDescent="0.3">
      <c r="A378" s="16">
        <v>40570</v>
      </c>
      <c r="B378" s="4">
        <v>85</v>
      </c>
      <c r="C378" s="17">
        <v>19.605399999999999</v>
      </c>
      <c r="D378" s="4">
        <v>6</v>
      </c>
      <c r="E378" s="32">
        <v>5.9253</v>
      </c>
      <c r="F378" s="36">
        <f t="shared" si="10"/>
        <v>35.5518</v>
      </c>
    </row>
    <row r="379" spans="1:6" x14ac:dyDescent="0.3">
      <c r="A379" s="16">
        <v>40571</v>
      </c>
      <c r="B379" s="4">
        <v>75</v>
      </c>
      <c r="C379" s="17">
        <v>23.12</v>
      </c>
      <c r="D379" s="4">
        <v>5</v>
      </c>
      <c r="E379" s="32">
        <v>1.7896000000000001</v>
      </c>
      <c r="F379" s="36">
        <f t="shared" si="10"/>
        <v>8.9480000000000004</v>
      </c>
    </row>
    <row r="380" spans="1:6" x14ac:dyDescent="0.3">
      <c r="A380" s="16">
        <v>40572</v>
      </c>
      <c r="B380" s="4">
        <v>65</v>
      </c>
      <c r="C380" s="17">
        <v>51.266100000000002</v>
      </c>
      <c r="D380" s="4">
        <v>4</v>
      </c>
      <c r="E380" s="32">
        <v>0.8246</v>
      </c>
      <c r="F380" s="36">
        <f t="shared" si="10"/>
        <v>3.2984</v>
      </c>
    </row>
    <row r="381" spans="1:6" x14ac:dyDescent="0.3">
      <c r="A381" s="16">
        <v>40573</v>
      </c>
      <c r="B381" s="4">
        <v>110</v>
      </c>
      <c r="C381" s="17">
        <v>16.761500000000002</v>
      </c>
      <c r="D381" s="4">
        <v>3</v>
      </c>
      <c r="E381" s="32">
        <v>0.82509999999999994</v>
      </c>
      <c r="F381" s="36">
        <f t="shared" si="10"/>
        <v>2.4752999999999998</v>
      </c>
    </row>
    <row r="382" spans="1:6" x14ac:dyDescent="0.3">
      <c r="A382" s="16">
        <v>40574</v>
      </c>
      <c r="B382" s="4">
        <v>135</v>
      </c>
      <c r="C382" s="17">
        <v>32.944600000000001</v>
      </c>
      <c r="D382" s="4">
        <v>4</v>
      </c>
      <c r="E382" s="32">
        <v>9.5061999999999998</v>
      </c>
      <c r="F382" s="36">
        <f t="shared" si="10"/>
        <v>38.024799999999999</v>
      </c>
    </row>
    <row r="383" spans="1:6" x14ac:dyDescent="0.3">
      <c r="A383" s="16">
        <v>40575</v>
      </c>
      <c r="B383" s="4">
        <v>95</v>
      </c>
      <c r="C383" s="17">
        <v>8.9597999999999995</v>
      </c>
      <c r="D383" s="4">
        <v>3</v>
      </c>
      <c r="E383" s="32">
        <v>2.1417000000000002</v>
      </c>
      <c r="F383" s="36">
        <f t="shared" si="10"/>
        <v>6.4251000000000005</v>
      </c>
    </row>
    <row r="384" spans="1:6" x14ac:dyDescent="0.3">
      <c r="A384" s="16">
        <v>40576</v>
      </c>
      <c r="B384" s="4">
        <v>90</v>
      </c>
      <c r="C384" s="17">
        <v>46.326999999999998</v>
      </c>
      <c r="D384" s="4">
        <v>1</v>
      </c>
      <c r="E384" s="32">
        <v>0.63129999999999997</v>
      </c>
      <c r="F384" s="36">
        <f t="shared" si="10"/>
        <v>0.63129999999999997</v>
      </c>
    </row>
    <row r="385" spans="1:6" x14ac:dyDescent="0.3">
      <c r="A385" s="16">
        <v>40577</v>
      </c>
      <c r="B385" s="4">
        <v>130</v>
      </c>
      <c r="C385" s="17">
        <v>22.5458</v>
      </c>
      <c r="D385" s="4">
        <v>9</v>
      </c>
      <c r="E385" s="32">
        <v>9.0823999999999998</v>
      </c>
      <c r="F385" s="36">
        <f t="shared" si="10"/>
        <v>81.741600000000005</v>
      </c>
    </row>
    <row r="386" spans="1:6" x14ac:dyDescent="0.3">
      <c r="A386" s="16">
        <v>40578</v>
      </c>
      <c r="B386" s="4">
        <v>155</v>
      </c>
      <c r="C386" s="17">
        <v>17.77</v>
      </c>
      <c r="D386" s="4">
        <v>4</v>
      </c>
      <c r="E386" s="32">
        <v>1.6005</v>
      </c>
      <c r="F386" s="36">
        <f t="shared" si="10"/>
        <v>6.4020000000000001</v>
      </c>
    </row>
    <row r="387" spans="1:6" x14ac:dyDescent="0.3">
      <c r="A387" s="16">
        <v>40579</v>
      </c>
      <c r="B387" s="4">
        <v>95</v>
      </c>
      <c r="C387" s="17">
        <v>28.464400000000001</v>
      </c>
      <c r="D387" s="4">
        <v>6</v>
      </c>
      <c r="E387" s="32">
        <v>1.1025</v>
      </c>
      <c r="F387" s="36">
        <f t="shared" ref="F387:F450" si="11">D387*E387</f>
        <v>6.6150000000000002</v>
      </c>
    </row>
    <row r="388" spans="1:6" x14ac:dyDescent="0.3">
      <c r="A388" s="16">
        <v>40580</v>
      </c>
      <c r="B388" s="4">
        <v>90</v>
      </c>
      <c r="C388" s="17">
        <v>12.979200000000001</v>
      </c>
      <c r="D388" s="4">
        <v>5</v>
      </c>
      <c r="E388" s="32">
        <v>1.3161</v>
      </c>
      <c r="F388" s="36">
        <f t="shared" si="11"/>
        <v>6.5805000000000007</v>
      </c>
    </row>
    <row r="389" spans="1:6" x14ac:dyDescent="0.3">
      <c r="A389" s="16">
        <v>40581</v>
      </c>
      <c r="B389" s="4">
        <v>95</v>
      </c>
      <c r="C389" s="17">
        <v>21.830200000000001</v>
      </c>
      <c r="D389" s="4">
        <v>4</v>
      </c>
      <c r="E389" s="32">
        <v>2.6328999999999998</v>
      </c>
      <c r="F389" s="36">
        <f t="shared" si="11"/>
        <v>10.531599999999999</v>
      </c>
    </row>
    <row r="390" spans="1:6" x14ac:dyDescent="0.3">
      <c r="A390" s="16">
        <v>40582</v>
      </c>
      <c r="B390" s="4">
        <v>85</v>
      </c>
      <c r="C390" s="17">
        <v>26.674299999999999</v>
      </c>
      <c r="D390" s="4">
        <v>7</v>
      </c>
      <c r="E390" s="32">
        <v>3.5891000000000002</v>
      </c>
      <c r="F390" s="36">
        <f t="shared" si="11"/>
        <v>25.123699999999999</v>
      </c>
    </row>
    <row r="391" spans="1:6" x14ac:dyDescent="0.3">
      <c r="A391" s="16">
        <v>40583</v>
      </c>
      <c r="B391" s="4">
        <v>100</v>
      </c>
      <c r="C391" s="17">
        <v>9.7533999999999992</v>
      </c>
      <c r="D391" s="4">
        <v>9</v>
      </c>
      <c r="E391" s="32">
        <v>1.7527999999999999</v>
      </c>
      <c r="F391" s="36">
        <f t="shared" si="11"/>
        <v>15.7752</v>
      </c>
    </row>
    <row r="392" spans="1:6" x14ac:dyDescent="0.3">
      <c r="A392" s="16">
        <v>40584</v>
      </c>
      <c r="B392" s="4">
        <v>80</v>
      </c>
      <c r="C392" s="17">
        <v>54.261099999999999</v>
      </c>
      <c r="D392" s="4">
        <v>1</v>
      </c>
      <c r="E392" s="32">
        <v>4.6551</v>
      </c>
      <c r="F392" s="36">
        <f t="shared" si="11"/>
        <v>4.6551</v>
      </c>
    </row>
    <row r="393" spans="1:6" x14ac:dyDescent="0.3">
      <c r="A393" s="16">
        <v>40585</v>
      </c>
      <c r="B393" s="4">
        <v>145</v>
      </c>
      <c r="C393" s="17">
        <v>36.138800000000003</v>
      </c>
      <c r="D393" s="4">
        <v>12</v>
      </c>
      <c r="E393" s="32">
        <v>1.5762</v>
      </c>
      <c r="F393" s="36">
        <f t="shared" si="11"/>
        <v>18.914400000000001</v>
      </c>
    </row>
    <row r="394" spans="1:6" x14ac:dyDescent="0.3">
      <c r="A394" s="16">
        <v>40586</v>
      </c>
      <c r="B394" s="4">
        <v>110</v>
      </c>
      <c r="C394" s="17">
        <v>20.684999999999999</v>
      </c>
      <c r="D394" s="4">
        <v>3</v>
      </c>
      <c r="E394" s="32">
        <v>0.86519999999999997</v>
      </c>
      <c r="F394" s="36">
        <f t="shared" si="11"/>
        <v>2.5956000000000001</v>
      </c>
    </row>
    <row r="395" spans="1:6" x14ac:dyDescent="0.3">
      <c r="A395" s="16">
        <v>40587</v>
      </c>
      <c r="B395" s="4">
        <v>95</v>
      </c>
      <c r="C395" s="17">
        <v>25.693200000000001</v>
      </c>
      <c r="D395" s="4">
        <v>3</v>
      </c>
      <c r="E395" s="32">
        <v>0.42920000000000003</v>
      </c>
      <c r="F395" s="36">
        <f t="shared" si="11"/>
        <v>1.2876000000000001</v>
      </c>
    </row>
    <row r="396" spans="1:6" x14ac:dyDescent="0.3">
      <c r="A396" s="16">
        <v>40588</v>
      </c>
      <c r="B396" s="4">
        <v>110</v>
      </c>
      <c r="C396" s="17">
        <v>21.545999999999999</v>
      </c>
      <c r="D396" s="4">
        <v>2</v>
      </c>
      <c r="E396" s="32">
        <v>0.87560000000000004</v>
      </c>
      <c r="F396" s="36">
        <f t="shared" si="11"/>
        <v>1.7512000000000001</v>
      </c>
    </row>
    <row r="397" spans="1:6" x14ac:dyDescent="0.3">
      <c r="A397" s="16">
        <v>40589</v>
      </c>
      <c r="B397" s="4">
        <v>140</v>
      </c>
      <c r="C397" s="17">
        <v>19.426400000000001</v>
      </c>
      <c r="D397" s="4">
        <v>6</v>
      </c>
      <c r="E397" s="32">
        <v>0.89039999999999997</v>
      </c>
      <c r="F397" s="36">
        <f t="shared" si="11"/>
        <v>5.3423999999999996</v>
      </c>
    </row>
    <row r="398" spans="1:6" x14ac:dyDescent="0.3">
      <c r="A398" s="16">
        <v>40590</v>
      </c>
      <c r="B398" s="4">
        <v>120</v>
      </c>
      <c r="C398" s="17">
        <v>8.9603999999999999</v>
      </c>
      <c r="D398" s="4">
        <v>10</v>
      </c>
      <c r="E398" s="32">
        <v>1.8532</v>
      </c>
      <c r="F398" s="36">
        <f t="shared" si="11"/>
        <v>18.532</v>
      </c>
    </row>
    <row r="399" spans="1:6" x14ac:dyDescent="0.3">
      <c r="A399" s="16">
        <v>40591</v>
      </c>
      <c r="B399" s="4">
        <v>100</v>
      </c>
      <c r="C399" s="17">
        <v>26.756499999999999</v>
      </c>
      <c r="D399" s="4">
        <v>5</v>
      </c>
      <c r="E399" s="32">
        <v>1.6732</v>
      </c>
      <c r="F399" s="36">
        <f t="shared" si="11"/>
        <v>8.3659999999999997</v>
      </c>
    </row>
    <row r="400" spans="1:6" x14ac:dyDescent="0.3">
      <c r="A400" s="16">
        <v>40592</v>
      </c>
      <c r="B400" s="4">
        <v>75</v>
      </c>
      <c r="C400" s="17">
        <v>32.541400000000003</v>
      </c>
      <c r="D400" s="4">
        <v>6</v>
      </c>
      <c r="E400" s="32">
        <v>3.0695999999999999</v>
      </c>
      <c r="F400" s="36">
        <f t="shared" si="11"/>
        <v>18.4176</v>
      </c>
    </row>
    <row r="401" spans="1:6" x14ac:dyDescent="0.3">
      <c r="A401" s="16">
        <v>40593</v>
      </c>
      <c r="B401" s="4">
        <v>115</v>
      </c>
      <c r="C401" s="17">
        <v>35.995199999999997</v>
      </c>
      <c r="D401" s="4">
        <v>1</v>
      </c>
      <c r="E401" s="32">
        <v>1.0657000000000001</v>
      </c>
      <c r="F401" s="36">
        <f t="shared" si="11"/>
        <v>1.0657000000000001</v>
      </c>
    </row>
    <row r="402" spans="1:6" x14ac:dyDescent="0.3">
      <c r="A402" s="16">
        <v>40594</v>
      </c>
      <c r="B402" s="4">
        <v>105</v>
      </c>
      <c r="C402" s="17">
        <v>6.3102999999999998</v>
      </c>
      <c r="D402" s="4">
        <v>1</v>
      </c>
      <c r="E402" s="32">
        <v>1.8380000000000001</v>
      </c>
      <c r="F402" s="36">
        <f t="shared" si="11"/>
        <v>1.8380000000000001</v>
      </c>
    </row>
    <row r="403" spans="1:6" x14ac:dyDescent="0.3">
      <c r="A403" s="16">
        <v>40595</v>
      </c>
      <c r="B403" s="4">
        <v>135</v>
      </c>
      <c r="C403" s="17">
        <v>4.2987000000000002</v>
      </c>
      <c r="D403" s="4">
        <v>5</v>
      </c>
      <c r="E403" s="32">
        <v>1.5105</v>
      </c>
      <c r="F403" s="36">
        <f t="shared" si="11"/>
        <v>7.5525000000000002</v>
      </c>
    </row>
    <row r="404" spans="1:6" x14ac:dyDescent="0.3">
      <c r="A404" s="16">
        <v>40596</v>
      </c>
      <c r="B404" s="4">
        <v>100</v>
      </c>
      <c r="C404" s="17">
        <v>42.4343</v>
      </c>
      <c r="D404" s="4">
        <v>5</v>
      </c>
      <c r="E404" s="32">
        <v>1.6335</v>
      </c>
      <c r="F404" s="36">
        <f t="shared" si="11"/>
        <v>8.1675000000000004</v>
      </c>
    </row>
    <row r="405" spans="1:6" x14ac:dyDescent="0.3">
      <c r="A405" s="16">
        <v>40597</v>
      </c>
      <c r="B405" s="4">
        <v>95</v>
      </c>
      <c r="C405" s="17">
        <v>8.6241000000000003</v>
      </c>
      <c r="D405" s="4">
        <v>1</v>
      </c>
      <c r="E405" s="32">
        <v>2.6173999999999999</v>
      </c>
      <c r="F405" s="36">
        <f t="shared" si="11"/>
        <v>2.6173999999999999</v>
      </c>
    </row>
    <row r="406" spans="1:6" x14ac:dyDescent="0.3">
      <c r="A406" s="16">
        <v>40598</v>
      </c>
      <c r="B406" s="4">
        <v>125</v>
      </c>
      <c r="C406" s="17">
        <v>9.8358000000000008</v>
      </c>
      <c r="D406" s="4">
        <v>9</v>
      </c>
      <c r="E406" s="32">
        <v>2.1417000000000002</v>
      </c>
      <c r="F406" s="36">
        <f t="shared" si="11"/>
        <v>19.275300000000001</v>
      </c>
    </row>
    <row r="407" spans="1:6" x14ac:dyDescent="0.3">
      <c r="A407" s="16">
        <v>40599</v>
      </c>
      <c r="B407" s="4">
        <v>110</v>
      </c>
      <c r="C407" s="17">
        <v>45.029299999999999</v>
      </c>
      <c r="D407" s="4">
        <v>7</v>
      </c>
      <c r="E407" s="32">
        <v>7.3845000000000001</v>
      </c>
      <c r="F407" s="36">
        <f t="shared" si="11"/>
        <v>51.691499999999998</v>
      </c>
    </row>
    <row r="408" spans="1:6" x14ac:dyDescent="0.3">
      <c r="A408" s="16">
        <v>40600</v>
      </c>
      <c r="B408" s="4">
        <v>90</v>
      </c>
      <c r="C408" s="17">
        <v>40.522799999999997</v>
      </c>
      <c r="D408" s="4">
        <v>3</v>
      </c>
      <c r="E408" s="32">
        <v>0.90539999999999998</v>
      </c>
      <c r="F408" s="36">
        <f t="shared" si="11"/>
        <v>2.7161999999999997</v>
      </c>
    </row>
    <row r="409" spans="1:6" x14ac:dyDescent="0.3">
      <c r="A409" s="16">
        <v>40601</v>
      </c>
      <c r="B409" s="4">
        <v>110</v>
      </c>
      <c r="C409" s="17">
        <v>24.895499999999998</v>
      </c>
      <c r="D409" s="4">
        <v>1</v>
      </c>
      <c r="E409" s="32">
        <v>1.2436</v>
      </c>
      <c r="F409" s="36">
        <f t="shared" si="11"/>
        <v>1.2436</v>
      </c>
    </row>
    <row r="410" spans="1:6" x14ac:dyDescent="0.3">
      <c r="A410" s="16">
        <v>40602</v>
      </c>
      <c r="B410" s="4">
        <v>80</v>
      </c>
      <c r="C410" s="17">
        <v>15.0627</v>
      </c>
      <c r="D410" s="4">
        <v>1</v>
      </c>
      <c r="E410" s="32">
        <v>0.14230000000000001</v>
      </c>
      <c r="F410" s="36">
        <f t="shared" si="11"/>
        <v>0.14230000000000001</v>
      </c>
    </row>
    <row r="411" spans="1:6" x14ac:dyDescent="0.3">
      <c r="A411" s="16">
        <v>40603</v>
      </c>
      <c r="B411" s="4">
        <v>80</v>
      </c>
      <c r="C411" s="17">
        <v>26.613800000000001</v>
      </c>
      <c r="D411" s="4">
        <v>5</v>
      </c>
      <c r="E411" s="32">
        <v>0.65069999999999995</v>
      </c>
      <c r="F411" s="36">
        <f t="shared" si="11"/>
        <v>3.2534999999999998</v>
      </c>
    </row>
    <row r="412" spans="1:6" x14ac:dyDescent="0.3">
      <c r="A412" s="16">
        <v>40604</v>
      </c>
      <c r="B412" s="4">
        <v>95</v>
      </c>
      <c r="C412" s="17">
        <v>24.476400000000002</v>
      </c>
      <c r="D412" s="4">
        <v>8</v>
      </c>
      <c r="E412" s="32">
        <v>9.8842999999999996</v>
      </c>
      <c r="F412" s="36">
        <f t="shared" si="11"/>
        <v>79.074399999999997</v>
      </c>
    </row>
    <row r="413" spans="1:6" x14ac:dyDescent="0.3">
      <c r="A413" s="16">
        <v>40605</v>
      </c>
      <c r="B413" s="4">
        <v>85</v>
      </c>
      <c r="C413" s="17">
        <v>24.951699999999999</v>
      </c>
      <c r="D413" s="4">
        <v>4</v>
      </c>
      <c r="E413" s="32">
        <v>2.9426000000000001</v>
      </c>
      <c r="F413" s="36">
        <f t="shared" si="11"/>
        <v>11.7704</v>
      </c>
    </row>
    <row r="414" spans="1:6" x14ac:dyDescent="0.3">
      <c r="A414" s="16">
        <v>40606</v>
      </c>
      <c r="B414" s="4">
        <v>115</v>
      </c>
      <c r="C414" s="17">
        <v>34.4437</v>
      </c>
      <c r="D414" s="4">
        <v>9</v>
      </c>
      <c r="E414" s="32">
        <v>8.1529000000000007</v>
      </c>
      <c r="F414" s="36">
        <f t="shared" si="11"/>
        <v>73.376100000000008</v>
      </c>
    </row>
    <row r="415" spans="1:6" x14ac:dyDescent="0.3">
      <c r="A415" s="16">
        <v>40607</v>
      </c>
      <c r="B415" s="4">
        <v>90</v>
      </c>
      <c r="C415" s="17">
        <v>25.0749</v>
      </c>
      <c r="D415" s="4">
        <v>3</v>
      </c>
      <c r="E415" s="32">
        <v>0.64039999999999997</v>
      </c>
      <c r="F415" s="36">
        <f t="shared" si="11"/>
        <v>1.9211999999999998</v>
      </c>
    </row>
    <row r="416" spans="1:6" x14ac:dyDescent="0.3">
      <c r="A416" s="16">
        <v>40608</v>
      </c>
      <c r="B416" s="4">
        <v>110</v>
      </c>
      <c r="C416" s="17">
        <v>30.462199999999999</v>
      </c>
      <c r="D416" s="4">
        <v>9</v>
      </c>
      <c r="E416" s="32">
        <v>0.58750000000000002</v>
      </c>
      <c r="F416" s="36">
        <f t="shared" si="11"/>
        <v>5.2875000000000005</v>
      </c>
    </row>
    <row r="417" spans="1:6" x14ac:dyDescent="0.3">
      <c r="A417" s="16">
        <v>40609</v>
      </c>
      <c r="B417" s="4">
        <v>110</v>
      </c>
      <c r="C417" s="17">
        <v>7.1040999999999999</v>
      </c>
      <c r="D417" s="4">
        <v>5</v>
      </c>
      <c r="E417" s="32">
        <v>0.89400000000000002</v>
      </c>
      <c r="F417" s="36">
        <f t="shared" si="11"/>
        <v>4.47</v>
      </c>
    </row>
    <row r="418" spans="1:6" x14ac:dyDescent="0.3">
      <c r="A418" s="16">
        <v>40610</v>
      </c>
      <c r="B418" s="4">
        <v>100</v>
      </c>
      <c r="C418" s="17">
        <v>42.671500000000002</v>
      </c>
      <c r="D418" s="4">
        <v>1</v>
      </c>
      <c r="E418" s="32">
        <v>17.312899999999999</v>
      </c>
      <c r="F418" s="36">
        <f t="shared" si="11"/>
        <v>17.312899999999999</v>
      </c>
    </row>
    <row r="419" spans="1:6" x14ac:dyDescent="0.3">
      <c r="A419" s="16">
        <v>40611</v>
      </c>
      <c r="B419" s="4">
        <v>130</v>
      </c>
      <c r="C419" s="17">
        <v>30.660699999999999</v>
      </c>
      <c r="D419" s="4">
        <v>4</v>
      </c>
      <c r="E419" s="32">
        <v>7.992</v>
      </c>
      <c r="F419" s="36">
        <f t="shared" si="11"/>
        <v>31.968</v>
      </c>
    </row>
    <row r="420" spans="1:6" x14ac:dyDescent="0.3">
      <c r="A420" s="16">
        <v>40612</v>
      </c>
      <c r="B420" s="4">
        <v>80</v>
      </c>
      <c r="C420" s="17">
        <v>28.0855</v>
      </c>
      <c r="D420" s="4">
        <v>1</v>
      </c>
      <c r="E420" s="32">
        <v>0.77039999999999997</v>
      </c>
      <c r="F420" s="36">
        <f t="shared" si="11"/>
        <v>0.77039999999999997</v>
      </c>
    </row>
    <row r="421" spans="1:6" x14ac:dyDescent="0.3">
      <c r="A421" s="16">
        <v>40613</v>
      </c>
      <c r="B421" s="4">
        <v>65</v>
      </c>
      <c r="C421" s="17">
        <v>3.3851</v>
      </c>
      <c r="D421" s="4">
        <v>2</v>
      </c>
      <c r="E421" s="32">
        <v>0.54400000000000004</v>
      </c>
      <c r="F421" s="36">
        <f t="shared" si="11"/>
        <v>1.0880000000000001</v>
      </c>
    </row>
    <row r="422" spans="1:6" x14ac:dyDescent="0.3">
      <c r="A422" s="16">
        <v>40614</v>
      </c>
      <c r="B422" s="4">
        <v>75</v>
      </c>
      <c r="C422" s="17">
        <v>41.517099999999999</v>
      </c>
      <c r="D422" s="4">
        <v>6</v>
      </c>
      <c r="E422" s="32">
        <v>3</v>
      </c>
      <c r="F422" s="36">
        <f t="shared" si="11"/>
        <v>18</v>
      </c>
    </row>
    <row r="423" spans="1:6" x14ac:dyDescent="0.3">
      <c r="A423" s="16">
        <v>40615</v>
      </c>
      <c r="B423" s="4">
        <v>80</v>
      </c>
      <c r="C423" s="17">
        <v>46.346499999999999</v>
      </c>
      <c r="D423" s="4">
        <v>6</v>
      </c>
      <c r="E423" s="32">
        <v>0.91879999999999995</v>
      </c>
      <c r="F423" s="36">
        <f t="shared" si="11"/>
        <v>5.5127999999999995</v>
      </c>
    </row>
    <row r="424" spans="1:6" x14ac:dyDescent="0.3">
      <c r="A424" s="16">
        <v>40616</v>
      </c>
      <c r="B424" s="4">
        <v>115</v>
      </c>
      <c r="C424" s="17">
        <v>21.3614</v>
      </c>
      <c r="D424" s="4">
        <v>8</v>
      </c>
      <c r="E424" s="32">
        <v>0.71779999999999999</v>
      </c>
      <c r="F424" s="36">
        <f t="shared" si="11"/>
        <v>5.7423999999999999</v>
      </c>
    </row>
    <row r="425" spans="1:6" x14ac:dyDescent="0.3">
      <c r="A425" s="16">
        <v>40617</v>
      </c>
      <c r="B425" s="4">
        <v>150</v>
      </c>
      <c r="C425" s="17">
        <v>18.5258</v>
      </c>
      <c r="D425" s="4">
        <v>3</v>
      </c>
      <c r="E425" s="32">
        <v>1.0494000000000001</v>
      </c>
      <c r="F425" s="36">
        <f t="shared" si="11"/>
        <v>3.1482000000000001</v>
      </c>
    </row>
    <row r="426" spans="1:6" x14ac:dyDescent="0.3">
      <c r="A426" s="16">
        <v>40618</v>
      </c>
      <c r="B426" s="4">
        <v>100</v>
      </c>
      <c r="C426" s="17">
        <v>0.71830000000000005</v>
      </c>
      <c r="D426" s="4">
        <v>6</v>
      </c>
      <c r="E426" s="32">
        <v>1.3980999999999999</v>
      </c>
      <c r="F426" s="36">
        <f t="shared" si="11"/>
        <v>8.3886000000000003</v>
      </c>
    </row>
    <row r="427" spans="1:6" x14ac:dyDescent="0.3">
      <c r="A427" s="16">
        <v>40619</v>
      </c>
      <c r="B427" s="4">
        <v>80</v>
      </c>
      <c r="C427" s="17">
        <v>18.271100000000001</v>
      </c>
      <c r="D427" s="4">
        <v>4</v>
      </c>
      <c r="E427" s="32">
        <v>0.378</v>
      </c>
      <c r="F427" s="36">
        <f t="shared" si="11"/>
        <v>1.512</v>
      </c>
    </row>
    <row r="428" spans="1:6" x14ac:dyDescent="0.3">
      <c r="A428" s="16">
        <v>40620</v>
      </c>
      <c r="B428" s="4">
        <v>105</v>
      </c>
      <c r="C428" s="17">
        <v>7.3384</v>
      </c>
      <c r="D428" s="4">
        <v>6</v>
      </c>
      <c r="E428" s="32">
        <v>0.37240000000000001</v>
      </c>
      <c r="F428" s="36">
        <f t="shared" si="11"/>
        <v>2.2343999999999999</v>
      </c>
    </row>
    <row r="429" spans="1:6" x14ac:dyDescent="0.3">
      <c r="A429" s="16">
        <v>40621</v>
      </c>
      <c r="B429" s="4">
        <v>110</v>
      </c>
      <c r="C429" s="17">
        <v>34.4255</v>
      </c>
      <c r="D429" s="4">
        <v>6</v>
      </c>
      <c r="E429" s="32">
        <v>0.36330000000000001</v>
      </c>
      <c r="F429" s="36">
        <f t="shared" si="11"/>
        <v>2.1798000000000002</v>
      </c>
    </row>
    <row r="430" spans="1:6" x14ac:dyDescent="0.3">
      <c r="A430" s="16">
        <v>40622</v>
      </c>
      <c r="B430" s="4">
        <v>75</v>
      </c>
      <c r="C430" s="17">
        <v>22.9419</v>
      </c>
      <c r="D430" s="4">
        <v>7</v>
      </c>
      <c r="E430" s="32">
        <v>0.53700000000000003</v>
      </c>
      <c r="F430" s="36">
        <f t="shared" si="11"/>
        <v>3.7590000000000003</v>
      </c>
    </row>
    <row r="431" spans="1:6" x14ac:dyDescent="0.3">
      <c r="A431" s="16">
        <v>40623</v>
      </c>
      <c r="B431" s="4">
        <v>100</v>
      </c>
      <c r="C431" s="17">
        <v>17.747399999999999</v>
      </c>
      <c r="D431" s="4">
        <v>5</v>
      </c>
      <c r="E431" s="32">
        <v>0.57199999999999995</v>
      </c>
      <c r="F431" s="36">
        <f t="shared" si="11"/>
        <v>2.86</v>
      </c>
    </row>
    <row r="432" spans="1:6" x14ac:dyDescent="0.3">
      <c r="A432" s="16">
        <v>40624</v>
      </c>
      <c r="B432" s="4">
        <v>115</v>
      </c>
      <c r="C432" s="17">
        <v>9.2222000000000008</v>
      </c>
      <c r="D432" s="4">
        <v>7</v>
      </c>
      <c r="E432" s="32">
        <v>1.5581</v>
      </c>
      <c r="F432" s="36">
        <f t="shared" si="11"/>
        <v>10.906700000000001</v>
      </c>
    </row>
    <row r="433" spans="1:6" x14ac:dyDescent="0.3">
      <c r="A433" s="16">
        <v>40625</v>
      </c>
      <c r="B433" s="4">
        <v>70</v>
      </c>
      <c r="C433" s="17">
        <v>43.263100000000001</v>
      </c>
      <c r="D433" s="4">
        <v>4</v>
      </c>
      <c r="E433" s="32">
        <v>0.4264</v>
      </c>
      <c r="F433" s="36">
        <f t="shared" si="11"/>
        <v>1.7056</v>
      </c>
    </row>
    <row r="434" spans="1:6" x14ac:dyDescent="0.3">
      <c r="A434" s="16">
        <v>40626</v>
      </c>
      <c r="B434" s="4">
        <v>110</v>
      </c>
      <c r="C434" s="17">
        <v>32.816200000000002</v>
      </c>
      <c r="D434" s="4">
        <v>6</v>
      </c>
      <c r="E434" s="32">
        <v>1.0874999999999999</v>
      </c>
      <c r="F434" s="36">
        <f t="shared" si="11"/>
        <v>6.5249999999999995</v>
      </c>
    </row>
    <row r="435" spans="1:6" x14ac:dyDescent="0.3">
      <c r="A435" s="16">
        <v>40627</v>
      </c>
      <c r="B435" s="4">
        <v>80</v>
      </c>
      <c r="C435" s="17">
        <v>36.2562</v>
      </c>
      <c r="D435" s="4">
        <v>5</v>
      </c>
      <c r="E435" s="32">
        <v>1.2604</v>
      </c>
      <c r="F435" s="36">
        <f t="shared" si="11"/>
        <v>6.3019999999999996</v>
      </c>
    </row>
    <row r="436" spans="1:6" x14ac:dyDescent="0.3">
      <c r="A436" s="16">
        <v>40628</v>
      </c>
      <c r="B436" s="4">
        <v>110</v>
      </c>
      <c r="C436" s="17">
        <v>45.138500000000001</v>
      </c>
      <c r="D436" s="4">
        <v>3</v>
      </c>
      <c r="E436" s="32">
        <v>0.71289999999999998</v>
      </c>
      <c r="F436" s="36">
        <f t="shared" si="11"/>
        <v>2.1387</v>
      </c>
    </row>
    <row r="437" spans="1:6" x14ac:dyDescent="0.3">
      <c r="A437" s="16">
        <v>40629</v>
      </c>
      <c r="B437" s="4">
        <v>110</v>
      </c>
      <c r="C437" s="17">
        <v>31.159500000000001</v>
      </c>
      <c r="D437" s="4">
        <v>3</v>
      </c>
      <c r="E437" s="32">
        <v>1.1116999999999999</v>
      </c>
      <c r="F437" s="36">
        <f t="shared" si="11"/>
        <v>3.3350999999999997</v>
      </c>
    </row>
    <row r="438" spans="1:6" x14ac:dyDescent="0.3">
      <c r="A438" s="16">
        <v>40630</v>
      </c>
      <c r="B438" s="4">
        <v>105</v>
      </c>
      <c r="C438" s="17">
        <v>11.0862</v>
      </c>
      <c r="D438" s="4">
        <v>2</v>
      </c>
      <c r="E438" s="32">
        <v>0.57420000000000004</v>
      </c>
      <c r="F438" s="36">
        <f t="shared" si="11"/>
        <v>1.1484000000000001</v>
      </c>
    </row>
    <row r="439" spans="1:6" x14ac:dyDescent="0.3">
      <c r="A439" s="16">
        <v>40631</v>
      </c>
      <c r="B439" s="4">
        <v>35</v>
      </c>
      <c r="C439" s="17">
        <v>27.242699999999999</v>
      </c>
      <c r="D439" s="4">
        <v>1</v>
      </c>
      <c r="E439" s="32">
        <v>0.54120000000000001</v>
      </c>
      <c r="F439" s="36">
        <f t="shared" si="11"/>
        <v>0.54120000000000001</v>
      </c>
    </row>
    <row r="440" spans="1:6" x14ac:dyDescent="0.3">
      <c r="A440" s="16">
        <v>40632</v>
      </c>
      <c r="B440" s="4">
        <v>115</v>
      </c>
      <c r="C440" s="17">
        <v>38.568800000000003</v>
      </c>
      <c r="D440" s="4">
        <v>10</v>
      </c>
      <c r="E440" s="32">
        <v>2.4863</v>
      </c>
      <c r="F440" s="36">
        <f t="shared" si="11"/>
        <v>24.863</v>
      </c>
    </row>
    <row r="441" spans="1:6" x14ac:dyDescent="0.3">
      <c r="A441" s="16">
        <v>40633</v>
      </c>
      <c r="B441" s="4">
        <v>105</v>
      </c>
      <c r="C441" s="17">
        <v>13.0131</v>
      </c>
      <c r="D441" s="4">
        <v>2</v>
      </c>
      <c r="E441" s="32">
        <v>1.4291</v>
      </c>
      <c r="F441" s="36">
        <f t="shared" si="11"/>
        <v>2.8582000000000001</v>
      </c>
    </row>
    <row r="442" spans="1:6" x14ac:dyDescent="0.3">
      <c r="A442" s="16">
        <v>40634</v>
      </c>
      <c r="B442" s="4">
        <v>75</v>
      </c>
      <c r="C442" s="17">
        <v>26.275400000000001</v>
      </c>
      <c r="D442" s="4">
        <v>4</v>
      </c>
      <c r="E442" s="32">
        <v>0.52639999999999998</v>
      </c>
      <c r="F442" s="36">
        <f t="shared" si="11"/>
        <v>2.1055999999999999</v>
      </c>
    </row>
    <row r="443" spans="1:6" x14ac:dyDescent="0.3">
      <c r="A443" s="16">
        <v>40635</v>
      </c>
      <c r="B443" s="4">
        <v>130</v>
      </c>
      <c r="C443" s="17">
        <v>52.464599999999997</v>
      </c>
      <c r="D443" s="4">
        <v>1</v>
      </c>
      <c r="E443" s="32">
        <v>1.1908000000000001</v>
      </c>
      <c r="F443" s="36">
        <f t="shared" si="11"/>
        <v>1.1908000000000001</v>
      </c>
    </row>
    <row r="444" spans="1:6" x14ac:dyDescent="0.3">
      <c r="A444" s="16">
        <v>40636</v>
      </c>
      <c r="B444" s="4">
        <v>105</v>
      </c>
      <c r="C444" s="17">
        <v>26.511800000000001</v>
      </c>
      <c r="D444" s="4">
        <v>9</v>
      </c>
      <c r="E444" s="32">
        <v>0.62929999999999997</v>
      </c>
      <c r="F444" s="36">
        <f t="shared" si="11"/>
        <v>5.6636999999999995</v>
      </c>
    </row>
    <row r="445" spans="1:6" x14ac:dyDescent="0.3">
      <c r="A445" s="16">
        <v>40637</v>
      </c>
      <c r="B445" s="4">
        <v>75</v>
      </c>
      <c r="C445" s="17">
        <v>29.246300000000002</v>
      </c>
      <c r="D445" s="4">
        <v>5</v>
      </c>
      <c r="E445" s="32">
        <v>0.5484</v>
      </c>
      <c r="F445" s="36">
        <f t="shared" si="11"/>
        <v>2.742</v>
      </c>
    </row>
    <row r="446" spans="1:6" x14ac:dyDescent="0.3">
      <c r="A446" s="16">
        <v>40638</v>
      </c>
      <c r="B446" s="4">
        <v>100</v>
      </c>
      <c r="C446" s="17">
        <v>29.425899999999999</v>
      </c>
      <c r="D446" s="4">
        <v>4</v>
      </c>
      <c r="E446" s="32">
        <v>3.6737000000000002</v>
      </c>
      <c r="F446" s="36">
        <f t="shared" si="11"/>
        <v>14.694800000000001</v>
      </c>
    </row>
    <row r="447" spans="1:6" x14ac:dyDescent="0.3">
      <c r="A447" s="16">
        <v>40639</v>
      </c>
      <c r="B447" s="4">
        <v>125</v>
      </c>
      <c r="C447" s="17">
        <v>32.0578</v>
      </c>
      <c r="D447" s="4">
        <v>5</v>
      </c>
      <c r="E447" s="32">
        <v>4.4690000000000003</v>
      </c>
      <c r="F447" s="36">
        <f t="shared" si="11"/>
        <v>22.345000000000002</v>
      </c>
    </row>
    <row r="448" spans="1:6" x14ac:dyDescent="0.3">
      <c r="A448" s="16">
        <v>40640</v>
      </c>
      <c r="B448" s="4">
        <v>120</v>
      </c>
      <c r="C448" s="17">
        <v>19.873799999999999</v>
      </c>
      <c r="D448" s="4">
        <v>3</v>
      </c>
      <c r="E448" s="32">
        <v>1.2082999999999999</v>
      </c>
      <c r="F448" s="36">
        <f t="shared" si="11"/>
        <v>3.6248999999999998</v>
      </c>
    </row>
    <row r="449" spans="1:6" x14ac:dyDescent="0.3">
      <c r="A449" s="16">
        <v>40641</v>
      </c>
      <c r="B449" s="4">
        <v>80</v>
      </c>
      <c r="C449" s="17">
        <v>12.469099999999999</v>
      </c>
      <c r="D449" s="4">
        <v>6</v>
      </c>
      <c r="E449" s="32">
        <v>0.34749999999999998</v>
      </c>
      <c r="F449" s="36">
        <f t="shared" si="11"/>
        <v>2.085</v>
      </c>
    </row>
    <row r="450" spans="1:6" x14ac:dyDescent="0.3">
      <c r="A450" s="16">
        <v>40642</v>
      </c>
      <c r="B450" s="4">
        <v>100</v>
      </c>
      <c r="C450" s="17">
        <v>24.213699999999999</v>
      </c>
      <c r="D450" s="4">
        <v>4</v>
      </c>
      <c r="E450" s="32">
        <v>3.6858</v>
      </c>
      <c r="F450" s="36">
        <f t="shared" si="11"/>
        <v>14.7432</v>
      </c>
    </row>
    <row r="451" spans="1:6" x14ac:dyDescent="0.3">
      <c r="A451" s="16">
        <v>40643</v>
      </c>
      <c r="B451" s="4">
        <v>115</v>
      </c>
      <c r="C451" s="17">
        <v>41.0105</v>
      </c>
      <c r="D451" s="4">
        <v>2</v>
      </c>
      <c r="E451" s="32">
        <v>2.9775</v>
      </c>
      <c r="F451" s="36">
        <f t="shared" ref="F451:F514" si="12">D451*E451</f>
        <v>5.9550000000000001</v>
      </c>
    </row>
    <row r="452" spans="1:6" x14ac:dyDescent="0.3">
      <c r="A452" s="16">
        <v>40644</v>
      </c>
      <c r="B452" s="4">
        <v>65</v>
      </c>
      <c r="C452" s="17">
        <v>10.4055</v>
      </c>
      <c r="D452" s="4">
        <v>5</v>
      </c>
      <c r="E452" s="32">
        <v>8.8099999999999998E-2</v>
      </c>
      <c r="F452" s="36">
        <f t="shared" si="12"/>
        <v>0.4405</v>
      </c>
    </row>
    <row r="453" spans="1:6" x14ac:dyDescent="0.3">
      <c r="A453" s="16">
        <v>40645</v>
      </c>
      <c r="B453" s="4">
        <v>90</v>
      </c>
      <c r="C453" s="17">
        <v>28.695</v>
      </c>
      <c r="D453" s="4">
        <v>7</v>
      </c>
      <c r="E453" s="32">
        <v>3.9512999999999998</v>
      </c>
      <c r="F453" s="36">
        <f t="shared" si="12"/>
        <v>27.659099999999999</v>
      </c>
    </row>
    <row r="454" spans="1:6" x14ac:dyDescent="0.3">
      <c r="A454" s="16">
        <v>40646</v>
      </c>
      <c r="B454" s="4">
        <v>145</v>
      </c>
      <c r="C454" s="17">
        <v>29.656199999999998</v>
      </c>
      <c r="D454" s="4">
        <v>5</v>
      </c>
      <c r="E454" s="32">
        <v>0.66590000000000005</v>
      </c>
      <c r="F454" s="36">
        <f t="shared" si="12"/>
        <v>3.3295000000000003</v>
      </c>
    </row>
    <row r="455" spans="1:6" x14ac:dyDescent="0.3">
      <c r="A455" s="16">
        <v>40647</v>
      </c>
      <c r="B455" s="4">
        <v>120</v>
      </c>
      <c r="C455" s="17">
        <v>30.3752</v>
      </c>
      <c r="D455" s="4">
        <v>10</v>
      </c>
      <c r="E455" s="32">
        <v>2.4394</v>
      </c>
      <c r="F455" s="36">
        <f t="shared" si="12"/>
        <v>24.393999999999998</v>
      </c>
    </row>
    <row r="456" spans="1:6" x14ac:dyDescent="0.3">
      <c r="A456" s="16">
        <v>40648</v>
      </c>
      <c r="B456" s="4">
        <v>105</v>
      </c>
      <c r="C456" s="17">
        <v>36.907299999999999</v>
      </c>
      <c r="D456" s="4">
        <v>9</v>
      </c>
      <c r="E456" s="32">
        <v>5.0552999999999999</v>
      </c>
      <c r="F456" s="36">
        <f t="shared" si="12"/>
        <v>45.497700000000002</v>
      </c>
    </row>
    <row r="457" spans="1:6" x14ac:dyDescent="0.3">
      <c r="A457" s="16">
        <v>40649</v>
      </c>
      <c r="B457" s="4">
        <v>115</v>
      </c>
      <c r="C457" s="17">
        <v>33.885100000000001</v>
      </c>
      <c r="D457" s="4">
        <v>1</v>
      </c>
      <c r="E457" s="32">
        <v>0.9133</v>
      </c>
      <c r="F457" s="36">
        <f t="shared" si="12"/>
        <v>0.9133</v>
      </c>
    </row>
    <row r="458" spans="1:6" x14ac:dyDescent="0.3">
      <c r="A458" s="16">
        <v>40650</v>
      </c>
      <c r="B458" s="4">
        <v>60</v>
      </c>
      <c r="C458" s="17">
        <v>28.725999999999999</v>
      </c>
      <c r="D458" s="4">
        <v>1</v>
      </c>
      <c r="E458" s="32">
        <v>1.1836</v>
      </c>
      <c r="F458" s="36">
        <f t="shared" si="12"/>
        <v>1.1836</v>
      </c>
    </row>
    <row r="459" spans="1:6" x14ac:dyDescent="0.3">
      <c r="A459" s="16">
        <v>40651</v>
      </c>
      <c r="B459" s="4">
        <v>65</v>
      </c>
      <c r="C459" s="17">
        <v>35.314799999999998</v>
      </c>
      <c r="D459" s="4">
        <v>4</v>
      </c>
      <c r="E459" s="32">
        <v>0.43719999999999998</v>
      </c>
      <c r="F459" s="36">
        <f t="shared" si="12"/>
        <v>1.7487999999999999</v>
      </c>
    </row>
    <row r="460" spans="1:6" x14ac:dyDescent="0.3">
      <c r="A460" s="16">
        <v>40652</v>
      </c>
      <c r="B460" s="4">
        <v>100</v>
      </c>
      <c r="C460" s="17">
        <v>32.265300000000003</v>
      </c>
      <c r="D460" s="4">
        <v>4</v>
      </c>
      <c r="E460" s="32">
        <v>0.41320000000000001</v>
      </c>
      <c r="F460" s="36">
        <f t="shared" si="12"/>
        <v>1.6528</v>
      </c>
    </row>
    <row r="461" spans="1:6" x14ac:dyDescent="0.3">
      <c r="A461" s="16">
        <v>40653</v>
      </c>
      <c r="B461" s="4">
        <v>90</v>
      </c>
      <c r="C461" s="17">
        <v>19.658999999999999</v>
      </c>
      <c r="D461" s="4">
        <v>2</v>
      </c>
      <c r="E461" s="32">
        <v>1.1386000000000001</v>
      </c>
      <c r="F461" s="36">
        <f t="shared" si="12"/>
        <v>2.2772000000000001</v>
      </c>
    </row>
    <row r="462" spans="1:6" x14ac:dyDescent="0.3">
      <c r="A462" s="16">
        <v>40654</v>
      </c>
      <c r="B462" s="4">
        <v>135</v>
      </c>
      <c r="C462" s="17">
        <v>19.843900000000001</v>
      </c>
      <c r="D462" s="4">
        <v>5</v>
      </c>
      <c r="E462" s="32">
        <v>0.80689999999999995</v>
      </c>
      <c r="F462" s="36">
        <f t="shared" si="12"/>
        <v>4.0344999999999995</v>
      </c>
    </row>
    <row r="463" spans="1:6" x14ac:dyDescent="0.3">
      <c r="A463" s="16">
        <v>40655</v>
      </c>
      <c r="B463" s="4">
        <v>90</v>
      </c>
      <c r="C463" s="17">
        <v>30.631699999999999</v>
      </c>
      <c r="D463" s="4">
        <v>8</v>
      </c>
      <c r="E463" s="32">
        <v>1.1969000000000001</v>
      </c>
      <c r="F463" s="36">
        <f t="shared" si="12"/>
        <v>9.5752000000000006</v>
      </c>
    </row>
    <row r="464" spans="1:6" x14ac:dyDescent="0.3">
      <c r="A464" s="16">
        <v>40656</v>
      </c>
      <c r="B464" s="4">
        <v>100</v>
      </c>
      <c r="C464" s="17">
        <v>10.728899999999999</v>
      </c>
      <c r="D464" s="4">
        <v>3</v>
      </c>
      <c r="E464" s="32">
        <v>0.46479999999999999</v>
      </c>
      <c r="F464" s="36">
        <f t="shared" si="12"/>
        <v>1.3944000000000001</v>
      </c>
    </row>
    <row r="465" spans="1:6" x14ac:dyDescent="0.3">
      <c r="A465" s="16">
        <v>40657</v>
      </c>
      <c r="B465" s="4">
        <v>70</v>
      </c>
      <c r="C465" s="17">
        <v>26.8124</v>
      </c>
      <c r="D465" s="4">
        <v>6</v>
      </c>
      <c r="E465" s="32">
        <v>0.38090000000000002</v>
      </c>
      <c r="F465" s="36">
        <f t="shared" si="12"/>
        <v>2.2854000000000001</v>
      </c>
    </row>
    <row r="466" spans="1:6" x14ac:dyDescent="0.3">
      <c r="A466" s="16">
        <v>40658</v>
      </c>
      <c r="B466" s="4">
        <v>115</v>
      </c>
      <c r="C466" s="17">
        <v>14.305099999999999</v>
      </c>
      <c r="D466" s="4">
        <v>4</v>
      </c>
      <c r="E466" s="32">
        <v>0.38779999999999998</v>
      </c>
      <c r="F466" s="36">
        <f t="shared" si="12"/>
        <v>1.5511999999999999</v>
      </c>
    </row>
    <row r="467" spans="1:6" x14ac:dyDescent="0.3">
      <c r="A467" s="16">
        <v>40659</v>
      </c>
      <c r="B467" s="4">
        <v>125</v>
      </c>
      <c r="C467" s="17">
        <v>11.9505</v>
      </c>
      <c r="D467" s="4">
        <v>3</v>
      </c>
      <c r="E467" s="32">
        <v>2.8479999999999999</v>
      </c>
      <c r="F467" s="36">
        <f t="shared" si="12"/>
        <v>8.5440000000000005</v>
      </c>
    </row>
    <row r="468" spans="1:6" x14ac:dyDescent="0.3">
      <c r="A468" s="16">
        <v>40660</v>
      </c>
      <c r="B468" s="4">
        <v>120</v>
      </c>
      <c r="C468" s="17">
        <v>30.4633</v>
      </c>
      <c r="D468" s="4">
        <v>10</v>
      </c>
      <c r="E468" s="32">
        <v>1.7004999999999999</v>
      </c>
      <c r="F468" s="36">
        <f t="shared" si="12"/>
        <v>17.004999999999999</v>
      </c>
    </row>
    <row r="469" spans="1:6" x14ac:dyDescent="0.3">
      <c r="A469" s="16">
        <v>40661</v>
      </c>
      <c r="B469" s="4">
        <v>120</v>
      </c>
      <c r="C469" s="17">
        <v>37.534399999999998</v>
      </c>
      <c r="D469" s="4">
        <v>2</v>
      </c>
      <c r="E469" s="32">
        <v>0.68230000000000002</v>
      </c>
      <c r="F469" s="36">
        <f t="shared" si="12"/>
        <v>1.3646</v>
      </c>
    </row>
    <row r="470" spans="1:6" x14ac:dyDescent="0.3">
      <c r="A470" s="16">
        <v>40662</v>
      </c>
      <c r="B470" s="4">
        <v>70</v>
      </c>
      <c r="C470" s="17">
        <v>34.473199999999999</v>
      </c>
      <c r="D470" s="4">
        <v>1</v>
      </c>
      <c r="E470" s="32">
        <v>4.5263999999999998</v>
      </c>
      <c r="F470" s="36">
        <f t="shared" si="12"/>
        <v>4.5263999999999998</v>
      </c>
    </row>
    <row r="471" spans="1:6" x14ac:dyDescent="0.3">
      <c r="A471" s="16">
        <v>40663</v>
      </c>
      <c r="B471" s="4">
        <v>60</v>
      </c>
      <c r="C471" s="17">
        <v>23.435199999999998</v>
      </c>
      <c r="D471" s="4">
        <v>5</v>
      </c>
      <c r="E471" s="32">
        <v>2.7778999999999998</v>
      </c>
      <c r="F471" s="36">
        <f t="shared" si="12"/>
        <v>13.889499999999998</v>
      </c>
    </row>
    <row r="472" spans="1:6" x14ac:dyDescent="0.3">
      <c r="A472" s="16">
        <v>40664</v>
      </c>
      <c r="B472" s="4">
        <v>105</v>
      </c>
      <c r="C472" s="17">
        <v>16.793399999999998</v>
      </c>
      <c r="D472" s="4">
        <v>5</v>
      </c>
      <c r="E472" s="32">
        <v>1.5502</v>
      </c>
      <c r="F472" s="36">
        <f t="shared" si="12"/>
        <v>7.7510000000000003</v>
      </c>
    </row>
    <row r="473" spans="1:6" x14ac:dyDescent="0.3">
      <c r="A473" s="16">
        <v>40665</v>
      </c>
      <c r="B473" s="4">
        <v>85</v>
      </c>
      <c r="C473" s="17">
        <v>20.218299999999999</v>
      </c>
      <c r="D473" s="4">
        <v>7</v>
      </c>
      <c r="E473" s="32">
        <v>1.7672000000000001</v>
      </c>
      <c r="F473" s="36">
        <f t="shared" si="12"/>
        <v>12.3704</v>
      </c>
    </row>
    <row r="474" spans="1:6" x14ac:dyDescent="0.3">
      <c r="A474" s="16">
        <v>40666</v>
      </c>
      <c r="B474" s="4">
        <v>60</v>
      </c>
      <c r="C474" s="17">
        <v>13.068099999999999</v>
      </c>
      <c r="D474" s="4">
        <v>5</v>
      </c>
      <c r="E474" s="32">
        <v>3.3855</v>
      </c>
      <c r="F474" s="36">
        <f t="shared" si="12"/>
        <v>16.927499999999998</v>
      </c>
    </row>
    <row r="475" spans="1:6" x14ac:dyDescent="0.3">
      <c r="A475" s="16">
        <v>40667</v>
      </c>
      <c r="B475" s="4">
        <v>125</v>
      </c>
      <c r="C475" s="17">
        <v>5.6795</v>
      </c>
      <c r="D475" s="4">
        <v>6</v>
      </c>
      <c r="E475" s="32">
        <v>2.3635999999999999</v>
      </c>
      <c r="F475" s="36">
        <f t="shared" si="12"/>
        <v>14.1816</v>
      </c>
    </row>
    <row r="476" spans="1:6" x14ac:dyDescent="0.3">
      <c r="A476" s="16">
        <v>40668</v>
      </c>
      <c r="B476" s="4">
        <v>85</v>
      </c>
      <c r="C476" s="17">
        <v>37.584899999999998</v>
      </c>
      <c r="D476" s="4">
        <v>8</v>
      </c>
      <c r="E476" s="32">
        <v>1.5785</v>
      </c>
      <c r="F476" s="36">
        <f t="shared" si="12"/>
        <v>12.628</v>
      </c>
    </row>
    <row r="477" spans="1:6" x14ac:dyDescent="0.3">
      <c r="A477" s="16">
        <v>40669</v>
      </c>
      <c r="B477" s="4">
        <v>85</v>
      </c>
      <c r="C477" s="17">
        <v>19.796900000000001</v>
      </c>
      <c r="D477" s="4">
        <v>6</v>
      </c>
      <c r="E477" s="32">
        <v>0.84630000000000005</v>
      </c>
      <c r="F477" s="36">
        <f t="shared" si="12"/>
        <v>5.0777999999999999</v>
      </c>
    </row>
    <row r="478" spans="1:6" x14ac:dyDescent="0.3">
      <c r="A478" s="16">
        <v>40670</v>
      </c>
      <c r="B478" s="4">
        <v>45</v>
      </c>
      <c r="C478" s="17">
        <v>36.784799999999997</v>
      </c>
      <c r="D478" s="4">
        <v>2</v>
      </c>
      <c r="E478" s="32">
        <v>0.80569999999999997</v>
      </c>
      <c r="F478" s="36">
        <f t="shared" si="12"/>
        <v>1.6113999999999999</v>
      </c>
    </row>
    <row r="479" spans="1:6" x14ac:dyDescent="0.3">
      <c r="A479" s="16">
        <v>40671</v>
      </c>
      <c r="B479" s="4">
        <v>120</v>
      </c>
      <c r="C479" s="17">
        <v>27.325600000000001</v>
      </c>
      <c r="D479" s="4">
        <v>8</v>
      </c>
      <c r="E479" s="32">
        <v>0.18590000000000001</v>
      </c>
      <c r="F479" s="36">
        <f t="shared" si="12"/>
        <v>1.4872000000000001</v>
      </c>
    </row>
    <row r="480" spans="1:6" x14ac:dyDescent="0.3">
      <c r="A480" s="16">
        <v>40672</v>
      </c>
      <c r="B480" s="4">
        <v>110</v>
      </c>
      <c r="C480" s="17">
        <v>8.5778999999999996</v>
      </c>
      <c r="D480" s="4">
        <v>5</v>
      </c>
      <c r="E480" s="32">
        <v>0.85460000000000003</v>
      </c>
      <c r="F480" s="36">
        <f t="shared" si="12"/>
        <v>4.2729999999999997</v>
      </c>
    </row>
    <row r="481" spans="1:6" x14ac:dyDescent="0.3">
      <c r="A481" s="16">
        <v>40673</v>
      </c>
      <c r="B481" s="4">
        <v>95</v>
      </c>
      <c r="C481" s="17">
        <v>22.760100000000001</v>
      </c>
      <c r="D481" s="4">
        <v>5</v>
      </c>
      <c r="E481" s="32">
        <v>2.4293</v>
      </c>
      <c r="F481" s="36">
        <f t="shared" si="12"/>
        <v>12.1465</v>
      </c>
    </row>
    <row r="482" spans="1:6" x14ac:dyDescent="0.3">
      <c r="A482" s="16">
        <v>40674</v>
      </c>
      <c r="B482" s="4">
        <v>100</v>
      </c>
      <c r="C482" s="17">
        <v>13.208299999999999</v>
      </c>
      <c r="D482" s="4">
        <v>5</v>
      </c>
      <c r="E482" s="32">
        <v>0.93120000000000003</v>
      </c>
      <c r="F482" s="36">
        <f t="shared" si="12"/>
        <v>4.6560000000000006</v>
      </c>
    </row>
    <row r="483" spans="1:6" x14ac:dyDescent="0.3">
      <c r="A483" s="16">
        <v>40675</v>
      </c>
      <c r="B483" s="4">
        <v>100</v>
      </c>
      <c r="C483" s="17">
        <v>25.509399999999999</v>
      </c>
      <c r="D483" s="4">
        <v>9</v>
      </c>
      <c r="E483" s="32">
        <v>1.0004</v>
      </c>
      <c r="F483" s="36">
        <f t="shared" si="12"/>
        <v>9.0035999999999987</v>
      </c>
    </row>
    <row r="484" spans="1:6" x14ac:dyDescent="0.3">
      <c r="A484" s="16">
        <v>40676</v>
      </c>
      <c r="B484" s="4">
        <v>95</v>
      </c>
      <c r="C484" s="17">
        <v>31.002700000000001</v>
      </c>
      <c r="D484" s="4">
        <v>1</v>
      </c>
      <c r="E484" s="32">
        <v>1.4567000000000001</v>
      </c>
      <c r="F484" s="36">
        <f t="shared" si="12"/>
        <v>1.4567000000000001</v>
      </c>
    </row>
    <row r="485" spans="1:6" x14ac:dyDescent="0.3">
      <c r="A485" s="16">
        <v>40677</v>
      </c>
      <c r="B485" s="4">
        <v>90</v>
      </c>
      <c r="C485" s="17">
        <v>30.282499999999999</v>
      </c>
      <c r="D485" s="4">
        <v>4</v>
      </c>
      <c r="E485" s="32">
        <v>0.58320000000000005</v>
      </c>
      <c r="F485" s="36">
        <f t="shared" si="12"/>
        <v>2.3328000000000002</v>
      </c>
    </row>
    <row r="486" spans="1:6" x14ac:dyDescent="0.3">
      <c r="A486" s="16">
        <v>40678</v>
      </c>
      <c r="B486" s="4">
        <v>115</v>
      </c>
      <c r="C486" s="17">
        <v>34.927300000000002</v>
      </c>
      <c r="D486" s="4">
        <v>5</v>
      </c>
      <c r="E486" s="32">
        <v>1.5417000000000001</v>
      </c>
      <c r="F486" s="36">
        <f t="shared" si="12"/>
        <v>7.7085000000000008</v>
      </c>
    </row>
    <row r="487" spans="1:6" x14ac:dyDescent="0.3">
      <c r="A487" s="16">
        <v>40679</v>
      </c>
      <c r="B487" s="4">
        <v>110</v>
      </c>
      <c r="C487" s="17">
        <v>16.594000000000001</v>
      </c>
      <c r="D487" s="4">
        <v>10</v>
      </c>
      <c r="E487" s="32">
        <v>0.3417</v>
      </c>
      <c r="F487" s="36">
        <f t="shared" si="12"/>
        <v>3.4169999999999998</v>
      </c>
    </row>
    <row r="488" spans="1:6" x14ac:dyDescent="0.3">
      <c r="A488" s="16">
        <v>40680</v>
      </c>
      <c r="B488" s="4">
        <v>165</v>
      </c>
      <c r="C488" s="17">
        <v>21.3626</v>
      </c>
      <c r="D488" s="4">
        <v>11</v>
      </c>
      <c r="E488" s="32">
        <v>1.7661</v>
      </c>
      <c r="F488" s="36">
        <f t="shared" si="12"/>
        <v>19.427099999999999</v>
      </c>
    </row>
    <row r="489" spans="1:6" x14ac:dyDescent="0.3">
      <c r="A489" s="16">
        <v>40681</v>
      </c>
      <c r="B489" s="4">
        <v>90</v>
      </c>
      <c r="C489" s="17">
        <v>16.841000000000001</v>
      </c>
      <c r="D489" s="4">
        <v>1</v>
      </c>
      <c r="E489" s="32">
        <v>1.0434000000000001</v>
      </c>
      <c r="F489" s="36">
        <f t="shared" si="12"/>
        <v>1.0434000000000001</v>
      </c>
    </row>
    <row r="490" spans="1:6" x14ac:dyDescent="0.3">
      <c r="A490" s="16">
        <v>40682</v>
      </c>
      <c r="B490" s="4">
        <v>100</v>
      </c>
      <c r="C490" s="17">
        <v>34.5867</v>
      </c>
      <c r="D490" s="4">
        <v>1</v>
      </c>
      <c r="E490" s="32">
        <v>0.88180000000000003</v>
      </c>
      <c r="F490" s="36">
        <f t="shared" si="12"/>
        <v>0.88180000000000003</v>
      </c>
    </row>
    <row r="491" spans="1:6" x14ac:dyDescent="0.3">
      <c r="A491" s="16">
        <v>40683</v>
      </c>
      <c r="B491" s="4">
        <v>95</v>
      </c>
      <c r="C491" s="17">
        <v>27.4116</v>
      </c>
      <c r="D491" s="4">
        <v>7</v>
      </c>
      <c r="E491" s="32">
        <v>1.4204000000000001</v>
      </c>
      <c r="F491" s="36">
        <f t="shared" si="12"/>
        <v>9.9428000000000001</v>
      </c>
    </row>
    <row r="492" spans="1:6" x14ac:dyDescent="0.3">
      <c r="A492" s="16">
        <v>40684</v>
      </c>
      <c r="B492" s="4">
        <v>60</v>
      </c>
      <c r="C492" s="17">
        <v>23.0442</v>
      </c>
      <c r="D492" s="4">
        <v>4</v>
      </c>
      <c r="E492" s="32">
        <v>2.0518999999999998</v>
      </c>
      <c r="F492" s="36">
        <f t="shared" si="12"/>
        <v>8.2075999999999993</v>
      </c>
    </row>
    <row r="493" spans="1:6" x14ac:dyDescent="0.3">
      <c r="A493" s="16">
        <v>40685</v>
      </c>
      <c r="B493" s="4">
        <v>140</v>
      </c>
      <c r="C493" s="17">
        <v>21.562100000000001</v>
      </c>
      <c r="D493" s="4">
        <v>5</v>
      </c>
      <c r="E493" s="32">
        <v>0.70179999999999998</v>
      </c>
      <c r="F493" s="36">
        <f t="shared" si="12"/>
        <v>3.5089999999999999</v>
      </c>
    </row>
    <row r="494" spans="1:6" x14ac:dyDescent="0.3">
      <c r="A494" s="16">
        <v>40686</v>
      </c>
      <c r="B494" s="4">
        <v>70</v>
      </c>
      <c r="C494" s="17">
        <v>31.344000000000001</v>
      </c>
      <c r="D494" s="4">
        <v>1</v>
      </c>
      <c r="E494" s="32">
        <v>1.1357999999999999</v>
      </c>
      <c r="F494" s="36">
        <f t="shared" si="12"/>
        <v>1.1357999999999999</v>
      </c>
    </row>
    <row r="495" spans="1:6" x14ac:dyDescent="0.3">
      <c r="A495" s="16">
        <v>40687</v>
      </c>
      <c r="B495" s="4">
        <v>100</v>
      </c>
      <c r="C495" s="17">
        <v>25.3597</v>
      </c>
      <c r="D495" s="4">
        <v>6</v>
      </c>
      <c r="E495" s="32">
        <v>1.7105999999999999</v>
      </c>
      <c r="F495" s="36">
        <f t="shared" si="12"/>
        <v>10.2636</v>
      </c>
    </row>
    <row r="496" spans="1:6" x14ac:dyDescent="0.3">
      <c r="A496" s="16">
        <v>40688</v>
      </c>
      <c r="B496" s="4">
        <v>110</v>
      </c>
      <c r="C496" s="17">
        <v>22.903400000000001</v>
      </c>
      <c r="D496" s="4">
        <v>5</v>
      </c>
      <c r="E496" s="32">
        <v>4.6905999999999999</v>
      </c>
      <c r="F496" s="36">
        <f t="shared" si="12"/>
        <v>23.452999999999999</v>
      </c>
    </row>
    <row r="497" spans="1:6" x14ac:dyDescent="0.3">
      <c r="A497" s="16">
        <v>40689</v>
      </c>
      <c r="B497" s="4">
        <v>80</v>
      </c>
      <c r="C497" s="17">
        <v>18.6996</v>
      </c>
      <c r="D497" s="4">
        <v>1</v>
      </c>
      <c r="E497" s="32">
        <v>0.59650000000000003</v>
      </c>
      <c r="F497" s="36">
        <f t="shared" si="12"/>
        <v>0.59650000000000003</v>
      </c>
    </row>
    <row r="498" spans="1:6" x14ac:dyDescent="0.3">
      <c r="A498" s="16">
        <v>40690</v>
      </c>
      <c r="B498" s="4">
        <v>100</v>
      </c>
      <c r="C498" s="17">
        <v>9.7851999999999997</v>
      </c>
      <c r="D498" s="4">
        <v>2</v>
      </c>
      <c r="E498" s="32">
        <v>1.2382</v>
      </c>
      <c r="F498" s="36">
        <f t="shared" si="12"/>
        <v>2.4763999999999999</v>
      </c>
    </row>
    <row r="499" spans="1:6" x14ac:dyDescent="0.3">
      <c r="A499" s="16">
        <v>40691</v>
      </c>
      <c r="B499" s="4">
        <v>80</v>
      </c>
      <c r="C499" s="17">
        <v>32.794499999999999</v>
      </c>
      <c r="D499" s="4">
        <v>1</v>
      </c>
      <c r="E499" s="32">
        <v>1.3895999999999999</v>
      </c>
      <c r="F499" s="36">
        <f t="shared" si="12"/>
        <v>1.3895999999999999</v>
      </c>
    </row>
    <row r="500" spans="1:6" x14ac:dyDescent="0.3">
      <c r="A500" s="16">
        <v>40692</v>
      </c>
      <c r="B500" s="4">
        <v>100</v>
      </c>
      <c r="C500" s="17">
        <v>3.0243000000000002</v>
      </c>
      <c r="D500" s="4">
        <v>4</v>
      </c>
      <c r="E500" s="32">
        <v>6.2186000000000003</v>
      </c>
      <c r="F500" s="36">
        <f t="shared" si="12"/>
        <v>24.874400000000001</v>
      </c>
    </row>
    <row r="501" spans="1:6" x14ac:dyDescent="0.3">
      <c r="A501" s="16">
        <v>40693</v>
      </c>
      <c r="B501" s="4">
        <v>55</v>
      </c>
      <c r="C501" s="17">
        <v>26.907900000000001</v>
      </c>
      <c r="D501" s="4">
        <v>5</v>
      </c>
      <c r="E501" s="32">
        <v>2.3491</v>
      </c>
      <c r="F501" s="36">
        <f t="shared" si="12"/>
        <v>11.7455</v>
      </c>
    </row>
    <row r="502" spans="1:6" x14ac:dyDescent="0.3">
      <c r="A502" s="16">
        <v>40694</v>
      </c>
      <c r="B502" s="4">
        <v>95</v>
      </c>
      <c r="C502" s="17">
        <v>50.182200000000002</v>
      </c>
      <c r="D502" s="4">
        <v>6</v>
      </c>
      <c r="E502" s="32">
        <v>0.4879</v>
      </c>
      <c r="F502" s="36">
        <f t="shared" si="12"/>
        <v>2.9274</v>
      </c>
    </row>
    <row r="503" spans="1:6" x14ac:dyDescent="0.3">
      <c r="A503" s="16">
        <v>40695</v>
      </c>
      <c r="B503" s="4">
        <v>115</v>
      </c>
      <c r="C503" s="17">
        <v>14.9924</v>
      </c>
      <c r="D503" s="4">
        <v>11</v>
      </c>
      <c r="E503" s="32">
        <v>0.65539999999999998</v>
      </c>
      <c r="F503" s="36">
        <f t="shared" si="12"/>
        <v>7.2093999999999996</v>
      </c>
    </row>
    <row r="504" spans="1:6" x14ac:dyDescent="0.3">
      <c r="A504" s="16">
        <v>40696</v>
      </c>
      <c r="B504" s="4">
        <v>60</v>
      </c>
      <c r="C504" s="17">
        <v>19.474900000000002</v>
      </c>
      <c r="D504" s="4">
        <v>1</v>
      </c>
      <c r="E504" s="32">
        <v>2.3340000000000001</v>
      </c>
      <c r="F504" s="36">
        <f t="shared" si="12"/>
        <v>2.3340000000000001</v>
      </c>
    </row>
    <row r="505" spans="1:6" x14ac:dyDescent="0.3">
      <c r="A505" s="16">
        <v>40697</v>
      </c>
      <c r="B505" s="4">
        <v>110</v>
      </c>
      <c r="C505" s="17">
        <v>14.0869</v>
      </c>
      <c r="D505" s="4">
        <v>1</v>
      </c>
      <c r="E505" s="32">
        <v>3.3976000000000002</v>
      </c>
      <c r="F505" s="36">
        <f t="shared" si="12"/>
        <v>3.3976000000000002</v>
      </c>
    </row>
    <row r="506" spans="1:6" x14ac:dyDescent="0.3">
      <c r="A506" s="16">
        <v>40698</v>
      </c>
      <c r="B506" s="4">
        <v>120</v>
      </c>
      <c r="C506" s="17">
        <v>23.665099999999999</v>
      </c>
      <c r="D506" s="4">
        <v>7</v>
      </c>
      <c r="E506" s="32">
        <v>1.5330999999999999</v>
      </c>
      <c r="F506" s="36">
        <f t="shared" si="12"/>
        <v>10.7317</v>
      </c>
    </row>
    <row r="507" spans="1:6" x14ac:dyDescent="0.3">
      <c r="A507" s="16">
        <v>40699</v>
      </c>
      <c r="B507" s="4">
        <v>115</v>
      </c>
      <c r="C507" s="17">
        <v>19.2423</v>
      </c>
      <c r="D507" s="4">
        <v>1</v>
      </c>
      <c r="E507" s="32">
        <v>2.0087999999999999</v>
      </c>
      <c r="F507" s="36">
        <f t="shared" si="12"/>
        <v>2.0087999999999999</v>
      </c>
    </row>
    <row r="508" spans="1:6" x14ac:dyDescent="0.3">
      <c r="A508" s="16">
        <v>40700</v>
      </c>
      <c r="B508" s="4">
        <v>110</v>
      </c>
      <c r="C508" s="17">
        <v>18.579799999999999</v>
      </c>
      <c r="D508" s="4">
        <v>10</v>
      </c>
      <c r="E508" s="32">
        <v>0.68069999999999997</v>
      </c>
      <c r="F508" s="36">
        <f t="shared" si="12"/>
        <v>6.8069999999999995</v>
      </c>
    </row>
    <row r="509" spans="1:6" x14ac:dyDescent="0.3">
      <c r="A509" s="16">
        <v>40701</v>
      </c>
      <c r="B509" s="4">
        <v>115</v>
      </c>
      <c r="C509" s="17">
        <v>25.793700000000001</v>
      </c>
      <c r="D509" s="4">
        <v>1</v>
      </c>
      <c r="E509" s="32">
        <v>0.99160000000000004</v>
      </c>
      <c r="F509" s="36">
        <f t="shared" si="12"/>
        <v>0.99160000000000004</v>
      </c>
    </row>
    <row r="510" spans="1:6" x14ac:dyDescent="0.3">
      <c r="A510" s="16">
        <v>40702</v>
      </c>
      <c r="B510" s="4">
        <v>95</v>
      </c>
      <c r="C510" s="17">
        <v>24.161999999999999</v>
      </c>
      <c r="D510" s="4">
        <v>1</v>
      </c>
      <c r="E510" s="32">
        <v>1.3949</v>
      </c>
      <c r="F510" s="36">
        <f t="shared" si="12"/>
        <v>1.3949</v>
      </c>
    </row>
    <row r="511" spans="1:6" x14ac:dyDescent="0.3">
      <c r="A511" s="16">
        <v>40703</v>
      </c>
      <c r="B511" s="4">
        <v>85</v>
      </c>
      <c r="C511" s="17">
        <v>29.939399999999999</v>
      </c>
      <c r="D511" s="4">
        <v>4</v>
      </c>
      <c r="E511" s="32">
        <v>0.78320000000000001</v>
      </c>
      <c r="F511" s="36">
        <f t="shared" si="12"/>
        <v>3.1328</v>
      </c>
    </row>
    <row r="512" spans="1:6" x14ac:dyDescent="0.3">
      <c r="A512" s="16">
        <v>40704</v>
      </c>
      <c r="B512" s="4">
        <v>65</v>
      </c>
      <c r="C512" s="17">
        <v>24.921299999999999</v>
      </c>
      <c r="D512" s="4">
        <v>4</v>
      </c>
      <c r="E512" s="32">
        <v>0.91749999999999998</v>
      </c>
      <c r="F512" s="36">
        <f t="shared" si="12"/>
        <v>3.67</v>
      </c>
    </row>
    <row r="513" spans="1:6" x14ac:dyDescent="0.3">
      <c r="A513" s="16">
        <v>40705</v>
      </c>
      <c r="B513" s="4">
        <v>65</v>
      </c>
      <c r="C513" s="17">
        <v>25.7087</v>
      </c>
      <c r="D513" s="4">
        <v>6</v>
      </c>
      <c r="E513" s="32">
        <v>0.1166</v>
      </c>
      <c r="F513" s="36">
        <f t="shared" si="12"/>
        <v>0.6996</v>
      </c>
    </row>
    <row r="514" spans="1:6" x14ac:dyDescent="0.3">
      <c r="A514" s="16">
        <v>40706</v>
      </c>
      <c r="B514" s="4">
        <v>75</v>
      </c>
      <c r="C514" s="17">
        <v>26.4282</v>
      </c>
      <c r="D514" s="4">
        <v>4</v>
      </c>
      <c r="E514" s="32">
        <v>4.3672000000000004</v>
      </c>
      <c r="F514" s="36">
        <f t="shared" si="12"/>
        <v>17.468800000000002</v>
      </c>
    </row>
    <row r="515" spans="1:6" x14ac:dyDescent="0.3">
      <c r="A515" s="16">
        <v>40707</v>
      </c>
      <c r="B515" s="4">
        <v>70</v>
      </c>
      <c r="C515" s="17">
        <v>35.797600000000003</v>
      </c>
      <c r="D515" s="4">
        <v>1</v>
      </c>
      <c r="E515" s="32">
        <v>6.7309999999999999</v>
      </c>
      <c r="F515" s="36">
        <f t="shared" ref="F515:F578" si="13">D515*E515</f>
        <v>6.7309999999999999</v>
      </c>
    </row>
    <row r="516" spans="1:6" x14ac:dyDescent="0.3">
      <c r="A516" s="16">
        <v>40708</v>
      </c>
      <c r="B516" s="4">
        <v>105</v>
      </c>
      <c r="C516" s="17">
        <v>36.5974</v>
      </c>
      <c r="D516" s="4">
        <v>8</v>
      </c>
      <c r="E516" s="32">
        <v>0.64990000000000003</v>
      </c>
      <c r="F516" s="36">
        <f t="shared" si="13"/>
        <v>5.1992000000000003</v>
      </c>
    </row>
    <row r="517" spans="1:6" x14ac:dyDescent="0.3">
      <c r="A517" s="16">
        <v>40709</v>
      </c>
      <c r="B517" s="4">
        <v>40</v>
      </c>
      <c r="C517" s="17">
        <v>34.336300000000001</v>
      </c>
      <c r="D517" s="4">
        <v>1</v>
      </c>
      <c r="E517" s="32">
        <v>3.4649999999999999</v>
      </c>
      <c r="F517" s="36">
        <f t="shared" si="13"/>
        <v>3.4649999999999999</v>
      </c>
    </row>
    <row r="518" spans="1:6" x14ac:dyDescent="0.3">
      <c r="A518" s="16">
        <v>40710</v>
      </c>
      <c r="B518" s="4">
        <v>130</v>
      </c>
      <c r="C518" s="17">
        <v>48.461799999999997</v>
      </c>
      <c r="D518" s="4">
        <v>6</v>
      </c>
      <c r="E518" s="32">
        <v>2.7275</v>
      </c>
      <c r="F518" s="36">
        <f t="shared" si="13"/>
        <v>16.365000000000002</v>
      </c>
    </row>
    <row r="519" spans="1:6" x14ac:dyDescent="0.3">
      <c r="A519" s="16">
        <v>40711</v>
      </c>
      <c r="B519" s="4">
        <v>105</v>
      </c>
      <c r="C519" s="17">
        <v>29.092199999999998</v>
      </c>
      <c r="D519" s="4">
        <v>9</v>
      </c>
      <c r="E519" s="32">
        <v>0.23469999999999999</v>
      </c>
      <c r="F519" s="36">
        <f t="shared" si="13"/>
        <v>2.1122999999999998</v>
      </c>
    </row>
    <row r="520" spans="1:6" x14ac:dyDescent="0.3">
      <c r="A520" s="16">
        <v>40712</v>
      </c>
      <c r="B520" s="4">
        <v>100</v>
      </c>
      <c r="C520" s="17">
        <v>33.248399999999997</v>
      </c>
      <c r="D520" s="4">
        <v>3</v>
      </c>
      <c r="E520" s="32">
        <v>0.32690000000000002</v>
      </c>
      <c r="F520" s="36">
        <f t="shared" si="13"/>
        <v>0.98070000000000013</v>
      </c>
    </row>
    <row r="521" spans="1:6" x14ac:dyDescent="0.3">
      <c r="A521" s="16">
        <v>40713</v>
      </c>
      <c r="B521" s="4">
        <v>65</v>
      </c>
      <c r="C521" s="17">
        <v>31.3475</v>
      </c>
      <c r="D521" s="4">
        <v>3</v>
      </c>
      <c r="E521" s="32">
        <v>3.1280999999999999</v>
      </c>
      <c r="F521" s="36">
        <f t="shared" si="13"/>
        <v>9.3842999999999996</v>
      </c>
    </row>
    <row r="522" spans="1:6" x14ac:dyDescent="0.3">
      <c r="A522" s="16">
        <v>40714</v>
      </c>
      <c r="B522" s="4">
        <v>170</v>
      </c>
      <c r="C522" s="17">
        <v>18.128</v>
      </c>
      <c r="D522" s="4">
        <v>16</v>
      </c>
      <c r="E522" s="32">
        <v>3.9529999999999998</v>
      </c>
      <c r="F522" s="36">
        <f t="shared" si="13"/>
        <v>63.247999999999998</v>
      </c>
    </row>
    <row r="523" spans="1:6" x14ac:dyDescent="0.3">
      <c r="A523" s="16">
        <v>40715</v>
      </c>
      <c r="B523" s="4">
        <v>90</v>
      </c>
      <c r="C523" s="17">
        <v>10.842499999999999</v>
      </c>
      <c r="D523" s="4">
        <v>5</v>
      </c>
      <c r="E523" s="32">
        <v>6.1143000000000001</v>
      </c>
      <c r="F523" s="36">
        <f t="shared" si="13"/>
        <v>30.5715</v>
      </c>
    </row>
    <row r="524" spans="1:6" x14ac:dyDescent="0.3">
      <c r="A524" s="16">
        <v>40716</v>
      </c>
      <c r="B524" s="4">
        <v>90</v>
      </c>
      <c r="C524" s="17">
        <v>20.074400000000001</v>
      </c>
      <c r="D524" s="4">
        <v>2</v>
      </c>
      <c r="E524" s="32">
        <v>0.36559999999999998</v>
      </c>
      <c r="F524" s="36">
        <f t="shared" si="13"/>
        <v>0.73119999999999996</v>
      </c>
    </row>
    <row r="525" spans="1:6" x14ac:dyDescent="0.3">
      <c r="A525" s="16">
        <v>40717</v>
      </c>
      <c r="B525" s="4">
        <v>130</v>
      </c>
      <c r="C525" s="17">
        <v>32.679099999999998</v>
      </c>
      <c r="D525" s="4">
        <v>10</v>
      </c>
      <c r="E525" s="32">
        <v>3.9165000000000001</v>
      </c>
      <c r="F525" s="36">
        <f t="shared" si="13"/>
        <v>39.164999999999999</v>
      </c>
    </row>
    <row r="526" spans="1:6" x14ac:dyDescent="0.3">
      <c r="A526" s="16">
        <v>40718</v>
      </c>
      <c r="B526" s="4">
        <v>130</v>
      </c>
      <c r="C526" s="17">
        <v>42.807200000000002</v>
      </c>
      <c r="D526" s="4">
        <v>8</v>
      </c>
      <c r="E526" s="32">
        <v>3.3342999999999998</v>
      </c>
      <c r="F526" s="36">
        <f t="shared" si="13"/>
        <v>26.674399999999999</v>
      </c>
    </row>
    <row r="527" spans="1:6" x14ac:dyDescent="0.3">
      <c r="A527" s="16">
        <v>40719</v>
      </c>
      <c r="B527" s="4">
        <v>95</v>
      </c>
      <c r="C527" s="17">
        <v>35.243600000000001</v>
      </c>
      <c r="D527" s="4">
        <v>4</v>
      </c>
      <c r="E527" s="32">
        <v>1.0052000000000001</v>
      </c>
      <c r="F527" s="36">
        <f t="shared" si="13"/>
        <v>4.0208000000000004</v>
      </c>
    </row>
    <row r="528" spans="1:6" x14ac:dyDescent="0.3">
      <c r="A528" s="16">
        <v>40720</v>
      </c>
      <c r="B528" s="4">
        <v>75</v>
      </c>
      <c r="C528" s="17">
        <v>44.963799999999999</v>
      </c>
      <c r="D528" s="4">
        <v>3</v>
      </c>
      <c r="E528" s="32">
        <v>1.3629</v>
      </c>
      <c r="F528" s="36">
        <f t="shared" si="13"/>
        <v>4.0887000000000002</v>
      </c>
    </row>
    <row r="529" spans="1:6" x14ac:dyDescent="0.3">
      <c r="A529" s="16">
        <v>40721</v>
      </c>
      <c r="B529" s="4">
        <v>80</v>
      </c>
      <c r="C529" s="17">
        <v>27.702100000000002</v>
      </c>
      <c r="D529" s="4">
        <v>2</v>
      </c>
      <c r="E529" s="32">
        <v>0.57940000000000003</v>
      </c>
      <c r="F529" s="36">
        <f t="shared" si="13"/>
        <v>1.1588000000000001</v>
      </c>
    </row>
    <row r="530" spans="1:6" x14ac:dyDescent="0.3">
      <c r="A530" s="16">
        <v>40722</v>
      </c>
      <c r="B530" s="4">
        <v>125</v>
      </c>
      <c r="C530" s="17">
        <v>49.546100000000003</v>
      </c>
      <c r="D530" s="4">
        <v>5</v>
      </c>
      <c r="E530" s="32">
        <v>0.37869999999999998</v>
      </c>
      <c r="F530" s="36">
        <f t="shared" si="13"/>
        <v>1.8935</v>
      </c>
    </row>
    <row r="531" spans="1:6" x14ac:dyDescent="0.3">
      <c r="A531" s="16">
        <v>40723</v>
      </c>
      <c r="B531" s="4">
        <v>60</v>
      </c>
      <c r="C531" s="17">
        <v>14.684799999999999</v>
      </c>
      <c r="D531" s="4">
        <v>4</v>
      </c>
      <c r="E531" s="32">
        <v>2.2364999999999999</v>
      </c>
      <c r="F531" s="36">
        <f t="shared" si="13"/>
        <v>8.9459999999999997</v>
      </c>
    </row>
    <row r="532" spans="1:6" x14ac:dyDescent="0.3">
      <c r="A532" s="16">
        <v>40724</v>
      </c>
      <c r="B532" s="4">
        <v>80</v>
      </c>
      <c r="C532" s="17">
        <v>33.544699999999999</v>
      </c>
      <c r="D532" s="4">
        <v>4</v>
      </c>
      <c r="E532" s="32">
        <v>2.7751000000000001</v>
      </c>
      <c r="F532" s="36">
        <f t="shared" si="13"/>
        <v>11.1004</v>
      </c>
    </row>
    <row r="533" spans="1:6" x14ac:dyDescent="0.3">
      <c r="A533" s="16">
        <v>40725</v>
      </c>
      <c r="B533" s="4">
        <v>90</v>
      </c>
      <c r="C533" s="17">
        <v>17.799299999999999</v>
      </c>
      <c r="D533" s="4">
        <v>5</v>
      </c>
      <c r="E533" s="32">
        <v>1.7519</v>
      </c>
      <c r="F533" s="36">
        <f t="shared" si="13"/>
        <v>8.7594999999999992</v>
      </c>
    </row>
    <row r="534" spans="1:6" x14ac:dyDescent="0.3">
      <c r="A534" s="16">
        <v>40726</v>
      </c>
      <c r="B534" s="4">
        <v>100</v>
      </c>
      <c r="C534" s="17">
        <v>18.328700000000001</v>
      </c>
      <c r="D534" s="4">
        <v>3</v>
      </c>
      <c r="E534" s="32">
        <v>1.5981000000000001</v>
      </c>
      <c r="F534" s="36">
        <f t="shared" si="13"/>
        <v>4.7942999999999998</v>
      </c>
    </row>
    <row r="535" spans="1:6" x14ac:dyDescent="0.3">
      <c r="A535" s="16">
        <v>40727</v>
      </c>
      <c r="B535" s="4">
        <v>115</v>
      </c>
      <c r="C535" s="17">
        <v>32.074300000000001</v>
      </c>
      <c r="D535" s="4">
        <v>2</v>
      </c>
      <c r="E535" s="32">
        <v>0.88770000000000004</v>
      </c>
      <c r="F535" s="36">
        <f t="shared" si="13"/>
        <v>1.7754000000000001</v>
      </c>
    </row>
    <row r="536" spans="1:6" x14ac:dyDescent="0.3">
      <c r="A536" s="16">
        <v>40728</v>
      </c>
      <c r="B536" s="4">
        <v>105</v>
      </c>
      <c r="C536" s="17">
        <v>23.301600000000001</v>
      </c>
      <c r="D536" s="4">
        <v>2</v>
      </c>
      <c r="E536" s="32">
        <v>0.39929999999999999</v>
      </c>
      <c r="F536" s="36">
        <f t="shared" si="13"/>
        <v>0.79859999999999998</v>
      </c>
    </row>
    <row r="537" spans="1:6" x14ac:dyDescent="0.3">
      <c r="A537" s="16">
        <v>40729</v>
      </c>
      <c r="B537" s="4">
        <v>140</v>
      </c>
      <c r="C537" s="17">
        <v>19.546600000000002</v>
      </c>
      <c r="D537" s="4">
        <v>9</v>
      </c>
      <c r="E537" s="32">
        <v>1.2496</v>
      </c>
      <c r="F537" s="36">
        <f t="shared" si="13"/>
        <v>11.246400000000001</v>
      </c>
    </row>
    <row r="538" spans="1:6" x14ac:dyDescent="0.3">
      <c r="A538" s="16">
        <v>40730</v>
      </c>
      <c r="B538" s="4">
        <v>120</v>
      </c>
      <c r="C538" s="17">
        <v>24.1309</v>
      </c>
      <c r="D538" s="4">
        <v>2</v>
      </c>
      <c r="E538" s="32">
        <v>1.7636000000000001</v>
      </c>
      <c r="F538" s="36">
        <f t="shared" si="13"/>
        <v>3.5272000000000001</v>
      </c>
    </row>
    <row r="539" spans="1:6" x14ac:dyDescent="0.3">
      <c r="A539" s="16">
        <v>40731</v>
      </c>
      <c r="B539" s="4">
        <v>85</v>
      </c>
      <c r="C539" s="17">
        <v>47.252600000000001</v>
      </c>
      <c r="D539" s="4">
        <v>5</v>
      </c>
      <c r="E539" s="32">
        <v>1.0701000000000001</v>
      </c>
      <c r="F539" s="36">
        <f t="shared" si="13"/>
        <v>5.3505000000000003</v>
      </c>
    </row>
    <row r="540" spans="1:6" x14ac:dyDescent="0.3">
      <c r="A540" s="16">
        <v>40732</v>
      </c>
      <c r="B540" s="4">
        <v>130</v>
      </c>
      <c r="C540" s="17">
        <v>34.811100000000003</v>
      </c>
      <c r="D540" s="4">
        <v>11</v>
      </c>
      <c r="E540" s="32">
        <v>0.9355</v>
      </c>
      <c r="F540" s="36">
        <f t="shared" si="13"/>
        <v>10.2905</v>
      </c>
    </row>
    <row r="541" spans="1:6" x14ac:dyDescent="0.3">
      <c r="A541" s="16">
        <v>40733</v>
      </c>
      <c r="B541" s="4">
        <v>95</v>
      </c>
      <c r="C541" s="17">
        <v>39.066099999999999</v>
      </c>
      <c r="D541" s="4">
        <v>1</v>
      </c>
      <c r="E541" s="32">
        <v>0.34849999999999998</v>
      </c>
      <c r="F541" s="36">
        <f t="shared" si="13"/>
        <v>0.34849999999999998</v>
      </c>
    </row>
    <row r="542" spans="1:6" x14ac:dyDescent="0.3">
      <c r="A542" s="16">
        <v>40734</v>
      </c>
      <c r="B542" s="4">
        <v>125</v>
      </c>
      <c r="C542" s="17">
        <v>25.4771</v>
      </c>
      <c r="D542" s="4">
        <v>6</v>
      </c>
      <c r="E542" s="32">
        <v>0.38729999999999998</v>
      </c>
      <c r="F542" s="36">
        <f t="shared" si="13"/>
        <v>2.3237999999999999</v>
      </c>
    </row>
    <row r="543" spans="1:6" x14ac:dyDescent="0.3">
      <c r="A543" s="16">
        <v>40735</v>
      </c>
      <c r="B543" s="4">
        <v>95</v>
      </c>
      <c r="C543" s="17">
        <v>33.734000000000002</v>
      </c>
      <c r="D543" s="4">
        <v>2</v>
      </c>
      <c r="E543" s="32">
        <v>3.0644999999999998</v>
      </c>
      <c r="F543" s="36">
        <f t="shared" si="13"/>
        <v>6.1289999999999996</v>
      </c>
    </row>
    <row r="544" spans="1:6" x14ac:dyDescent="0.3">
      <c r="A544" s="16">
        <v>40736</v>
      </c>
      <c r="B544" s="4">
        <v>70</v>
      </c>
      <c r="C544" s="17">
        <v>-0.97970000000000002</v>
      </c>
      <c r="D544" s="4">
        <v>3</v>
      </c>
      <c r="E544" s="32">
        <v>0.46750000000000003</v>
      </c>
      <c r="F544" s="36">
        <f t="shared" si="13"/>
        <v>1.4025000000000001</v>
      </c>
    </row>
    <row r="545" spans="1:6" x14ac:dyDescent="0.3">
      <c r="A545" s="16">
        <v>40737</v>
      </c>
      <c r="B545" s="4">
        <v>155</v>
      </c>
      <c r="C545" s="17">
        <v>36.107199999999999</v>
      </c>
      <c r="D545" s="4">
        <v>10</v>
      </c>
      <c r="E545" s="32">
        <v>4.4854000000000003</v>
      </c>
      <c r="F545" s="36">
        <f t="shared" si="13"/>
        <v>44.853999999999999</v>
      </c>
    </row>
    <row r="546" spans="1:6" x14ac:dyDescent="0.3">
      <c r="A546" s="16">
        <v>40738</v>
      </c>
      <c r="B546" s="4">
        <v>110</v>
      </c>
      <c r="C546" s="17">
        <v>33.273000000000003</v>
      </c>
      <c r="D546" s="4">
        <v>8</v>
      </c>
      <c r="E546" s="32">
        <v>1.6003000000000001</v>
      </c>
      <c r="F546" s="36">
        <f t="shared" si="13"/>
        <v>12.8024</v>
      </c>
    </row>
    <row r="547" spans="1:6" x14ac:dyDescent="0.3">
      <c r="A547" s="16">
        <v>40739</v>
      </c>
      <c r="B547" s="4">
        <v>65</v>
      </c>
      <c r="C547" s="17">
        <v>34.764299999999999</v>
      </c>
      <c r="D547" s="4">
        <v>1</v>
      </c>
      <c r="E547" s="32">
        <v>5.0115999999999996</v>
      </c>
      <c r="F547" s="36">
        <f t="shared" si="13"/>
        <v>5.0115999999999996</v>
      </c>
    </row>
    <row r="548" spans="1:6" x14ac:dyDescent="0.3">
      <c r="A548" s="16">
        <v>40740</v>
      </c>
      <c r="B548" s="4">
        <v>100</v>
      </c>
      <c r="C548" s="17">
        <v>23.322600000000001</v>
      </c>
      <c r="D548" s="4">
        <v>7</v>
      </c>
      <c r="E548" s="32">
        <v>0.14080000000000001</v>
      </c>
      <c r="F548" s="36">
        <f t="shared" si="13"/>
        <v>0.98560000000000003</v>
      </c>
    </row>
    <row r="549" spans="1:6" x14ac:dyDescent="0.3">
      <c r="A549" s="16">
        <v>40741</v>
      </c>
      <c r="B549" s="4">
        <v>75</v>
      </c>
      <c r="C549" s="17">
        <v>12.064</v>
      </c>
      <c r="D549" s="4">
        <v>7</v>
      </c>
      <c r="E549" s="32">
        <v>1.1443000000000001</v>
      </c>
      <c r="F549" s="36">
        <f t="shared" si="13"/>
        <v>8.0101000000000013</v>
      </c>
    </row>
    <row r="550" spans="1:6" x14ac:dyDescent="0.3">
      <c r="A550" s="16">
        <v>40742</v>
      </c>
      <c r="B550" s="4">
        <v>130</v>
      </c>
      <c r="C550" s="17">
        <v>37.080800000000004</v>
      </c>
      <c r="D550" s="4">
        <v>12</v>
      </c>
      <c r="E550" s="32">
        <v>0.46820000000000001</v>
      </c>
      <c r="F550" s="36">
        <f t="shared" si="13"/>
        <v>5.6184000000000003</v>
      </c>
    </row>
    <row r="551" spans="1:6" x14ac:dyDescent="0.3">
      <c r="A551" s="16">
        <v>40743</v>
      </c>
      <c r="B551" s="4">
        <v>95</v>
      </c>
      <c r="C551" s="17">
        <v>38.913400000000003</v>
      </c>
      <c r="D551" s="4">
        <v>5</v>
      </c>
      <c r="E551" s="32">
        <v>2.9618000000000002</v>
      </c>
      <c r="F551" s="36">
        <f t="shared" si="13"/>
        <v>14.809000000000001</v>
      </c>
    </row>
    <row r="552" spans="1:6" x14ac:dyDescent="0.3">
      <c r="A552" s="16">
        <v>40744</v>
      </c>
      <c r="B552" s="4">
        <v>95</v>
      </c>
      <c r="C552" s="17">
        <v>27.828600000000002</v>
      </c>
      <c r="D552" s="4">
        <v>4</v>
      </c>
      <c r="E552" s="32">
        <v>6.8882000000000003</v>
      </c>
      <c r="F552" s="36">
        <f t="shared" si="13"/>
        <v>27.552800000000001</v>
      </c>
    </row>
    <row r="553" spans="1:6" x14ac:dyDescent="0.3">
      <c r="A553" s="16">
        <v>40745</v>
      </c>
      <c r="B553" s="4">
        <v>100</v>
      </c>
      <c r="C553" s="17">
        <v>45.944299999999998</v>
      </c>
      <c r="D553" s="4">
        <v>1</v>
      </c>
      <c r="E553" s="32">
        <v>2.7267000000000001</v>
      </c>
      <c r="F553" s="36">
        <f t="shared" si="13"/>
        <v>2.7267000000000001</v>
      </c>
    </row>
    <row r="554" spans="1:6" x14ac:dyDescent="0.3">
      <c r="A554" s="16">
        <v>40746</v>
      </c>
      <c r="B554" s="4">
        <v>60</v>
      </c>
      <c r="C554" s="17">
        <v>-4.7854999999999999</v>
      </c>
      <c r="D554" s="4">
        <v>3</v>
      </c>
      <c r="E554" s="32">
        <v>1.0021</v>
      </c>
      <c r="F554" s="36">
        <f t="shared" si="13"/>
        <v>3.0063</v>
      </c>
    </row>
    <row r="555" spans="1:6" x14ac:dyDescent="0.3">
      <c r="A555" s="16">
        <v>40747</v>
      </c>
      <c r="B555" s="4">
        <v>115</v>
      </c>
      <c r="C555" s="17">
        <v>18.6706</v>
      </c>
      <c r="D555" s="4">
        <v>10</v>
      </c>
      <c r="E555" s="32">
        <v>0.56169999999999998</v>
      </c>
      <c r="F555" s="36">
        <f t="shared" si="13"/>
        <v>5.617</v>
      </c>
    </row>
    <row r="556" spans="1:6" x14ac:dyDescent="0.3">
      <c r="A556" s="16">
        <v>40748</v>
      </c>
      <c r="B556" s="4">
        <v>80</v>
      </c>
      <c r="C556" s="17">
        <v>22.4328</v>
      </c>
      <c r="D556" s="4">
        <v>3</v>
      </c>
      <c r="E556" s="32">
        <v>0.1633</v>
      </c>
      <c r="F556" s="36">
        <f t="shared" si="13"/>
        <v>0.4899</v>
      </c>
    </row>
    <row r="557" spans="1:6" x14ac:dyDescent="0.3">
      <c r="A557" s="16">
        <v>40749</v>
      </c>
      <c r="B557" s="4">
        <v>120</v>
      </c>
      <c r="C557" s="17">
        <v>26.424600000000002</v>
      </c>
      <c r="D557" s="4">
        <v>1</v>
      </c>
      <c r="E557" s="32">
        <v>8.7116000000000007</v>
      </c>
      <c r="F557" s="36">
        <f t="shared" si="13"/>
        <v>8.7116000000000007</v>
      </c>
    </row>
    <row r="558" spans="1:6" x14ac:dyDescent="0.3">
      <c r="A558" s="16">
        <v>40750</v>
      </c>
      <c r="B558" s="4">
        <v>105</v>
      </c>
      <c r="C558" s="17">
        <v>17.768599999999999</v>
      </c>
      <c r="D558" s="4">
        <v>2</v>
      </c>
      <c r="E558" s="32">
        <v>4.3604000000000003</v>
      </c>
      <c r="F558" s="36">
        <f t="shared" si="13"/>
        <v>8.7208000000000006</v>
      </c>
    </row>
    <row r="559" spans="1:6" x14ac:dyDescent="0.3">
      <c r="A559" s="16">
        <v>40751</v>
      </c>
      <c r="B559" s="4">
        <v>75</v>
      </c>
      <c r="C559" s="17">
        <v>35.017899999999997</v>
      </c>
      <c r="D559" s="4">
        <v>6</v>
      </c>
      <c r="E559" s="32">
        <v>0.96360000000000001</v>
      </c>
      <c r="F559" s="36">
        <f t="shared" si="13"/>
        <v>5.7816000000000001</v>
      </c>
    </row>
    <row r="560" spans="1:6" x14ac:dyDescent="0.3">
      <c r="A560" s="16">
        <v>40752</v>
      </c>
      <c r="B560" s="4">
        <v>95</v>
      </c>
      <c r="C560" s="17">
        <v>28.029900000000001</v>
      </c>
      <c r="D560" s="4">
        <v>4</v>
      </c>
      <c r="E560" s="32">
        <v>1.5516000000000001</v>
      </c>
      <c r="F560" s="36">
        <f t="shared" si="13"/>
        <v>6.2064000000000004</v>
      </c>
    </row>
    <row r="561" spans="1:6" x14ac:dyDescent="0.3">
      <c r="A561" s="16">
        <v>40753</v>
      </c>
      <c r="B561" s="4">
        <v>105</v>
      </c>
      <c r="C561" s="17">
        <v>17.110900000000001</v>
      </c>
      <c r="D561" s="4">
        <v>7</v>
      </c>
      <c r="E561" s="32">
        <v>0.46689999999999998</v>
      </c>
      <c r="F561" s="36">
        <f t="shared" si="13"/>
        <v>3.2683</v>
      </c>
    </row>
    <row r="562" spans="1:6" x14ac:dyDescent="0.3">
      <c r="A562" s="16">
        <v>40754</v>
      </c>
      <c r="B562" s="4">
        <v>90</v>
      </c>
      <c r="C562" s="17">
        <v>38.555999999999997</v>
      </c>
      <c r="D562" s="4">
        <v>6</v>
      </c>
      <c r="E562" s="32">
        <v>0.59450000000000003</v>
      </c>
      <c r="F562" s="36">
        <f t="shared" si="13"/>
        <v>3.5670000000000002</v>
      </c>
    </row>
    <row r="563" spans="1:6" x14ac:dyDescent="0.3">
      <c r="A563" s="16">
        <v>40755</v>
      </c>
      <c r="B563" s="4">
        <v>105</v>
      </c>
      <c r="C563" s="17">
        <v>15.2217</v>
      </c>
      <c r="D563" s="4">
        <v>5</v>
      </c>
      <c r="E563" s="32">
        <v>1.7294</v>
      </c>
      <c r="F563" s="36">
        <f t="shared" si="13"/>
        <v>8.6470000000000002</v>
      </c>
    </row>
    <row r="564" spans="1:6" x14ac:dyDescent="0.3">
      <c r="A564" s="16">
        <v>40756</v>
      </c>
      <c r="B564" s="4">
        <v>100</v>
      </c>
      <c r="C564" s="17">
        <v>18.520199999999999</v>
      </c>
      <c r="D564" s="4">
        <v>9</v>
      </c>
      <c r="E564" s="32">
        <v>4.4385000000000003</v>
      </c>
      <c r="F564" s="36">
        <f t="shared" si="13"/>
        <v>39.9465</v>
      </c>
    </row>
    <row r="565" spans="1:6" x14ac:dyDescent="0.3">
      <c r="A565" s="16">
        <v>40757</v>
      </c>
      <c r="B565" s="4">
        <v>100</v>
      </c>
      <c r="C565" s="17">
        <v>31.846299999999999</v>
      </c>
      <c r="D565" s="4">
        <v>9</v>
      </c>
      <c r="E565" s="32">
        <v>1.6637</v>
      </c>
      <c r="F565" s="36">
        <f t="shared" si="13"/>
        <v>14.9733</v>
      </c>
    </row>
    <row r="566" spans="1:6" x14ac:dyDescent="0.3">
      <c r="A566" s="16">
        <v>40758</v>
      </c>
      <c r="B566" s="4">
        <v>105</v>
      </c>
      <c r="C566" s="17">
        <v>20.4834</v>
      </c>
      <c r="D566" s="4">
        <v>2</v>
      </c>
      <c r="E566" s="32">
        <v>7.0404</v>
      </c>
      <c r="F566" s="36">
        <f t="shared" si="13"/>
        <v>14.0808</v>
      </c>
    </row>
    <row r="567" spans="1:6" x14ac:dyDescent="0.3">
      <c r="A567" s="16">
        <v>40759</v>
      </c>
      <c r="B567" s="4">
        <v>110</v>
      </c>
      <c r="C567" s="17">
        <v>37.804499999999997</v>
      </c>
      <c r="D567" s="4">
        <v>7</v>
      </c>
      <c r="E567" s="32">
        <v>1.9851000000000001</v>
      </c>
      <c r="F567" s="36">
        <f t="shared" si="13"/>
        <v>13.895700000000001</v>
      </c>
    </row>
    <row r="568" spans="1:6" x14ac:dyDescent="0.3">
      <c r="A568" s="16">
        <v>40760</v>
      </c>
      <c r="B568" s="4">
        <v>95</v>
      </c>
      <c r="C568" s="17">
        <v>29.290900000000001</v>
      </c>
      <c r="D568" s="4">
        <v>2</v>
      </c>
      <c r="E568" s="32">
        <v>0.48220000000000002</v>
      </c>
      <c r="F568" s="36">
        <f t="shared" si="13"/>
        <v>0.96440000000000003</v>
      </c>
    </row>
    <row r="569" spans="1:6" x14ac:dyDescent="0.3">
      <c r="A569" s="16">
        <v>40761</v>
      </c>
      <c r="B569" s="4">
        <v>100</v>
      </c>
      <c r="C569" s="17">
        <v>4.5835999999999997</v>
      </c>
      <c r="D569" s="4">
        <v>1</v>
      </c>
      <c r="E569" s="32">
        <v>0.48509999999999998</v>
      </c>
      <c r="F569" s="36">
        <f t="shared" si="13"/>
        <v>0.48509999999999998</v>
      </c>
    </row>
    <row r="570" spans="1:6" x14ac:dyDescent="0.3">
      <c r="A570" s="16">
        <v>40762</v>
      </c>
      <c r="B570" s="4">
        <v>90</v>
      </c>
      <c r="C570" s="17">
        <v>18.194500000000001</v>
      </c>
      <c r="D570" s="4">
        <v>1</v>
      </c>
      <c r="E570" s="32">
        <v>2.2058</v>
      </c>
      <c r="F570" s="36">
        <f t="shared" si="13"/>
        <v>2.2058</v>
      </c>
    </row>
    <row r="571" spans="1:6" x14ac:dyDescent="0.3">
      <c r="A571" s="16">
        <v>40763</v>
      </c>
      <c r="B571" s="4">
        <v>95</v>
      </c>
      <c r="C571" s="17">
        <v>19.629200000000001</v>
      </c>
      <c r="D571" s="4">
        <v>4</v>
      </c>
      <c r="E571" s="32">
        <v>0.31030000000000002</v>
      </c>
      <c r="F571" s="36">
        <f t="shared" si="13"/>
        <v>1.2412000000000001</v>
      </c>
    </row>
    <row r="572" spans="1:6" x14ac:dyDescent="0.3">
      <c r="A572" s="16">
        <v>40764</v>
      </c>
      <c r="B572" s="4">
        <v>90</v>
      </c>
      <c r="C572" s="17">
        <v>12.3436</v>
      </c>
      <c r="D572" s="4">
        <v>4</v>
      </c>
      <c r="E572" s="32">
        <v>1.6414</v>
      </c>
      <c r="F572" s="36">
        <f t="shared" si="13"/>
        <v>6.5655999999999999</v>
      </c>
    </row>
    <row r="573" spans="1:6" x14ac:dyDescent="0.3">
      <c r="A573" s="16">
        <v>40765</v>
      </c>
      <c r="B573" s="4">
        <v>110</v>
      </c>
      <c r="C573" s="17">
        <v>16.0458</v>
      </c>
      <c r="D573" s="4">
        <v>9</v>
      </c>
      <c r="E573" s="32">
        <v>0.55989999999999995</v>
      </c>
      <c r="F573" s="36">
        <f t="shared" si="13"/>
        <v>5.0390999999999995</v>
      </c>
    </row>
    <row r="574" spans="1:6" x14ac:dyDescent="0.3">
      <c r="A574" s="16">
        <v>40766</v>
      </c>
      <c r="B574" s="4">
        <v>110</v>
      </c>
      <c r="C574" s="17">
        <v>39.729999999999997</v>
      </c>
      <c r="D574" s="4">
        <v>4</v>
      </c>
      <c r="E574" s="32">
        <v>8.2860999999999994</v>
      </c>
      <c r="F574" s="36">
        <f t="shared" si="13"/>
        <v>33.144399999999997</v>
      </c>
    </row>
    <row r="575" spans="1:6" x14ac:dyDescent="0.3">
      <c r="A575" s="16">
        <v>40767</v>
      </c>
      <c r="B575" s="4">
        <v>50</v>
      </c>
      <c r="C575" s="17">
        <v>19.923300000000001</v>
      </c>
      <c r="D575" s="4">
        <v>3</v>
      </c>
      <c r="E575" s="32">
        <v>1.3337000000000001</v>
      </c>
      <c r="F575" s="36">
        <f t="shared" si="13"/>
        <v>4.0011000000000001</v>
      </c>
    </row>
    <row r="576" spans="1:6" x14ac:dyDescent="0.3">
      <c r="A576" s="16">
        <v>40768</v>
      </c>
      <c r="B576" s="4">
        <v>105</v>
      </c>
      <c r="C576" s="17">
        <v>33.663400000000003</v>
      </c>
      <c r="D576" s="4">
        <v>7</v>
      </c>
      <c r="E576" s="32">
        <v>1.7346999999999999</v>
      </c>
      <c r="F576" s="36">
        <f t="shared" si="13"/>
        <v>12.142899999999999</v>
      </c>
    </row>
    <row r="577" spans="1:6" x14ac:dyDescent="0.3">
      <c r="A577" s="16">
        <v>40769</v>
      </c>
      <c r="B577" s="4">
        <v>65</v>
      </c>
      <c r="C577" s="17">
        <v>24.703900000000001</v>
      </c>
      <c r="D577" s="4">
        <v>1</v>
      </c>
      <c r="E577" s="32">
        <v>0.1888</v>
      </c>
      <c r="F577" s="36">
        <f t="shared" si="13"/>
        <v>0.1888</v>
      </c>
    </row>
    <row r="578" spans="1:6" x14ac:dyDescent="0.3">
      <c r="A578" s="16">
        <v>40770</v>
      </c>
      <c r="B578" s="4">
        <v>80</v>
      </c>
      <c r="C578" s="17">
        <v>26.8887</v>
      </c>
      <c r="D578" s="4">
        <v>3</v>
      </c>
      <c r="E578" s="32">
        <v>0.56059999999999999</v>
      </c>
      <c r="F578" s="36">
        <f t="shared" si="13"/>
        <v>1.6818</v>
      </c>
    </row>
    <row r="579" spans="1:6" x14ac:dyDescent="0.3">
      <c r="A579" s="16">
        <v>40771</v>
      </c>
      <c r="B579" s="4">
        <v>100</v>
      </c>
      <c r="C579" s="17">
        <v>32.380400000000002</v>
      </c>
      <c r="D579" s="4">
        <v>7</v>
      </c>
      <c r="E579" s="32">
        <v>0.52410000000000001</v>
      </c>
      <c r="F579" s="36">
        <f t="shared" ref="F579:F642" si="14">D579*E579</f>
        <v>3.6687000000000003</v>
      </c>
    </row>
    <row r="580" spans="1:6" x14ac:dyDescent="0.3">
      <c r="A580" s="16">
        <v>40772</v>
      </c>
      <c r="B580" s="4">
        <v>100</v>
      </c>
      <c r="C580" s="17">
        <v>21.046099999999999</v>
      </c>
      <c r="D580" s="4">
        <v>2</v>
      </c>
      <c r="E580" s="32">
        <v>2.7113999999999998</v>
      </c>
      <c r="F580" s="36">
        <f t="shared" si="14"/>
        <v>5.4227999999999996</v>
      </c>
    </row>
    <row r="581" spans="1:6" x14ac:dyDescent="0.3">
      <c r="A581" s="16">
        <v>40773</v>
      </c>
      <c r="B581" s="4">
        <v>75</v>
      </c>
      <c r="C581" s="17">
        <v>18.234000000000002</v>
      </c>
      <c r="D581" s="4">
        <v>1</v>
      </c>
      <c r="E581" s="32">
        <v>4.3090000000000002</v>
      </c>
      <c r="F581" s="36">
        <f t="shared" si="14"/>
        <v>4.3090000000000002</v>
      </c>
    </row>
    <row r="582" spans="1:6" x14ac:dyDescent="0.3">
      <c r="A582" s="16">
        <v>40774</v>
      </c>
      <c r="B582" s="4">
        <v>80</v>
      </c>
      <c r="C582" s="17">
        <v>17.0044</v>
      </c>
      <c r="D582" s="4">
        <v>1</v>
      </c>
      <c r="E582" s="32">
        <v>1.0941000000000001</v>
      </c>
      <c r="F582" s="36">
        <f t="shared" si="14"/>
        <v>1.0941000000000001</v>
      </c>
    </row>
    <row r="583" spans="1:6" x14ac:dyDescent="0.3">
      <c r="A583" s="16">
        <v>40775</v>
      </c>
      <c r="B583" s="4">
        <v>85</v>
      </c>
      <c r="C583" s="17">
        <v>52.761499999999998</v>
      </c>
      <c r="D583" s="4">
        <v>1</v>
      </c>
      <c r="E583" s="32">
        <v>1.7437</v>
      </c>
      <c r="F583" s="36">
        <f t="shared" si="14"/>
        <v>1.7437</v>
      </c>
    </row>
    <row r="584" spans="1:6" x14ac:dyDescent="0.3">
      <c r="A584" s="16">
        <v>40776</v>
      </c>
      <c r="B584" s="4">
        <v>130</v>
      </c>
      <c r="C584" s="17">
        <v>33.804499999999997</v>
      </c>
      <c r="D584" s="4">
        <v>11</v>
      </c>
      <c r="E584" s="32">
        <v>1.1298999999999999</v>
      </c>
      <c r="F584" s="36">
        <f t="shared" si="14"/>
        <v>12.428899999999999</v>
      </c>
    </row>
    <row r="585" spans="1:6" x14ac:dyDescent="0.3">
      <c r="A585" s="16">
        <v>40777</v>
      </c>
      <c r="B585" s="4">
        <v>110</v>
      </c>
      <c r="C585" s="17">
        <v>13.360200000000001</v>
      </c>
      <c r="D585" s="4">
        <v>10</v>
      </c>
      <c r="E585" s="32">
        <v>1.2278</v>
      </c>
      <c r="F585" s="36">
        <f t="shared" si="14"/>
        <v>12.278</v>
      </c>
    </row>
    <row r="586" spans="1:6" x14ac:dyDescent="0.3">
      <c r="A586" s="16">
        <v>40778</v>
      </c>
      <c r="B586" s="4">
        <v>125</v>
      </c>
      <c r="C586" s="17">
        <v>49.091000000000001</v>
      </c>
      <c r="D586" s="4">
        <v>5</v>
      </c>
      <c r="E586" s="32">
        <v>0.71150000000000002</v>
      </c>
      <c r="F586" s="36">
        <f t="shared" si="14"/>
        <v>3.5575000000000001</v>
      </c>
    </row>
    <row r="587" spans="1:6" x14ac:dyDescent="0.3">
      <c r="A587" s="16">
        <v>40779</v>
      </c>
      <c r="B587" s="4">
        <v>110</v>
      </c>
      <c r="C587" s="17">
        <v>19.026800000000001</v>
      </c>
      <c r="D587" s="4">
        <v>4</v>
      </c>
      <c r="E587" s="32">
        <v>0.45739999999999997</v>
      </c>
      <c r="F587" s="36">
        <f t="shared" si="14"/>
        <v>1.8295999999999999</v>
      </c>
    </row>
    <row r="588" spans="1:6" x14ac:dyDescent="0.3">
      <c r="A588" s="16">
        <v>40780</v>
      </c>
      <c r="B588" s="4">
        <v>115</v>
      </c>
      <c r="C588" s="17">
        <v>34.536499999999997</v>
      </c>
      <c r="D588" s="4">
        <v>3</v>
      </c>
      <c r="E588" s="32">
        <v>1.7647999999999999</v>
      </c>
      <c r="F588" s="36">
        <f t="shared" si="14"/>
        <v>5.2943999999999996</v>
      </c>
    </row>
    <row r="589" spans="1:6" x14ac:dyDescent="0.3">
      <c r="A589" s="16">
        <v>40781</v>
      </c>
      <c r="B589" s="4">
        <v>75</v>
      </c>
      <c r="C589" s="17">
        <v>29.176500000000001</v>
      </c>
      <c r="D589" s="4">
        <v>1</v>
      </c>
      <c r="E589" s="32">
        <v>2.1497000000000002</v>
      </c>
      <c r="F589" s="36">
        <f t="shared" si="14"/>
        <v>2.1497000000000002</v>
      </c>
    </row>
    <row r="590" spans="1:6" x14ac:dyDescent="0.3">
      <c r="A590" s="16">
        <v>40782</v>
      </c>
      <c r="B590" s="4">
        <v>95</v>
      </c>
      <c r="C590" s="17">
        <v>30.2377</v>
      </c>
      <c r="D590" s="4">
        <v>7</v>
      </c>
      <c r="E590" s="32">
        <v>2.6644999999999999</v>
      </c>
      <c r="F590" s="36">
        <f t="shared" si="14"/>
        <v>18.651499999999999</v>
      </c>
    </row>
    <row r="591" spans="1:6" x14ac:dyDescent="0.3">
      <c r="A591" s="16">
        <v>40783</v>
      </c>
      <c r="B591" s="4">
        <v>110</v>
      </c>
      <c r="C591" s="17">
        <v>12.543900000000001</v>
      </c>
      <c r="D591" s="4">
        <v>8</v>
      </c>
      <c r="E591" s="32">
        <v>1.8201000000000001</v>
      </c>
      <c r="F591" s="36">
        <f t="shared" si="14"/>
        <v>14.5608</v>
      </c>
    </row>
    <row r="592" spans="1:6" x14ac:dyDescent="0.3">
      <c r="A592" s="16">
        <v>40784</v>
      </c>
      <c r="B592" s="4">
        <v>100</v>
      </c>
      <c r="C592" s="17">
        <v>41.523600000000002</v>
      </c>
      <c r="D592" s="4">
        <v>8</v>
      </c>
      <c r="E592" s="32">
        <v>3.2271999999999998</v>
      </c>
      <c r="F592" s="36">
        <f t="shared" si="14"/>
        <v>25.817599999999999</v>
      </c>
    </row>
    <row r="593" spans="1:6" x14ac:dyDescent="0.3">
      <c r="A593" s="16">
        <v>40785</v>
      </c>
      <c r="B593" s="4">
        <v>80</v>
      </c>
      <c r="C593" s="17">
        <v>32.8551</v>
      </c>
      <c r="D593" s="4">
        <v>4</v>
      </c>
      <c r="E593" s="32">
        <v>0.76270000000000004</v>
      </c>
      <c r="F593" s="36">
        <f t="shared" si="14"/>
        <v>3.0508000000000002</v>
      </c>
    </row>
    <row r="594" spans="1:6" x14ac:dyDescent="0.3">
      <c r="A594" s="16">
        <v>40786</v>
      </c>
      <c r="B594" s="4">
        <v>115</v>
      </c>
      <c r="C594" s="17">
        <v>31.8123</v>
      </c>
      <c r="D594" s="4">
        <v>1</v>
      </c>
      <c r="E594" s="32">
        <v>0.87649999999999995</v>
      </c>
      <c r="F594" s="36">
        <f t="shared" si="14"/>
        <v>0.87649999999999995</v>
      </c>
    </row>
    <row r="595" spans="1:6" x14ac:dyDescent="0.3">
      <c r="A595" s="16">
        <v>40787</v>
      </c>
      <c r="B595" s="4">
        <v>85</v>
      </c>
      <c r="C595" s="17">
        <v>29.9392</v>
      </c>
      <c r="D595" s="4">
        <v>5</v>
      </c>
      <c r="E595" s="32">
        <v>1.2157</v>
      </c>
      <c r="F595" s="36">
        <f t="shared" si="14"/>
        <v>6.0785</v>
      </c>
    </row>
    <row r="596" spans="1:6" x14ac:dyDescent="0.3">
      <c r="A596" s="16">
        <v>40788</v>
      </c>
      <c r="B596" s="4">
        <v>95</v>
      </c>
      <c r="C596" s="17">
        <v>59.566899999999997</v>
      </c>
      <c r="D596" s="4">
        <v>6</v>
      </c>
      <c r="E596" s="32">
        <v>1.2935000000000001</v>
      </c>
      <c r="F596" s="36">
        <f t="shared" si="14"/>
        <v>7.761000000000001</v>
      </c>
    </row>
    <row r="597" spans="1:6" x14ac:dyDescent="0.3">
      <c r="A597" s="16">
        <v>40789</v>
      </c>
      <c r="B597" s="4">
        <v>80</v>
      </c>
      <c r="C597" s="17">
        <v>19.099499999999999</v>
      </c>
      <c r="D597" s="4">
        <v>1</v>
      </c>
      <c r="E597" s="32">
        <v>1.3613</v>
      </c>
      <c r="F597" s="36">
        <f t="shared" si="14"/>
        <v>1.3613</v>
      </c>
    </row>
    <row r="598" spans="1:6" x14ac:dyDescent="0.3">
      <c r="A598" s="16">
        <v>40790</v>
      </c>
      <c r="B598" s="4">
        <v>90</v>
      </c>
      <c r="C598" s="17">
        <v>41.383699999999997</v>
      </c>
      <c r="D598" s="4">
        <v>3</v>
      </c>
      <c r="E598" s="32">
        <v>0.32950000000000002</v>
      </c>
      <c r="F598" s="36">
        <f t="shared" si="14"/>
        <v>0.98850000000000005</v>
      </c>
    </row>
    <row r="599" spans="1:6" x14ac:dyDescent="0.3">
      <c r="A599" s="16">
        <v>40791</v>
      </c>
      <c r="B599" s="4">
        <v>80</v>
      </c>
      <c r="C599" s="17">
        <v>4.2434000000000003</v>
      </c>
      <c r="D599" s="4">
        <v>1</v>
      </c>
      <c r="E599" s="32">
        <v>0.64939999999999998</v>
      </c>
      <c r="F599" s="36">
        <f t="shared" si="14"/>
        <v>0.64939999999999998</v>
      </c>
    </row>
    <row r="600" spans="1:6" x14ac:dyDescent="0.3">
      <c r="A600" s="16">
        <v>40792</v>
      </c>
      <c r="B600" s="4">
        <v>80</v>
      </c>
      <c r="C600" s="17">
        <v>58.049500000000002</v>
      </c>
      <c r="D600" s="4">
        <v>4</v>
      </c>
      <c r="E600" s="32">
        <v>1.212</v>
      </c>
      <c r="F600" s="36">
        <f t="shared" si="14"/>
        <v>4.8479999999999999</v>
      </c>
    </row>
    <row r="601" spans="1:6" x14ac:dyDescent="0.3">
      <c r="A601" s="16">
        <v>40793</v>
      </c>
      <c r="B601" s="4">
        <v>125</v>
      </c>
      <c r="C601" s="17">
        <v>29.861000000000001</v>
      </c>
      <c r="D601" s="4">
        <v>8</v>
      </c>
      <c r="E601" s="32">
        <v>0.42380000000000001</v>
      </c>
      <c r="F601" s="36">
        <f t="shared" si="14"/>
        <v>3.3904000000000001</v>
      </c>
    </row>
    <row r="602" spans="1:6" x14ac:dyDescent="0.3">
      <c r="A602" s="16">
        <v>40794</v>
      </c>
      <c r="B602" s="4">
        <v>130</v>
      </c>
      <c r="C602" s="17">
        <v>27.6553</v>
      </c>
      <c r="D602" s="4">
        <v>6</v>
      </c>
      <c r="E602" s="32">
        <v>0.29849999999999999</v>
      </c>
      <c r="F602" s="36">
        <f t="shared" si="14"/>
        <v>1.7909999999999999</v>
      </c>
    </row>
    <row r="603" spans="1:6" x14ac:dyDescent="0.3">
      <c r="A603" s="16">
        <v>40795</v>
      </c>
      <c r="B603" s="4">
        <v>95</v>
      </c>
      <c r="C603" s="17">
        <v>17.0626</v>
      </c>
      <c r="D603" s="4">
        <v>8</v>
      </c>
      <c r="E603" s="32">
        <v>1.1632</v>
      </c>
      <c r="F603" s="36">
        <f t="shared" si="14"/>
        <v>9.3056000000000001</v>
      </c>
    </row>
    <row r="604" spans="1:6" x14ac:dyDescent="0.3">
      <c r="A604" s="16">
        <v>40796</v>
      </c>
      <c r="B604" s="4">
        <v>105</v>
      </c>
      <c r="C604" s="17">
        <v>10.5321</v>
      </c>
      <c r="D604" s="4">
        <v>9</v>
      </c>
      <c r="E604" s="32">
        <v>1.9146000000000001</v>
      </c>
      <c r="F604" s="36">
        <f t="shared" si="14"/>
        <v>17.231400000000001</v>
      </c>
    </row>
    <row r="605" spans="1:6" x14ac:dyDescent="0.3">
      <c r="A605" s="16">
        <v>40797</v>
      </c>
      <c r="B605" s="4">
        <v>65</v>
      </c>
      <c r="C605" s="17">
        <v>15.977499999999999</v>
      </c>
      <c r="D605" s="4">
        <v>3</v>
      </c>
      <c r="E605" s="32">
        <v>2.4912999999999998</v>
      </c>
      <c r="F605" s="36">
        <f t="shared" si="14"/>
        <v>7.4738999999999995</v>
      </c>
    </row>
    <row r="606" spans="1:6" x14ac:dyDescent="0.3">
      <c r="A606" s="16">
        <v>40798</v>
      </c>
      <c r="B606" s="4">
        <v>130</v>
      </c>
      <c r="C606" s="17">
        <v>27.704599999999999</v>
      </c>
      <c r="D606" s="4">
        <v>5</v>
      </c>
      <c r="E606" s="32">
        <v>0.28460000000000002</v>
      </c>
      <c r="F606" s="36">
        <f t="shared" si="14"/>
        <v>1.423</v>
      </c>
    </row>
    <row r="607" spans="1:6" x14ac:dyDescent="0.3">
      <c r="A607" s="16">
        <v>40799</v>
      </c>
      <c r="B607" s="4">
        <v>110</v>
      </c>
      <c r="C607" s="17">
        <v>13.9345</v>
      </c>
      <c r="D607" s="4">
        <v>9</v>
      </c>
      <c r="E607" s="32">
        <v>0.9526</v>
      </c>
      <c r="F607" s="36">
        <f t="shared" si="14"/>
        <v>8.5733999999999995</v>
      </c>
    </row>
    <row r="608" spans="1:6" x14ac:dyDescent="0.3">
      <c r="A608" s="16">
        <v>40800</v>
      </c>
      <c r="B608" s="4">
        <v>90</v>
      </c>
      <c r="C608" s="17">
        <v>28.236499999999999</v>
      </c>
      <c r="D608" s="4">
        <v>7</v>
      </c>
      <c r="E608" s="32">
        <v>1.0641</v>
      </c>
      <c r="F608" s="36">
        <f t="shared" si="14"/>
        <v>7.4487000000000005</v>
      </c>
    </row>
    <row r="609" spans="1:6" x14ac:dyDescent="0.3">
      <c r="A609" s="16">
        <v>40801</v>
      </c>
      <c r="B609" s="4">
        <v>115</v>
      </c>
      <c r="C609" s="17">
        <v>31.889399999999998</v>
      </c>
      <c r="D609" s="4">
        <v>1</v>
      </c>
      <c r="E609" s="32">
        <v>0.4461</v>
      </c>
      <c r="F609" s="36">
        <f t="shared" si="14"/>
        <v>0.4461</v>
      </c>
    </row>
    <row r="610" spans="1:6" x14ac:dyDescent="0.3">
      <c r="A610" s="16">
        <v>40802</v>
      </c>
      <c r="B610" s="4">
        <v>120</v>
      </c>
      <c r="C610" s="17">
        <v>41.320099999999996</v>
      </c>
      <c r="D610" s="4">
        <v>9</v>
      </c>
      <c r="E610" s="32">
        <v>1.8159000000000001</v>
      </c>
      <c r="F610" s="36">
        <f t="shared" si="14"/>
        <v>16.3431</v>
      </c>
    </row>
    <row r="611" spans="1:6" x14ac:dyDescent="0.3">
      <c r="A611" s="16">
        <v>40803</v>
      </c>
      <c r="B611" s="4">
        <v>105</v>
      </c>
      <c r="C611" s="17">
        <v>23.977699999999999</v>
      </c>
      <c r="D611" s="4">
        <v>1</v>
      </c>
      <c r="E611" s="32">
        <v>6.7248000000000001</v>
      </c>
      <c r="F611" s="36">
        <f t="shared" si="14"/>
        <v>6.7248000000000001</v>
      </c>
    </row>
    <row r="612" spans="1:6" x14ac:dyDescent="0.3">
      <c r="A612" s="16">
        <v>40804</v>
      </c>
      <c r="B612" s="4">
        <v>110</v>
      </c>
      <c r="C612" s="17">
        <v>9.7710000000000008</v>
      </c>
      <c r="D612" s="4">
        <v>3</v>
      </c>
      <c r="E612" s="32">
        <v>1.4053</v>
      </c>
      <c r="F612" s="36">
        <f t="shared" si="14"/>
        <v>4.2158999999999995</v>
      </c>
    </row>
    <row r="613" spans="1:6" x14ac:dyDescent="0.3">
      <c r="A613" s="16">
        <v>40805</v>
      </c>
      <c r="B613" s="4">
        <v>80</v>
      </c>
      <c r="C613" s="17">
        <v>38.003700000000002</v>
      </c>
      <c r="D613" s="4">
        <v>6</v>
      </c>
      <c r="E613" s="32">
        <v>3.3208000000000002</v>
      </c>
      <c r="F613" s="36">
        <f t="shared" si="14"/>
        <v>19.924800000000001</v>
      </c>
    </row>
    <row r="614" spans="1:6" x14ac:dyDescent="0.3">
      <c r="A614" s="16">
        <v>40806</v>
      </c>
      <c r="B614" s="4">
        <v>105</v>
      </c>
      <c r="C614" s="17">
        <v>17.502700000000001</v>
      </c>
      <c r="D614" s="4">
        <v>7</v>
      </c>
      <c r="E614" s="32">
        <v>5.4352999999999998</v>
      </c>
      <c r="F614" s="36">
        <f t="shared" si="14"/>
        <v>38.0471</v>
      </c>
    </row>
    <row r="615" spans="1:6" x14ac:dyDescent="0.3">
      <c r="A615" s="16">
        <v>40807</v>
      </c>
      <c r="B615" s="4">
        <v>110</v>
      </c>
      <c r="C615" s="17">
        <v>25.5732</v>
      </c>
      <c r="D615" s="4">
        <v>2</v>
      </c>
      <c r="E615" s="32">
        <v>0.7651</v>
      </c>
      <c r="F615" s="36">
        <f t="shared" si="14"/>
        <v>1.5302</v>
      </c>
    </row>
    <row r="616" spans="1:6" x14ac:dyDescent="0.3">
      <c r="A616" s="16">
        <v>40808</v>
      </c>
      <c r="B616" s="4">
        <v>125</v>
      </c>
      <c r="C616" s="17">
        <v>27.045300000000001</v>
      </c>
      <c r="D616" s="4">
        <v>6</v>
      </c>
      <c r="E616" s="32">
        <v>9.2813999999999997</v>
      </c>
      <c r="F616" s="36">
        <f t="shared" si="14"/>
        <v>55.688400000000001</v>
      </c>
    </row>
    <row r="617" spans="1:6" x14ac:dyDescent="0.3">
      <c r="A617" s="16">
        <v>40809</v>
      </c>
      <c r="B617" s="4">
        <v>130</v>
      </c>
      <c r="C617" s="17">
        <v>17.810300000000002</v>
      </c>
      <c r="D617" s="4">
        <v>4</v>
      </c>
      <c r="E617" s="32">
        <v>0.50970000000000004</v>
      </c>
      <c r="F617" s="36">
        <f t="shared" si="14"/>
        <v>2.0388000000000002</v>
      </c>
    </row>
    <row r="618" spans="1:6" x14ac:dyDescent="0.3">
      <c r="A618" s="16">
        <v>40810</v>
      </c>
      <c r="B618" s="4">
        <v>105</v>
      </c>
      <c r="C618" s="17">
        <v>26.638999999999999</v>
      </c>
      <c r="D618" s="4">
        <v>9</v>
      </c>
      <c r="E618" s="32">
        <v>1.3224</v>
      </c>
      <c r="F618" s="36">
        <f t="shared" si="14"/>
        <v>11.9016</v>
      </c>
    </row>
    <row r="619" spans="1:6" x14ac:dyDescent="0.3">
      <c r="A619" s="16">
        <v>40811</v>
      </c>
      <c r="B619" s="4">
        <v>80</v>
      </c>
      <c r="C619" s="17">
        <v>22.5748</v>
      </c>
      <c r="D619" s="4">
        <v>7</v>
      </c>
      <c r="E619" s="32">
        <v>0.38279999999999997</v>
      </c>
      <c r="F619" s="36">
        <f t="shared" si="14"/>
        <v>2.6795999999999998</v>
      </c>
    </row>
    <row r="620" spans="1:6" x14ac:dyDescent="0.3">
      <c r="A620" s="16">
        <v>40812</v>
      </c>
      <c r="B620" s="4">
        <v>105</v>
      </c>
      <c r="C620" s="17">
        <v>28.979900000000001</v>
      </c>
      <c r="D620" s="4">
        <v>9</v>
      </c>
      <c r="E620" s="32">
        <v>0.60729999999999995</v>
      </c>
      <c r="F620" s="36">
        <f t="shared" si="14"/>
        <v>5.4657</v>
      </c>
    </row>
    <row r="621" spans="1:6" x14ac:dyDescent="0.3">
      <c r="A621" s="16">
        <v>40813</v>
      </c>
      <c r="B621" s="4">
        <v>105</v>
      </c>
      <c r="C621" s="17">
        <v>29.995000000000001</v>
      </c>
      <c r="D621" s="4">
        <v>1</v>
      </c>
      <c r="E621" s="32">
        <v>1.1836</v>
      </c>
      <c r="F621" s="36">
        <f t="shared" si="14"/>
        <v>1.1836</v>
      </c>
    </row>
    <row r="622" spans="1:6" x14ac:dyDescent="0.3">
      <c r="A622" s="16">
        <v>40814</v>
      </c>
      <c r="B622" s="4">
        <v>140</v>
      </c>
      <c r="C622" s="17">
        <v>17.253499999999999</v>
      </c>
      <c r="D622" s="4">
        <v>2</v>
      </c>
      <c r="E622" s="32">
        <v>2.1429999999999998</v>
      </c>
      <c r="F622" s="36">
        <f t="shared" si="14"/>
        <v>4.2859999999999996</v>
      </c>
    </row>
    <row r="623" spans="1:6" x14ac:dyDescent="0.3">
      <c r="A623" s="16">
        <v>40815</v>
      </c>
      <c r="B623" s="4">
        <v>105</v>
      </c>
      <c r="C623" s="17">
        <v>33.408099999999997</v>
      </c>
      <c r="D623" s="4">
        <v>1</v>
      </c>
      <c r="E623" s="32">
        <v>6.5381</v>
      </c>
      <c r="F623" s="36">
        <f t="shared" si="14"/>
        <v>6.5381</v>
      </c>
    </row>
    <row r="624" spans="1:6" x14ac:dyDescent="0.3">
      <c r="A624" s="16">
        <v>40816</v>
      </c>
      <c r="B624" s="4">
        <v>90</v>
      </c>
      <c r="C624" s="17">
        <v>15.4503</v>
      </c>
      <c r="D624" s="4">
        <v>4</v>
      </c>
      <c r="E624" s="32">
        <v>0.72629999999999995</v>
      </c>
      <c r="F624" s="36">
        <f t="shared" si="14"/>
        <v>2.9051999999999998</v>
      </c>
    </row>
    <row r="625" spans="1:6" x14ac:dyDescent="0.3">
      <c r="A625" s="16">
        <v>40817</v>
      </c>
      <c r="B625" s="4">
        <v>100</v>
      </c>
      <c r="C625" s="17">
        <v>28.933900000000001</v>
      </c>
      <c r="D625" s="4">
        <v>6</v>
      </c>
      <c r="E625" s="32">
        <v>5.7256999999999998</v>
      </c>
      <c r="F625" s="36">
        <f t="shared" si="14"/>
        <v>34.354199999999999</v>
      </c>
    </row>
    <row r="626" spans="1:6" x14ac:dyDescent="0.3">
      <c r="A626" s="16">
        <v>40818</v>
      </c>
      <c r="B626" s="4">
        <v>90</v>
      </c>
      <c r="C626" s="17">
        <v>38.241100000000003</v>
      </c>
      <c r="D626" s="4">
        <v>3</v>
      </c>
      <c r="E626" s="32">
        <v>0.70440000000000003</v>
      </c>
      <c r="F626" s="36">
        <f t="shared" si="14"/>
        <v>2.1132</v>
      </c>
    </row>
    <row r="627" spans="1:6" x14ac:dyDescent="0.3">
      <c r="A627" s="16">
        <v>40819</v>
      </c>
      <c r="B627" s="4">
        <v>90</v>
      </c>
      <c r="C627" s="17">
        <v>35.36</v>
      </c>
      <c r="D627" s="4">
        <v>5</v>
      </c>
      <c r="E627" s="32">
        <v>0.68420000000000003</v>
      </c>
      <c r="F627" s="36">
        <f t="shared" si="14"/>
        <v>3.4210000000000003</v>
      </c>
    </row>
    <row r="628" spans="1:6" x14ac:dyDescent="0.3">
      <c r="A628" s="16">
        <v>40820</v>
      </c>
      <c r="B628" s="4">
        <v>95</v>
      </c>
      <c r="C628" s="17">
        <v>22.869700000000002</v>
      </c>
      <c r="D628" s="4">
        <v>8</v>
      </c>
      <c r="E628" s="32">
        <v>2.4870000000000001</v>
      </c>
      <c r="F628" s="36">
        <f t="shared" si="14"/>
        <v>19.896000000000001</v>
      </c>
    </row>
    <row r="629" spans="1:6" x14ac:dyDescent="0.3">
      <c r="A629" s="16">
        <v>40821</v>
      </c>
      <c r="B629" s="4">
        <v>95</v>
      </c>
      <c r="C629" s="17">
        <v>27.291599999999999</v>
      </c>
      <c r="D629" s="4">
        <v>8</v>
      </c>
      <c r="E629" s="32">
        <v>5.9229000000000003</v>
      </c>
      <c r="F629" s="36">
        <f t="shared" si="14"/>
        <v>47.383200000000002</v>
      </c>
    </row>
    <row r="630" spans="1:6" x14ac:dyDescent="0.3">
      <c r="A630" s="16">
        <v>40822</v>
      </c>
      <c r="B630" s="4">
        <v>70</v>
      </c>
      <c r="C630" s="17">
        <v>34.021900000000002</v>
      </c>
      <c r="D630" s="4">
        <v>2</v>
      </c>
      <c r="E630" s="32">
        <v>1.6536999999999999</v>
      </c>
      <c r="F630" s="36">
        <f t="shared" si="14"/>
        <v>3.3073999999999999</v>
      </c>
    </row>
    <row r="631" spans="1:6" x14ac:dyDescent="0.3">
      <c r="A631" s="16">
        <v>40823</v>
      </c>
      <c r="B631" s="4">
        <v>65</v>
      </c>
      <c r="C631" s="17">
        <v>10.2371</v>
      </c>
      <c r="D631" s="4">
        <v>1</v>
      </c>
      <c r="E631" s="32">
        <v>0.34200000000000003</v>
      </c>
      <c r="F631" s="36">
        <f t="shared" si="14"/>
        <v>0.34200000000000003</v>
      </c>
    </row>
    <row r="632" spans="1:6" x14ac:dyDescent="0.3">
      <c r="A632" s="16">
        <v>40824</v>
      </c>
      <c r="B632" s="4">
        <v>90</v>
      </c>
      <c r="C632" s="17">
        <v>19.6952</v>
      </c>
      <c r="D632" s="4">
        <v>5</v>
      </c>
      <c r="E632" s="32">
        <v>1.5114000000000001</v>
      </c>
      <c r="F632" s="36">
        <f t="shared" si="14"/>
        <v>7.5570000000000004</v>
      </c>
    </row>
    <row r="633" spans="1:6" x14ac:dyDescent="0.3">
      <c r="A633" s="16">
        <v>40825</v>
      </c>
      <c r="B633" s="4">
        <v>125</v>
      </c>
      <c r="C633" s="17">
        <v>24.137</v>
      </c>
      <c r="D633" s="4">
        <v>8</v>
      </c>
      <c r="E633" s="32">
        <v>6.0313999999999997</v>
      </c>
      <c r="F633" s="36">
        <f t="shared" si="14"/>
        <v>48.251199999999997</v>
      </c>
    </row>
    <row r="634" spans="1:6" x14ac:dyDescent="0.3">
      <c r="A634" s="16">
        <v>40826</v>
      </c>
      <c r="B634" s="4">
        <v>85</v>
      </c>
      <c r="C634" s="17">
        <v>36.526600000000002</v>
      </c>
      <c r="D634" s="4">
        <v>6</v>
      </c>
      <c r="E634" s="32">
        <v>1.7129000000000001</v>
      </c>
      <c r="F634" s="36">
        <f t="shared" si="14"/>
        <v>10.2774</v>
      </c>
    </row>
    <row r="635" spans="1:6" x14ac:dyDescent="0.3">
      <c r="A635" s="16">
        <v>40827</v>
      </c>
      <c r="B635" s="4">
        <v>85</v>
      </c>
      <c r="C635" s="17">
        <v>15.4092</v>
      </c>
      <c r="D635" s="4">
        <v>5</v>
      </c>
      <c r="E635" s="32">
        <v>4.2606000000000002</v>
      </c>
      <c r="F635" s="36">
        <f t="shared" si="14"/>
        <v>21.303000000000001</v>
      </c>
    </row>
    <row r="636" spans="1:6" x14ac:dyDescent="0.3">
      <c r="A636" s="16">
        <v>40828</v>
      </c>
      <c r="B636" s="4">
        <v>105</v>
      </c>
      <c r="C636" s="17">
        <v>15.645099999999999</v>
      </c>
      <c r="D636" s="4">
        <v>4</v>
      </c>
      <c r="E636" s="32">
        <v>1.4071</v>
      </c>
      <c r="F636" s="36">
        <f t="shared" si="14"/>
        <v>5.6284000000000001</v>
      </c>
    </row>
    <row r="637" spans="1:6" x14ac:dyDescent="0.3">
      <c r="A637" s="16">
        <v>40829</v>
      </c>
      <c r="B637" s="4">
        <v>105</v>
      </c>
      <c r="C637" s="17">
        <v>21.947299999999998</v>
      </c>
      <c r="D637" s="4">
        <v>4</v>
      </c>
      <c r="E637" s="32">
        <v>0.3362</v>
      </c>
      <c r="F637" s="36">
        <f t="shared" si="14"/>
        <v>1.3448</v>
      </c>
    </row>
    <row r="638" spans="1:6" x14ac:dyDescent="0.3">
      <c r="A638" s="16">
        <v>40830</v>
      </c>
      <c r="B638" s="4">
        <v>120</v>
      </c>
      <c r="C638" s="17">
        <v>23.603300000000001</v>
      </c>
      <c r="D638" s="4">
        <v>9</v>
      </c>
      <c r="E638" s="32">
        <v>2.7957000000000001</v>
      </c>
      <c r="F638" s="36">
        <f t="shared" si="14"/>
        <v>25.161300000000001</v>
      </c>
    </row>
    <row r="639" spans="1:6" x14ac:dyDescent="0.3">
      <c r="A639" s="16">
        <v>40831</v>
      </c>
      <c r="B639" s="4">
        <v>110</v>
      </c>
      <c r="C639" s="17">
        <v>9.4749999999999996</v>
      </c>
      <c r="D639" s="4">
        <v>2</v>
      </c>
      <c r="E639" s="32">
        <v>1.1927000000000001</v>
      </c>
      <c r="F639" s="36">
        <f t="shared" si="14"/>
        <v>2.3854000000000002</v>
      </c>
    </row>
    <row r="640" spans="1:6" x14ac:dyDescent="0.3">
      <c r="A640" s="16">
        <v>40832</v>
      </c>
      <c r="B640" s="4">
        <v>95</v>
      </c>
      <c r="C640" s="17">
        <v>-7.0690999999999997</v>
      </c>
      <c r="D640" s="4">
        <v>8</v>
      </c>
      <c r="E640" s="32">
        <v>0.255</v>
      </c>
      <c r="F640" s="36">
        <f t="shared" si="14"/>
        <v>2.04</v>
      </c>
    </row>
    <row r="641" spans="1:6" x14ac:dyDescent="0.3">
      <c r="A641" s="16">
        <v>40833</v>
      </c>
      <c r="B641" s="4">
        <v>95</v>
      </c>
      <c r="C641" s="17">
        <v>9.7428000000000008</v>
      </c>
      <c r="D641" s="4">
        <v>6</v>
      </c>
      <c r="E641" s="32">
        <v>5.3014000000000001</v>
      </c>
      <c r="F641" s="36">
        <f t="shared" si="14"/>
        <v>31.808399999999999</v>
      </c>
    </row>
    <row r="642" spans="1:6" x14ac:dyDescent="0.3">
      <c r="A642" s="16">
        <v>40834</v>
      </c>
      <c r="B642" s="4">
        <v>115</v>
      </c>
      <c r="C642" s="17">
        <v>24.3049</v>
      </c>
      <c r="D642" s="4">
        <v>5</v>
      </c>
      <c r="E642" s="32">
        <v>1.895</v>
      </c>
      <c r="F642" s="36">
        <f t="shared" si="14"/>
        <v>9.4749999999999996</v>
      </c>
    </row>
    <row r="643" spans="1:6" x14ac:dyDescent="0.3">
      <c r="A643" s="16">
        <v>40835</v>
      </c>
      <c r="B643" s="4">
        <v>110</v>
      </c>
      <c r="C643" s="17">
        <v>13.6844</v>
      </c>
      <c r="D643" s="4">
        <v>9</v>
      </c>
      <c r="E643" s="32">
        <v>1.58</v>
      </c>
      <c r="F643" s="36">
        <f t="shared" ref="F643:F702" si="15">D643*E643</f>
        <v>14.22</v>
      </c>
    </row>
    <row r="644" spans="1:6" x14ac:dyDescent="0.3">
      <c r="A644" s="16">
        <v>40836</v>
      </c>
      <c r="B644" s="4">
        <v>85</v>
      </c>
      <c r="C644" s="17">
        <v>16.0321</v>
      </c>
      <c r="D644" s="4">
        <v>8</v>
      </c>
      <c r="E644" s="32">
        <v>2.2073999999999998</v>
      </c>
      <c r="F644" s="36">
        <f t="shared" si="15"/>
        <v>17.659199999999998</v>
      </c>
    </row>
    <row r="645" spans="1:6" x14ac:dyDescent="0.3">
      <c r="A645" s="16">
        <v>40837</v>
      </c>
      <c r="B645" s="4">
        <v>60</v>
      </c>
      <c r="C645" s="17">
        <v>27.994</v>
      </c>
      <c r="D645" s="4">
        <v>3</v>
      </c>
      <c r="E645" s="32">
        <v>6.4362000000000004</v>
      </c>
      <c r="F645" s="36">
        <f t="shared" si="15"/>
        <v>19.308600000000002</v>
      </c>
    </row>
    <row r="646" spans="1:6" x14ac:dyDescent="0.3">
      <c r="A646" s="16">
        <v>40838</v>
      </c>
      <c r="B646" s="4">
        <v>90</v>
      </c>
      <c r="C646" s="17">
        <v>16.3123</v>
      </c>
      <c r="D646" s="4">
        <v>6</v>
      </c>
      <c r="E646" s="32">
        <v>4.6921999999999997</v>
      </c>
      <c r="F646" s="36">
        <f t="shared" si="15"/>
        <v>28.153199999999998</v>
      </c>
    </row>
    <row r="647" spans="1:6" x14ac:dyDescent="0.3">
      <c r="A647" s="16">
        <v>40839</v>
      </c>
      <c r="B647" s="4">
        <v>85</v>
      </c>
      <c r="C647" s="17">
        <v>27.2378</v>
      </c>
      <c r="D647" s="4">
        <v>3</v>
      </c>
      <c r="E647" s="32">
        <v>1.2554000000000001</v>
      </c>
      <c r="F647" s="36">
        <f t="shared" si="15"/>
        <v>3.7662000000000004</v>
      </c>
    </row>
    <row r="648" spans="1:6" x14ac:dyDescent="0.3">
      <c r="A648" s="16">
        <v>40840</v>
      </c>
      <c r="B648" s="4">
        <v>95</v>
      </c>
      <c r="C648" s="17">
        <v>41.015000000000001</v>
      </c>
      <c r="D648" s="4">
        <v>2</v>
      </c>
      <c r="E648" s="32">
        <v>0.70579999999999998</v>
      </c>
      <c r="F648" s="36">
        <f t="shared" si="15"/>
        <v>1.4116</v>
      </c>
    </row>
    <row r="649" spans="1:6" x14ac:dyDescent="0.3">
      <c r="A649" s="16">
        <v>40841</v>
      </c>
      <c r="B649" s="4">
        <v>115</v>
      </c>
      <c r="C649" s="17">
        <v>18.843399999999999</v>
      </c>
      <c r="D649" s="4">
        <v>10</v>
      </c>
      <c r="E649" s="32">
        <v>0.38619999999999999</v>
      </c>
      <c r="F649" s="36">
        <f t="shared" si="15"/>
        <v>3.8620000000000001</v>
      </c>
    </row>
    <row r="650" spans="1:6" x14ac:dyDescent="0.3">
      <c r="A650" s="16">
        <v>40842</v>
      </c>
      <c r="B650" s="4">
        <v>130</v>
      </c>
      <c r="C650" s="17">
        <v>33.3123</v>
      </c>
      <c r="D650" s="4">
        <v>9</v>
      </c>
      <c r="E650" s="32">
        <v>2.6128999999999998</v>
      </c>
      <c r="F650" s="36">
        <f t="shared" si="15"/>
        <v>23.516099999999998</v>
      </c>
    </row>
    <row r="651" spans="1:6" x14ac:dyDescent="0.3">
      <c r="A651" s="16">
        <v>40843</v>
      </c>
      <c r="B651" s="4">
        <v>55</v>
      </c>
      <c r="C651" s="17">
        <v>46.625599999999999</v>
      </c>
      <c r="D651" s="4">
        <v>3</v>
      </c>
      <c r="E651" s="32">
        <v>3.7667999999999999</v>
      </c>
      <c r="F651" s="36">
        <f t="shared" si="15"/>
        <v>11.3004</v>
      </c>
    </row>
    <row r="652" spans="1:6" x14ac:dyDescent="0.3">
      <c r="A652" s="16">
        <v>40844</v>
      </c>
      <c r="B652" s="4">
        <v>95</v>
      </c>
      <c r="C652" s="17">
        <v>13.0931</v>
      </c>
      <c r="D652" s="4">
        <v>5</v>
      </c>
      <c r="E652" s="32">
        <v>3.1518000000000002</v>
      </c>
      <c r="F652" s="36">
        <f t="shared" si="15"/>
        <v>15.759</v>
      </c>
    </row>
    <row r="653" spans="1:6" x14ac:dyDescent="0.3">
      <c r="A653" s="16">
        <v>40845</v>
      </c>
      <c r="B653" s="4">
        <v>85</v>
      </c>
      <c r="C653" s="17">
        <v>38.509799999999998</v>
      </c>
      <c r="D653" s="4">
        <v>1</v>
      </c>
      <c r="E653" s="32">
        <v>0.80879999999999996</v>
      </c>
      <c r="F653" s="36">
        <f t="shared" si="15"/>
        <v>0.80879999999999996</v>
      </c>
    </row>
    <row r="654" spans="1:6" x14ac:dyDescent="0.3">
      <c r="A654" s="16">
        <v>40846</v>
      </c>
      <c r="B654" s="4">
        <v>90</v>
      </c>
      <c r="C654" s="17">
        <v>44.728700000000003</v>
      </c>
      <c r="D654" s="4">
        <v>6</v>
      </c>
      <c r="E654" s="32">
        <v>0.58379999999999999</v>
      </c>
      <c r="F654" s="36">
        <f t="shared" si="15"/>
        <v>3.5027999999999997</v>
      </c>
    </row>
    <row r="655" spans="1:6" x14ac:dyDescent="0.3">
      <c r="A655" s="16">
        <v>40847</v>
      </c>
      <c r="B655" s="4">
        <v>95</v>
      </c>
      <c r="C655" s="17">
        <v>16.270700000000001</v>
      </c>
      <c r="D655" s="4">
        <v>6</v>
      </c>
      <c r="E655" s="32">
        <v>1.3117000000000001</v>
      </c>
      <c r="F655" s="36">
        <f t="shared" si="15"/>
        <v>7.8702000000000005</v>
      </c>
    </row>
    <row r="656" spans="1:6" x14ac:dyDescent="0.3">
      <c r="A656" s="16">
        <v>40848</v>
      </c>
      <c r="B656" s="4">
        <v>110</v>
      </c>
      <c r="C656" s="17">
        <v>36.047499999999999</v>
      </c>
      <c r="D656" s="4">
        <v>9</v>
      </c>
      <c r="E656" s="32">
        <v>2.0891000000000002</v>
      </c>
      <c r="F656" s="36">
        <f t="shared" si="15"/>
        <v>18.801900000000003</v>
      </c>
    </row>
    <row r="657" spans="1:6" x14ac:dyDescent="0.3">
      <c r="A657" s="16">
        <v>40849</v>
      </c>
      <c r="B657" s="4">
        <v>75</v>
      </c>
      <c r="C657" s="17">
        <v>13.7508</v>
      </c>
      <c r="D657" s="4">
        <v>1</v>
      </c>
      <c r="E657" s="32">
        <v>2.8582999999999998</v>
      </c>
      <c r="F657" s="36">
        <f t="shared" si="15"/>
        <v>2.8582999999999998</v>
      </c>
    </row>
    <row r="658" spans="1:6" x14ac:dyDescent="0.3">
      <c r="A658" s="16">
        <v>40850</v>
      </c>
      <c r="B658" s="4">
        <v>70</v>
      </c>
      <c r="C658" s="17">
        <v>17.895600000000002</v>
      </c>
      <c r="D658" s="4">
        <v>1</v>
      </c>
      <c r="E658" s="32">
        <v>8.4392999999999994</v>
      </c>
      <c r="F658" s="36">
        <f t="shared" si="15"/>
        <v>8.4392999999999994</v>
      </c>
    </row>
    <row r="659" spans="1:6" x14ac:dyDescent="0.3">
      <c r="A659" s="16">
        <v>40851</v>
      </c>
      <c r="B659" s="4">
        <v>110</v>
      </c>
      <c r="C659" s="17">
        <v>22.614899999999999</v>
      </c>
      <c r="D659" s="4">
        <v>5</v>
      </c>
      <c r="E659" s="32">
        <v>3.8573</v>
      </c>
      <c r="F659" s="36">
        <f t="shared" si="15"/>
        <v>19.2865</v>
      </c>
    </row>
    <row r="660" spans="1:6" x14ac:dyDescent="0.3">
      <c r="A660" s="16">
        <v>40852</v>
      </c>
      <c r="B660" s="4">
        <v>125</v>
      </c>
      <c r="C660" s="17">
        <v>43.334000000000003</v>
      </c>
      <c r="D660" s="4">
        <v>10</v>
      </c>
      <c r="E660" s="32">
        <v>0.42199999999999999</v>
      </c>
      <c r="F660" s="36">
        <f t="shared" si="15"/>
        <v>4.22</v>
      </c>
    </row>
    <row r="661" spans="1:6" x14ac:dyDescent="0.3">
      <c r="A661" s="16">
        <v>40853</v>
      </c>
      <c r="B661" s="4">
        <v>55</v>
      </c>
      <c r="C661" s="17">
        <v>30.353400000000001</v>
      </c>
      <c r="D661" s="4">
        <v>2</v>
      </c>
      <c r="E661" s="32">
        <v>0.42620000000000002</v>
      </c>
      <c r="F661" s="36">
        <f t="shared" si="15"/>
        <v>0.85240000000000005</v>
      </c>
    </row>
    <row r="662" spans="1:6" x14ac:dyDescent="0.3">
      <c r="A662" s="16">
        <v>40854</v>
      </c>
      <c r="B662" s="4">
        <v>105</v>
      </c>
      <c r="C662" s="17">
        <v>30.836600000000001</v>
      </c>
      <c r="D662" s="4">
        <v>7</v>
      </c>
      <c r="E662" s="32">
        <v>1.8302</v>
      </c>
      <c r="F662" s="36">
        <f t="shared" si="15"/>
        <v>12.811400000000001</v>
      </c>
    </row>
    <row r="663" spans="1:6" x14ac:dyDescent="0.3">
      <c r="A663" s="16">
        <v>40855</v>
      </c>
      <c r="B663" s="4">
        <v>100</v>
      </c>
      <c r="C663" s="17">
        <v>17.773099999999999</v>
      </c>
      <c r="D663" s="4">
        <v>6</v>
      </c>
      <c r="E663" s="32">
        <v>3.3016999999999999</v>
      </c>
      <c r="F663" s="36">
        <f t="shared" si="15"/>
        <v>19.810199999999998</v>
      </c>
    </row>
    <row r="664" spans="1:6" x14ac:dyDescent="0.3">
      <c r="A664" s="16">
        <v>40856</v>
      </c>
      <c r="B664" s="4">
        <v>130</v>
      </c>
      <c r="C664" s="17">
        <v>8.0145999999999997</v>
      </c>
      <c r="D664" s="4">
        <v>3</v>
      </c>
      <c r="E664" s="32">
        <v>0.35199999999999998</v>
      </c>
      <c r="F664" s="36">
        <f t="shared" si="15"/>
        <v>1.056</v>
      </c>
    </row>
    <row r="665" spans="1:6" x14ac:dyDescent="0.3">
      <c r="A665" s="16">
        <v>40857</v>
      </c>
      <c r="B665" s="4">
        <v>95</v>
      </c>
      <c r="C665" s="17">
        <v>51.542299999999997</v>
      </c>
      <c r="D665" s="4">
        <v>9</v>
      </c>
      <c r="E665" s="32">
        <v>0.34560000000000002</v>
      </c>
      <c r="F665" s="36">
        <f t="shared" si="15"/>
        <v>3.1104000000000003</v>
      </c>
    </row>
    <row r="666" spans="1:6" x14ac:dyDescent="0.3">
      <c r="A666" s="16">
        <v>40858</v>
      </c>
      <c r="B666" s="4">
        <v>75</v>
      </c>
      <c r="C666" s="17">
        <v>36.215400000000002</v>
      </c>
      <c r="D666" s="4">
        <v>4</v>
      </c>
      <c r="E666" s="32">
        <v>0.33710000000000001</v>
      </c>
      <c r="F666" s="36">
        <f t="shared" si="15"/>
        <v>1.3484</v>
      </c>
    </row>
    <row r="667" spans="1:6" x14ac:dyDescent="0.3">
      <c r="A667" s="16">
        <v>40859</v>
      </c>
      <c r="B667" s="4">
        <v>65</v>
      </c>
      <c r="C667" s="17">
        <v>45.6751</v>
      </c>
      <c r="D667" s="4">
        <v>5</v>
      </c>
      <c r="E667" s="32">
        <v>0.24199999999999999</v>
      </c>
      <c r="F667" s="36">
        <f t="shared" si="15"/>
        <v>1.21</v>
      </c>
    </row>
    <row r="668" spans="1:6" x14ac:dyDescent="0.3">
      <c r="A668" s="16">
        <v>40860</v>
      </c>
      <c r="B668" s="4">
        <v>85</v>
      </c>
      <c r="C668" s="17">
        <v>6.3773999999999997</v>
      </c>
      <c r="D668" s="4">
        <v>7</v>
      </c>
      <c r="E668" s="32">
        <v>1.1688000000000001</v>
      </c>
      <c r="F668" s="36">
        <f t="shared" si="15"/>
        <v>8.1815999999999995</v>
      </c>
    </row>
    <row r="669" spans="1:6" x14ac:dyDescent="0.3">
      <c r="A669" s="16">
        <v>40861</v>
      </c>
      <c r="B669" s="4">
        <v>125</v>
      </c>
      <c r="C669" s="17">
        <v>17.3231</v>
      </c>
      <c r="D669" s="4">
        <v>7</v>
      </c>
      <c r="E669" s="32">
        <v>1.4468000000000001</v>
      </c>
      <c r="F669" s="36">
        <f t="shared" si="15"/>
        <v>10.127600000000001</v>
      </c>
    </row>
    <row r="670" spans="1:6" x14ac:dyDescent="0.3">
      <c r="A670" s="16">
        <v>40862</v>
      </c>
      <c r="B670" s="4">
        <v>70</v>
      </c>
      <c r="C670" s="17">
        <v>29.3535</v>
      </c>
      <c r="D670" s="4">
        <v>4</v>
      </c>
      <c r="E670" s="32">
        <v>0.67820000000000003</v>
      </c>
      <c r="F670" s="36">
        <f t="shared" si="15"/>
        <v>2.7128000000000001</v>
      </c>
    </row>
    <row r="671" spans="1:6" x14ac:dyDescent="0.3">
      <c r="A671" s="16">
        <v>40863</v>
      </c>
      <c r="B671" s="4">
        <v>110</v>
      </c>
      <c r="C671" s="17">
        <v>14.281499999999999</v>
      </c>
      <c r="D671" s="4">
        <v>10</v>
      </c>
      <c r="E671" s="32">
        <v>0.28239999999999998</v>
      </c>
      <c r="F671" s="36">
        <f t="shared" si="15"/>
        <v>2.8239999999999998</v>
      </c>
    </row>
    <row r="672" spans="1:6" x14ac:dyDescent="0.3">
      <c r="A672" s="16">
        <v>40864</v>
      </c>
      <c r="B672" s="4">
        <v>80</v>
      </c>
      <c r="C672" s="17">
        <v>41.206099999999999</v>
      </c>
      <c r="D672" s="4">
        <v>5</v>
      </c>
      <c r="E672" s="32">
        <v>1.9283999999999999</v>
      </c>
      <c r="F672" s="36">
        <f t="shared" si="15"/>
        <v>9.6419999999999995</v>
      </c>
    </row>
    <row r="673" spans="1:6" x14ac:dyDescent="0.3">
      <c r="A673" s="16">
        <v>40865</v>
      </c>
      <c r="B673" s="4">
        <v>105</v>
      </c>
      <c r="C673" s="17">
        <v>16.7544</v>
      </c>
      <c r="D673" s="4">
        <v>7</v>
      </c>
      <c r="E673" s="32">
        <v>1.4132</v>
      </c>
      <c r="F673" s="36">
        <f t="shared" si="15"/>
        <v>9.8924000000000003</v>
      </c>
    </row>
    <row r="674" spans="1:6" x14ac:dyDescent="0.3">
      <c r="A674" s="16">
        <v>40866</v>
      </c>
      <c r="B674" s="4">
        <v>130</v>
      </c>
      <c r="C674" s="17">
        <v>22.310099999999998</v>
      </c>
      <c r="D674" s="4">
        <v>5</v>
      </c>
      <c r="E674" s="32">
        <v>0.36330000000000001</v>
      </c>
      <c r="F674" s="36">
        <f t="shared" si="15"/>
        <v>1.8165</v>
      </c>
    </row>
    <row r="675" spans="1:6" x14ac:dyDescent="0.3">
      <c r="A675" s="16">
        <v>40867</v>
      </c>
      <c r="B675" s="4">
        <v>85</v>
      </c>
      <c r="C675" s="17">
        <v>32.289200000000001</v>
      </c>
      <c r="D675" s="4">
        <v>5</v>
      </c>
      <c r="E675" s="32">
        <v>0.34489999999999998</v>
      </c>
      <c r="F675" s="36">
        <f t="shared" si="15"/>
        <v>1.7244999999999999</v>
      </c>
    </row>
    <row r="676" spans="1:6" x14ac:dyDescent="0.3">
      <c r="A676" s="16">
        <v>40868</v>
      </c>
      <c r="B676" s="4">
        <v>105</v>
      </c>
      <c r="C676" s="17">
        <v>25.962599999999998</v>
      </c>
      <c r="D676" s="4">
        <v>6</v>
      </c>
      <c r="E676" s="32">
        <v>0.2016</v>
      </c>
      <c r="F676" s="36">
        <f t="shared" si="15"/>
        <v>1.2096</v>
      </c>
    </row>
    <row r="677" spans="1:6" x14ac:dyDescent="0.3">
      <c r="A677" s="16">
        <v>40869</v>
      </c>
      <c r="B677" s="4">
        <v>85</v>
      </c>
      <c r="C677" s="17">
        <v>31.01</v>
      </c>
      <c r="D677" s="4">
        <v>6</v>
      </c>
      <c r="E677" s="32">
        <v>3.71</v>
      </c>
      <c r="F677" s="36">
        <f t="shared" si="15"/>
        <v>22.259999999999998</v>
      </c>
    </row>
    <row r="678" spans="1:6" x14ac:dyDescent="0.3">
      <c r="A678" s="16">
        <v>40870</v>
      </c>
      <c r="B678" s="4">
        <v>140</v>
      </c>
      <c r="C678" s="17">
        <v>25.341999999999999</v>
      </c>
      <c r="D678" s="4">
        <v>4</v>
      </c>
      <c r="E678" s="32">
        <v>4.0125999999999999</v>
      </c>
      <c r="F678" s="36">
        <f t="shared" si="15"/>
        <v>16.0504</v>
      </c>
    </row>
    <row r="679" spans="1:6" x14ac:dyDescent="0.3">
      <c r="A679" s="16">
        <v>40871</v>
      </c>
      <c r="B679" s="4">
        <v>75</v>
      </c>
      <c r="C679" s="17">
        <v>2.9199000000000002</v>
      </c>
      <c r="D679" s="4">
        <v>4</v>
      </c>
      <c r="E679" s="32">
        <v>1.2833000000000001</v>
      </c>
      <c r="F679" s="36">
        <f t="shared" si="15"/>
        <v>5.1332000000000004</v>
      </c>
    </row>
    <row r="680" spans="1:6" x14ac:dyDescent="0.3">
      <c r="A680" s="16">
        <v>40872</v>
      </c>
      <c r="B680" s="4">
        <v>105</v>
      </c>
      <c r="C680" s="17">
        <v>22.116499999999998</v>
      </c>
      <c r="D680" s="4">
        <v>10</v>
      </c>
      <c r="E680" s="32">
        <v>2.2715000000000001</v>
      </c>
      <c r="F680" s="36">
        <f t="shared" si="15"/>
        <v>22.715</v>
      </c>
    </row>
    <row r="681" spans="1:6" x14ac:dyDescent="0.3">
      <c r="A681" s="16">
        <v>40873</v>
      </c>
      <c r="B681" s="4">
        <v>95</v>
      </c>
      <c r="C681" s="17">
        <v>31.697500000000002</v>
      </c>
      <c r="D681" s="4">
        <v>8</v>
      </c>
      <c r="E681" s="32">
        <v>1.2958000000000001</v>
      </c>
      <c r="F681" s="36">
        <f t="shared" si="15"/>
        <v>10.366400000000001</v>
      </c>
    </row>
    <row r="682" spans="1:6" x14ac:dyDescent="0.3">
      <c r="A682" s="16">
        <v>40874</v>
      </c>
      <c r="B682" s="4">
        <v>100</v>
      </c>
      <c r="C682" s="17">
        <v>11.686500000000001</v>
      </c>
      <c r="D682" s="4">
        <v>5</v>
      </c>
      <c r="E682" s="32">
        <v>1.3409</v>
      </c>
      <c r="F682" s="36">
        <f t="shared" si="15"/>
        <v>6.7044999999999995</v>
      </c>
    </row>
    <row r="683" spans="1:6" x14ac:dyDescent="0.3">
      <c r="A683" s="16">
        <v>40875</v>
      </c>
      <c r="B683" s="4">
        <v>55</v>
      </c>
      <c r="C683" s="17">
        <v>41.072200000000002</v>
      </c>
      <c r="D683" s="4">
        <v>1</v>
      </c>
      <c r="E683" s="32">
        <v>1.2962</v>
      </c>
      <c r="F683" s="36">
        <f t="shared" si="15"/>
        <v>1.2962</v>
      </c>
    </row>
    <row r="684" spans="1:6" x14ac:dyDescent="0.3">
      <c r="A684" s="16">
        <v>40876</v>
      </c>
      <c r="B684" s="4">
        <v>130</v>
      </c>
      <c r="C684" s="17">
        <v>20.274000000000001</v>
      </c>
      <c r="D684" s="4">
        <v>1</v>
      </c>
      <c r="E684" s="32">
        <v>3.5568</v>
      </c>
      <c r="F684" s="36">
        <f t="shared" si="15"/>
        <v>3.5568</v>
      </c>
    </row>
    <row r="685" spans="1:6" x14ac:dyDescent="0.3">
      <c r="A685" s="16">
        <v>40877</v>
      </c>
      <c r="B685" s="4">
        <v>115</v>
      </c>
      <c r="C685" s="17">
        <v>23.6723</v>
      </c>
      <c r="D685" s="4">
        <v>1</v>
      </c>
      <c r="E685" s="32">
        <v>0.86919999999999997</v>
      </c>
      <c r="F685" s="36">
        <f t="shared" si="15"/>
        <v>0.86919999999999997</v>
      </c>
    </row>
    <row r="686" spans="1:6" x14ac:dyDescent="0.3">
      <c r="A686" s="16">
        <v>40878</v>
      </c>
      <c r="B686" s="4">
        <v>105</v>
      </c>
      <c r="C686" s="17">
        <v>19.103400000000001</v>
      </c>
      <c r="D686" s="4">
        <v>8</v>
      </c>
      <c r="E686" s="32">
        <v>0.75539999999999996</v>
      </c>
      <c r="F686" s="36">
        <f t="shared" si="15"/>
        <v>6.0431999999999997</v>
      </c>
    </row>
    <row r="687" spans="1:6" x14ac:dyDescent="0.3">
      <c r="A687" s="16">
        <v>40879</v>
      </c>
      <c r="B687" s="4">
        <v>90</v>
      </c>
      <c r="C687" s="17">
        <v>18.139700000000001</v>
      </c>
      <c r="D687" s="4">
        <v>5</v>
      </c>
      <c r="E687" s="32">
        <v>1.8439000000000001</v>
      </c>
      <c r="F687" s="36">
        <f t="shared" si="15"/>
        <v>9.2195</v>
      </c>
    </row>
    <row r="688" spans="1:6" x14ac:dyDescent="0.3">
      <c r="A688" s="16">
        <v>40880</v>
      </c>
      <c r="B688" s="4">
        <v>135</v>
      </c>
      <c r="C688" s="17">
        <v>42.116799999999998</v>
      </c>
      <c r="D688" s="4">
        <v>10</v>
      </c>
      <c r="E688" s="32">
        <v>0.81779999999999997</v>
      </c>
      <c r="F688" s="36">
        <f t="shared" si="15"/>
        <v>8.177999999999999</v>
      </c>
    </row>
    <row r="689" spans="1:6" x14ac:dyDescent="0.3">
      <c r="A689" s="16">
        <v>40881</v>
      </c>
      <c r="B689" s="4">
        <v>135</v>
      </c>
      <c r="C689" s="17">
        <v>18.401</v>
      </c>
      <c r="D689" s="4">
        <v>8</v>
      </c>
      <c r="E689" s="32">
        <v>1.4169</v>
      </c>
      <c r="F689" s="36">
        <f t="shared" si="15"/>
        <v>11.3352</v>
      </c>
    </row>
    <row r="690" spans="1:6" x14ac:dyDescent="0.3">
      <c r="A690" s="16">
        <v>40882</v>
      </c>
      <c r="B690" s="4">
        <v>100</v>
      </c>
      <c r="C690" s="17">
        <v>20.7392</v>
      </c>
      <c r="D690" s="4">
        <v>3</v>
      </c>
      <c r="E690" s="32">
        <v>2.9958</v>
      </c>
      <c r="F690" s="36">
        <f t="shared" si="15"/>
        <v>8.9874000000000009</v>
      </c>
    </row>
    <row r="691" spans="1:6" x14ac:dyDescent="0.3">
      <c r="A691" s="16">
        <v>40883</v>
      </c>
      <c r="B691" s="4">
        <v>100</v>
      </c>
      <c r="C691" s="17">
        <v>20.575299999999999</v>
      </c>
      <c r="D691" s="4">
        <v>9</v>
      </c>
      <c r="E691" s="32">
        <v>1.3255999999999999</v>
      </c>
      <c r="F691" s="36">
        <f t="shared" si="15"/>
        <v>11.930399999999999</v>
      </c>
    </row>
    <row r="692" spans="1:6" x14ac:dyDescent="0.3">
      <c r="A692" s="16">
        <v>40884</v>
      </c>
      <c r="B692" s="4">
        <v>125</v>
      </c>
      <c r="C692" s="17">
        <v>21.777799999999999</v>
      </c>
      <c r="D692" s="4">
        <v>5</v>
      </c>
      <c r="E692" s="32">
        <v>1.7988</v>
      </c>
      <c r="F692" s="36">
        <f t="shared" si="15"/>
        <v>8.9939999999999998</v>
      </c>
    </row>
    <row r="693" spans="1:6" x14ac:dyDescent="0.3">
      <c r="A693" s="16">
        <v>40885</v>
      </c>
      <c r="B693" s="4">
        <v>95</v>
      </c>
      <c r="C693" s="17">
        <v>9.6897000000000002</v>
      </c>
      <c r="D693" s="4">
        <v>6</v>
      </c>
      <c r="E693" s="32">
        <v>3.9054000000000002</v>
      </c>
      <c r="F693" s="36">
        <f t="shared" si="15"/>
        <v>23.432400000000001</v>
      </c>
    </row>
    <row r="694" spans="1:6" x14ac:dyDescent="0.3">
      <c r="A694" s="16">
        <v>40886</v>
      </c>
      <c r="B694" s="4">
        <v>90</v>
      </c>
      <c r="C694" s="17">
        <v>8.7211999999999996</v>
      </c>
      <c r="D694" s="4">
        <v>8</v>
      </c>
      <c r="E694" s="32">
        <v>3.9986000000000002</v>
      </c>
      <c r="F694" s="36">
        <f t="shared" si="15"/>
        <v>31.988800000000001</v>
      </c>
    </row>
    <row r="695" spans="1:6" x14ac:dyDescent="0.3">
      <c r="A695" s="16">
        <v>40887</v>
      </c>
      <c r="B695" s="4">
        <v>75</v>
      </c>
      <c r="C695" s="17">
        <v>4.4870000000000001</v>
      </c>
      <c r="D695" s="4">
        <v>2</v>
      </c>
      <c r="E695" s="32">
        <v>0.1376</v>
      </c>
      <c r="F695" s="36">
        <f t="shared" si="15"/>
        <v>0.2752</v>
      </c>
    </row>
    <row r="696" spans="1:6" x14ac:dyDescent="0.3">
      <c r="A696" s="16">
        <v>40888</v>
      </c>
      <c r="B696" s="4">
        <v>110</v>
      </c>
      <c r="C696" s="17">
        <v>21.2729</v>
      </c>
      <c r="D696" s="4">
        <v>1</v>
      </c>
      <c r="E696" s="32">
        <v>1.2111000000000001</v>
      </c>
      <c r="F696" s="36">
        <f t="shared" si="15"/>
        <v>1.2111000000000001</v>
      </c>
    </row>
    <row r="697" spans="1:6" x14ac:dyDescent="0.3">
      <c r="A697" s="16">
        <v>40889</v>
      </c>
      <c r="B697" s="4">
        <v>100</v>
      </c>
      <c r="C697" s="17">
        <v>27.6187</v>
      </c>
      <c r="D697" s="4">
        <v>1</v>
      </c>
      <c r="E697" s="32">
        <v>1.3904000000000001</v>
      </c>
      <c r="F697" s="36">
        <f t="shared" si="15"/>
        <v>1.3904000000000001</v>
      </c>
    </row>
    <row r="698" spans="1:6" x14ac:dyDescent="0.3">
      <c r="A698" s="16">
        <v>40890</v>
      </c>
      <c r="B698" s="4">
        <v>120</v>
      </c>
      <c r="C698" s="17">
        <v>12.4392</v>
      </c>
      <c r="D698" s="4">
        <v>1</v>
      </c>
      <c r="E698" s="32">
        <v>0.57469999999999999</v>
      </c>
      <c r="F698" s="36">
        <f t="shared" si="15"/>
        <v>0.57469999999999999</v>
      </c>
    </row>
    <row r="699" spans="1:6" x14ac:dyDescent="0.3">
      <c r="A699" s="16">
        <v>40891</v>
      </c>
      <c r="B699" s="4">
        <v>115</v>
      </c>
      <c r="C699" s="17">
        <v>16.588999999999999</v>
      </c>
      <c r="D699" s="4">
        <v>6</v>
      </c>
      <c r="E699" s="32">
        <v>0.72089999999999999</v>
      </c>
      <c r="F699" s="36">
        <f t="shared" si="15"/>
        <v>4.3254000000000001</v>
      </c>
    </row>
    <row r="700" spans="1:6" x14ac:dyDescent="0.3">
      <c r="A700" s="16">
        <v>40892</v>
      </c>
      <c r="B700" s="4">
        <v>115</v>
      </c>
      <c r="C700" s="17">
        <v>24.368400000000001</v>
      </c>
      <c r="D700" s="4">
        <v>10</v>
      </c>
      <c r="E700" s="32">
        <v>0.36280000000000001</v>
      </c>
      <c r="F700" s="36">
        <f t="shared" si="15"/>
        <v>3.6280000000000001</v>
      </c>
    </row>
    <row r="701" spans="1:6" x14ac:dyDescent="0.3">
      <c r="A701" s="16">
        <v>40893</v>
      </c>
      <c r="B701" s="4">
        <v>80</v>
      </c>
      <c r="C701" s="17">
        <v>9.6769999999999996</v>
      </c>
      <c r="D701" s="4">
        <v>4</v>
      </c>
      <c r="E701" s="32">
        <v>0.27150000000000002</v>
      </c>
      <c r="F701" s="36">
        <f t="shared" si="15"/>
        <v>1.0860000000000001</v>
      </c>
    </row>
    <row r="702" spans="1:6" ht="15" thickBot="1" x14ac:dyDescent="0.35">
      <c r="A702" s="18">
        <v>40894</v>
      </c>
      <c r="B702" s="11">
        <v>115</v>
      </c>
      <c r="C702" s="19">
        <v>19.574100000000001</v>
      </c>
      <c r="D702" s="11">
        <v>4</v>
      </c>
      <c r="E702" s="33">
        <v>0.93220000000000003</v>
      </c>
      <c r="F702" s="37">
        <f t="shared" si="15"/>
        <v>3.7288000000000001</v>
      </c>
    </row>
  </sheetData>
  <conditionalFormatting sqref="M3:M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{6C3E391F-5102-434E-A64F-9FAAAFAD85AE}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3E391F-5102-434E-A64F-9FAAAFAD85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1"/>
  <sheetViews>
    <sheetView workbookViewId="0"/>
  </sheetViews>
  <sheetFormatPr baseColWidth="10" defaultRowHeight="14.4" x14ac:dyDescent="0.3"/>
  <sheetData>
    <row r="1" spans="1:15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7" t="s">
        <v>6</v>
      </c>
    </row>
    <row r="2" spans="1:15" x14ac:dyDescent="0.3">
      <c r="A2" s="6">
        <v>40179</v>
      </c>
      <c r="B2" s="7">
        <v>44</v>
      </c>
      <c r="C2" s="8">
        <v>358.36369999999999</v>
      </c>
      <c r="D2" s="7">
        <v>5</v>
      </c>
      <c r="E2" s="24">
        <v>7.9028746840088981E-2</v>
      </c>
      <c r="F2" s="28">
        <f>D2*E2</f>
        <v>0.39514373420044491</v>
      </c>
      <c r="G2" s="23" t="s">
        <v>8</v>
      </c>
      <c r="H2">
        <f>MAX(F2:F702)</f>
        <v>34.822156191742842</v>
      </c>
      <c r="J2" s="21" t="s">
        <v>13</v>
      </c>
      <c r="K2" s="21" t="s">
        <v>14</v>
      </c>
      <c r="L2" s="21" t="s">
        <v>15</v>
      </c>
      <c r="M2" s="21" t="s">
        <v>16</v>
      </c>
      <c r="N2" s="21" t="s">
        <v>19</v>
      </c>
      <c r="O2" s="21" t="s">
        <v>22</v>
      </c>
    </row>
    <row r="3" spans="1:15" x14ac:dyDescent="0.3">
      <c r="A3" s="9">
        <v>40180</v>
      </c>
      <c r="B3" s="4">
        <v>43</v>
      </c>
      <c r="C3" s="5">
        <v>742.85170000000005</v>
      </c>
      <c r="D3" s="4">
        <v>7</v>
      </c>
      <c r="E3" s="25">
        <v>2.1259345557416334E-2</v>
      </c>
      <c r="F3" s="29">
        <f t="shared" ref="F3:F66" si="0">D3*E3</f>
        <v>0.14881541890191435</v>
      </c>
      <c r="G3" s="23" t="s">
        <v>9</v>
      </c>
      <c r="H3">
        <f>MIN(F2:F702)</f>
        <v>0</v>
      </c>
      <c r="J3" s="20">
        <v>1</v>
      </c>
      <c r="K3" s="20">
        <f>$H$3</f>
        <v>0</v>
      </c>
      <c r="L3" s="20">
        <f>K3+$H$6</f>
        <v>3.4822156191742843</v>
      </c>
      <c r="M3" s="22">
        <f>COUNTIFS($F$2:$F$702,"&gt;="&amp;K3,$F$2:$F$702,"&lt;"&amp;L3)</f>
        <v>315</v>
      </c>
      <c r="N3" s="20">
        <f>(K3+L3)/2</f>
        <v>1.7411078095871422</v>
      </c>
      <c r="O3">
        <f>($M$14-N3)^2</f>
        <v>0.83782031048423045</v>
      </c>
    </row>
    <row r="4" spans="1:15" x14ac:dyDescent="0.3">
      <c r="A4" s="9">
        <v>40181</v>
      </c>
      <c r="B4" s="4">
        <v>55</v>
      </c>
      <c r="C4" s="5">
        <v>646.69029999999998</v>
      </c>
      <c r="D4" s="4">
        <v>9</v>
      </c>
      <c r="E4" s="25">
        <v>3.8817974928006323E-2</v>
      </c>
      <c r="F4" s="29">
        <f t="shared" si="0"/>
        <v>0.3493617743520569</v>
      </c>
      <c r="G4" s="23" t="s">
        <v>10</v>
      </c>
      <c r="H4">
        <f>H2-H3</f>
        <v>34.822156191742842</v>
      </c>
      <c r="J4" s="20">
        <v>2</v>
      </c>
      <c r="K4" s="20">
        <f>L3</f>
        <v>3.4822156191742843</v>
      </c>
      <c r="L4" s="20">
        <f>K4+$H$6</f>
        <v>6.9644312383485687</v>
      </c>
      <c r="M4" s="22">
        <f t="shared" ref="M4:M11" si="1">COUNTIFS($F$2:$F$702,"&gt;="&amp;K4,$F$2:$F$702,"&lt;"&amp;L4)</f>
        <v>15</v>
      </c>
      <c r="N4" s="20">
        <f t="shared" ref="N4:N12" si="2">(K4+L4)/2</f>
        <v>5.223323428761427</v>
      </c>
      <c r="O4">
        <f t="shared" ref="O4:O12" si="3">($M$14-N4)^2</f>
        <v>6.5889261752212143</v>
      </c>
    </row>
    <row r="5" spans="1:15" x14ac:dyDescent="0.3">
      <c r="A5" s="9">
        <v>40182</v>
      </c>
      <c r="B5" s="4">
        <v>59</v>
      </c>
      <c r="C5" s="5">
        <v>653.53970000000004</v>
      </c>
      <c r="D5" s="4">
        <v>3</v>
      </c>
      <c r="E5" s="25">
        <v>3.5956398125674763E-2</v>
      </c>
      <c r="F5" s="29">
        <f t="shared" si="0"/>
        <v>0.10786919437702429</v>
      </c>
      <c r="G5" s="23" t="s">
        <v>11</v>
      </c>
      <c r="H5">
        <v>10</v>
      </c>
      <c r="J5" s="20">
        <v>3</v>
      </c>
      <c r="K5" s="20">
        <f t="shared" ref="K5:K12" si="4">L4</f>
        <v>6.9644312383485687</v>
      </c>
      <c r="L5" s="20">
        <f t="shared" ref="L5:L12" si="5">K5+$H$6</f>
        <v>10.446646857522854</v>
      </c>
      <c r="M5" s="22">
        <f t="shared" si="1"/>
        <v>8</v>
      </c>
      <c r="N5" s="20">
        <f t="shared" si="2"/>
        <v>8.7055390479357122</v>
      </c>
      <c r="O5">
        <f t="shared" si="3"/>
        <v>36.5916832768009</v>
      </c>
    </row>
    <row r="6" spans="1:15" x14ac:dyDescent="0.3">
      <c r="A6" s="9">
        <v>40183</v>
      </c>
      <c r="B6" s="4">
        <v>52</v>
      </c>
      <c r="C6" s="5">
        <v>636.61419999999998</v>
      </c>
      <c r="D6" s="4">
        <v>4</v>
      </c>
      <c r="E6" s="25">
        <v>0.20495098749550139</v>
      </c>
      <c r="F6" s="29">
        <f t="shared" si="0"/>
        <v>0.81980394998200556</v>
      </c>
      <c r="G6" s="23" t="s">
        <v>12</v>
      </c>
      <c r="H6">
        <f>H4/H5</f>
        <v>3.4822156191742843</v>
      </c>
      <c r="J6" s="20">
        <v>4</v>
      </c>
      <c r="K6" s="20">
        <f t="shared" si="4"/>
        <v>10.446646857522854</v>
      </c>
      <c r="L6" s="20">
        <f t="shared" si="5"/>
        <v>13.928862476697137</v>
      </c>
      <c r="M6" s="22">
        <f t="shared" si="1"/>
        <v>4</v>
      </c>
      <c r="N6" s="20">
        <f t="shared" si="2"/>
        <v>12.187754667109996</v>
      </c>
      <c r="O6">
        <f t="shared" si="3"/>
        <v>90.846091615223258</v>
      </c>
    </row>
    <row r="7" spans="1:15" x14ac:dyDescent="0.3">
      <c r="A7" s="9">
        <v>40184</v>
      </c>
      <c r="B7" s="4">
        <v>51</v>
      </c>
      <c r="C7" s="5">
        <v>572.79930000000002</v>
      </c>
      <c r="D7" s="4">
        <v>6</v>
      </c>
      <c r="E7" s="25">
        <v>5.0255634871752344E-2</v>
      </c>
      <c r="F7" s="29">
        <f t="shared" si="0"/>
        <v>0.30153380923051409</v>
      </c>
      <c r="G7" s="23" t="s">
        <v>17</v>
      </c>
      <c r="H7">
        <f>SKEW(F2:F702)</f>
        <v>5.0810142767973829</v>
      </c>
      <c r="J7" s="20">
        <v>5</v>
      </c>
      <c r="K7" s="20">
        <f t="shared" si="4"/>
        <v>13.928862476697137</v>
      </c>
      <c r="L7" s="20">
        <f t="shared" si="5"/>
        <v>17.411078095871421</v>
      </c>
      <c r="M7" s="22">
        <f t="shared" si="1"/>
        <v>1</v>
      </c>
      <c r="N7" s="20">
        <f t="shared" si="2"/>
        <v>15.669970286284279</v>
      </c>
      <c r="O7">
        <f t="shared" si="3"/>
        <v>169.35215119048829</v>
      </c>
    </row>
    <row r="8" spans="1:15" x14ac:dyDescent="0.3">
      <c r="A8" s="9">
        <v>40185</v>
      </c>
      <c r="B8" s="4">
        <v>49</v>
      </c>
      <c r="C8" s="5">
        <v>570.77359999999999</v>
      </c>
      <c r="D8" s="4">
        <v>0</v>
      </c>
      <c r="E8" s="25">
        <v>4.9339416926099389E-2</v>
      </c>
      <c r="F8" s="29">
        <f t="shared" si="0"/>
        <v>0</v>
      </c>
      <c r="J8" s="20">
        <v>6</v>
      </c>
      <c r="K8" s="20">
        <f t="shared" si="4"/>
        <v>17.411078095871421</v>
      </c>
      <c r="L8" s="20">
        <f t="shared" si="5"/>
        <v>20.893293715045704</v>
      </c>
      <c r="M8" s="22">
        <f t="shared" si="1"/>
        <v>2</v>
      </c>
      <c r="N8" s="20">
        <f t="shared" si="2"/>
        <v>19.152185905458563</v>
      </c>
      <c r="O8">
        <f t="shared" si="3"/>
        <v>272.109862002596</v>
      </c>
    </row>
    <row r="9" spans="1:15" x14ac:dyDescent="0.3">
      <c r="A9" s="9">
        <v>40186</v>
      </c>
      <c r="B9" s="4">
        <v>58</v>
      </c>
      <c r="C9" s="5">
        <v>672.12530000000004</v>
      </c>
      <c r="D9" s="4">
        <v>4</v>
      </c>
      <c r="E9" s="25">
        <v>7.2840760234834503E-2</v>
      </c>
      <c r="F9" s="29">
        <f t="shared" si="0"/>
        <v>0.29136304093933801</v>
      </c>
      <c r="J9" s="20">
        <v>7</v>
      </c>
      <c r="K9" s="20">
        <f t="shared" si="4"/>
        <v>20.893293715045704</v>
      </c>
      <c r="L9" s="20">
        <f t="shared" si="5"/>
        <v>24.375509334219988</v>
      </c>
      <c r="M9" s="22">
        <f t="shared" si="1"/>
        <v>3</v>
      </c>
      <c r="N9" s="20">
        <f t="shared" si="2"/>
        <v>22.634401524632846</v>
      </c>
      <c r="O9">
        <f t="shared" si="3"/>
        <v>399.11922405154638</v>
      </c>
    </row>
    <row r="10" spans="1:15" x14ac:dyDescent="0.3">
      <c r="A10" s="9">
        <v>40187</v>
      </c>
      <c r="B10" s="4">
        <v>47</v>
      </c>
      <c r="C10" s="5">
        <v>508.97129999999999</v>
      </c>
      <c r="D10" s="4">
        <v>7</v>
      </c>
      <c r="E10" s="25">
        <v>6.3151730680659268E-2</v>
      </c>
      <c r="F10" s="29">
        <f t="shared" si="0"/>
        <v>0.44206211476461488</v>
      </c>
      <c r="J10" s="20">
        <v>8</v>
      </c>
      <c r="K10" s="20">
        <f t="shared" si="4"/>
        <v>24.375509334219988</v>
      </c>
      <c r="L10" s="20">
        <f t="shared" si="5"/>
        <v>27.857724953394271</v>
      </c>
      <c r="M10" s="22">
        <f t="shared" si="1"/>
        <v>0</v>
      </c>
      <c r="N10" s="20">
        <f t="shared" si="2"/>
        <v>26.11661714380713</v>
      </c>
      <c r="O10">
        <f t="shared" si="3"/>
        <v>550.38023733733939</v>
      </c>
    </row>
    <row r="11" spans="1:15" x14ac:dyDescent="0.3">
      <c r="A11" s="9">
        <v>40188</v>
      </c>
      <c r="B11" s="4">
        <v>49</v>
      </c>
      <c r="C11" s="5">
        <v>400.69799999999998</v>
      </c>
      <c r="D11" s="4">
        <v>4</v>
      </c>
      <c r="E11" s="25">
        <v>4.3328754566565125E-2</v>
      </c>
      <c r="F11" s="29">
        <f t="shared" si="0"/>
        <v>0.1733150182662605</v>
      </c>
      <c r="J11" s="20">
        <v>9</v>
      </c>
      <c r="K11" s="20">
        <f t="shared" si="4"/>
        <v>27.857724953394271</v>
      </c>
      <c r="L11" s="20">
        <f t="shared" si="5"/>
        <v>31.339940572568555</v>
      </c>
      <c r="M11" s="22">
        <f t="shared" si="1"/>
        <v>1</v>
      </c>
      <c r="N11" s="20">
        <f t="shared" si="2"/>
        <v>29.598832762981413</v>
      </c>
      <c r="O11">
        <f t="shared" si="3"/>
        <v>725.89290185997515</v>
      </c>
    </row>
    <row r="12" spans="1:15" x14ac:dyDescent="0.3">
      <c r="A12" s="9">
        <v>40189</v>
      </c>
      <c r="B12" s="4">
        <v>46</v>
      </c>
      <c r="C12" s="5">
        <v>228.952</v>
      </c>
      <c r="D12" s="4">
        <v>4</v>
      </c>
      <c r="E12" s="25">
        <v>8.2318223590636036E-2</v>
      </c>
      <c r="F12" s="29">
        <f t="shared" si="0"/>
        <v>0.32927289436254414</v>
      </c>
      <c r="J12" s="20">
        <v>10</v>
      </c>
      <c r="K12" s="20">
        <f t="shared" si="4"/>
        <v>31.339940572568555</v>
      </c>
      <c r="L12" s="20">
        <f t="shared" si="5"/>
        <v>34.822156191742842</v>
      </c>
      <c r="M12" s="22">
        <f>COUNTIFS($F$2:$F$702,"&gt;="&amp;K12,$F$2:$F$702,"&lt;="&amp;L12)</f>
        <v>1</v>
      </c>
      <c r="N12" s="20">
        <f t="shared" si="2"/>
        <v>33.0810483821557</v>
      </c>
      <c r="O12">
        <f t="shared" si="3"/>
        <v>925.65721761945383</v>
      </c>
    </row>
    <row r="13" spans="1:15" x14ac:dyDescent="0.3">
      <c r="A13" s="9">
        <v>40190</v>
      </c>
      <c r="B13" s="4">
        <v>50</v>
      </c>
      <c r="C13" s="5">
        <v>430.83589999999998</v>
      </c>
      <c r="D13" s="4">
        <v>4</v>
      </c>
      <c r="E13" s="25">
        <v>4.9049172789826317E-2</v>
      </c>
      <c r="F13" s="29">
        <f t="shared" si="0"/>
        <v>0.19619669115930527</v>
      </c>
      <c r="J13" s="20"/>
      <c r="L13" s="21" t="s">
        <v>18</v>
      </c>
      <c r="M13" s="22">
        <f>SUM(M3:M12)</f>
        <v>350</v>
      </c>
    </row>
    <row r="14" spans="1:15" x14ac:dyDescent="0.3">
      <c r="A14" s="9">
        <v>40191</v>
      </c>
      <c r="B14" s="4">
        <v>57</v>
      </c>
      <c r="C14" s="5">
        <v>522.11770000000001</v>
      </c>
      <c r="D14" s="4">
        <v>6</v>
      </c>
      <c r="E14" s="25">
        <v>0.27815412244745863</v>
      </c>
      <c r="F14" s="29">
        <f t="shared" si="0"/>
        <v>1.6689247346847518</v>
      </c>
      <c r="J14" s="20"/>
      <c r="L14" s="23" t="s">
        <v>20</v>
      </c>
      <c r="M14">
        <f>SUMPRODUCT(M3:M12,N3:N12)/SUM(M3:M12)</f>
        <v>2.6564330580558111</v>
      </c>
    </row>
    <row r="15" spans="1:15" x14ac:dyDescent="0.3">
      <c r="A15" s="9">
        <v>40192</v>
      </c>
      <c r="B15" s="4">
        <v>42</v>
      </c>
      <c r="C15" s="5">
        <v>482.03410000000002</v>
      </c>
      <c r="D15" s="4">
        <v>7</v>
      </c>
      <c r="E15" s="25">
        <v>9.3382709376573558E-2</v>
      </c>
      <c r="F15" s="29">
        <f t="shared" si="0"/>
        <v>0.65367896563601491</v>
      </c>
      <c r="J15" s="20"/>
      <c r="L15" s="23" t="s">
        <v>23</v>
      </c>
      <c r="M15">
        <f>SUMPRODUCT(O3:O12,M3:M12)/SUM(M3:M12)</f>
        <v>13.089556542674</v>
      </c>
    </row>
    <row r="16" spans="1:15" x14ac:dyDescent="0.3">
      <c r="A16" s="9">
        <v>40193</v>
      </c>
      <c r="B16" s="4">
        <v>53</v>
      </c>
      <c r="C16" s="5">
        <v>537.00409999999999</v>
      </c>
      <c r="D16" s="4">
        <v>0</v>
      </c>
      <c r="E16" s="25">
        <v>5.9032254963418379E-2</v>
      </c>
      <c r="F16" s="29">
        <f t="shared" si="0"/>
        <v>0</v>
      </c>
    </row>
    <row r="17" spans="1:6" x14ac:dyDescent="0.3">
      <c r="A17" s="9">
        <v>40194</v>
      </c>
      <c r="B17" s="4">
        <v>54</v>
      </c>
      <c r="C17" s="5">
        <v>250.00980000000001</v>
      </c>
      <c r="D17" s="4">
        <v>3</v>
      </c>
      <c r="E17" s="25">
        <v>0.22888594099328916</v>
      </c>
      <c r="F17" s="29">
        <f t="shared" si="0"/>
        <v>0.68665782297986744</v>
      </c>
    </row>
    <row r="18" spans="1:6" x14ac:dyDescent="0.3">
      <c r="A18" s="9">
        <v>40195</v>
      </c>
      <c r="B18" s="4">
        <v>45</v>
      </c>
      <c r="C18" s="5">
        <v>466.31959999999998</v>
      </c>
      <c r="D18" s="4">
        <v>5</v>
      </c>
      <c r="E18" s="25">
        <v>1.494804377183198E-2</v>
      </c>
      <c r="F18" s="29">
        <f t="shared" si="0"/>
        <v>7.4740218859159893E-2</v>
      </c>
    </row>
    <row r="19" spans="1:6" x14ac:dyDescent="0.3">
      <c r="A19" s="9">
        <v>40196</v>
      </c>
      <c r="B19" s="4">
        <v>47</v>
      </c>
      <c r="C19" s="5">
        <v>602.66409999999996</v>
      </c>
      <c r="D19" s="4">
        <v>6</v>
      </c>
      <c r="E19" s="25">
        <v>2.9628349375289707E-2</v>
      </c>
      <c r="F19" s="29">
        <f t="shared" si="0"/>
        <v>0.17777009625173823</v>
      </c>
    </row>
    <row r="20" spans="1:6" x14ac:dyDescent="0.3">
      <c r="A20" s="9">
        <v>40197</v>
      </c>
      <c r="B20" s="4">
        <v>53</v>
      </c>
      <c r="C20" s="5">
        <v>452.81049999999999</v>
      </c>
      <c r="D20" s="4">
        <v>5</v>
      </c>
      <c r="E20" s="25">
        <v>6.8479998004470202E-2</v>
      </c>
      <c r="F20" s="29">
        <f t="shared" si="0"/>
        <v>0.342399990022351</v>
      </c>
    </row>
    <row r="21" spans="1:6" x14ac:dyDescent="0.3">
      <c r="A21" s="9">
        <v>40198</v>
      </c>
      <c r="B21" s="4">
        <v>49</v>
      </c>
      <c r="C21" s="5">
        <v>572.13649999999996</v>
      </c>
      <c r="D21" s="4">
        <v>4</v>
      </c>
      <c r="E21" s="25">
        <v>0.16897303169069897</v>
      </c>
      <c r="F21" s="29">
        <f t="shared" si="0"/>
        <v>0.67589212676279586</v>
      </c>
    </row>
    <row r="22" spans="1:6" x14ac:dyDescent="0.3">
      <c r="A22" s="9">
        <v>40199</v>
      </c>
      <c r="B22" s="4">
        <v>46</v>
      </c>
      <c r="C22" s="5">
        <v>397.80590000000001</v>
      </c>
      <c r="D22" s="4">
        <v>6</v>
      </c>
      <c r="E22" s="25">
        <v>4.8658122186151745E-2</v>
      </c>
      <c r="F22" s="29">
        <f t="shared" si="0"/>
        <v>0.2919487331169105</v>
      </c>
    </row>
    <row r="23" spans="1:6" x14ac:dyDescent="0.3">
      <c r="A23" s="9">
        <v>40200</v>
      </c>
      <c r="B23" s="4">
        <v>42</v>
      </c>
      <c r="C23" s="5">
        <v>468.23680000000002</v>
      </c>
      <c r="D23" s="4">
        <v>8</v>
      </c>
      <c r="E23" s="25">
        <v>9.0015087113892903E-2</v>
      </c>
      <c r="F23" s="29">
        <f t="shared" si="0"/>
        <v>0.72012069691114322</v>
      </c>
    </row>
    <row r="24" spans="1:6" x14ac:dyDescent="0.3">
      <c r="A24" s="9">
        <v>40201</v>
      </c>
      <c r="B24" s="4">
        <v>59</v>
      </c>
      <c r="C24" s="5">
        <v>317.72649999999999</v>
      </c>
      <c r="D24" s="4">
        <v>5</v>
      </c>
      <c r="E24" s="25">
        <v>3.5465653680867612E-2</v>
      </c>
      <c r="F24" s="29">
        <f t="shared" si="0"/>
        <v>0.17732826840433807</v>
      </c>
    </row>
    <row r="25" spans="1:6" x14ac:dyDescent="0.3">
      <c r="A25" s="9">
        <v>40202</v>
      </c>
      <c r="B25" s="4">
        <v>48</v>
      </c>
      <c r="C25" s="5">
        <v>432.87450000000001</v>
      </c>
      <c r="D25" s="4">
        <v>4</v>
      </c>
      <c r="E25" s="25">
        <v>1.455956666024684E-3</v>
      </c>
      <c r="F25" s="29">
        <f t="shared" si="0"/>
        <v>5.8238266640987359E-3</v>
      </c>
    </row>
    <row r="26" spans="1:6" x14ac:dyDescent="0.3">
      <c r="A26" s="9">
        <v>40203</v>
      </c>
      <c r="B26" s="4">
        <v>53</v>
      </c>
      <c r="C26" s="5">
        <v>489.80439999999999</v>
      </c>
      <c r="D26" s="4">
        <v>3</v>
      </c>
      <c r="E26" s="25">
        <v>6.8497545473239135E-2</v>
      </c>
      <c r="F26" s="29">
        <f t="shared" si="0"/>
        <v>0.20549263641971741</v>
      </c>
    </row>
    <row r="27" spans="1:6" x14ac:dyDescent="0.3">
      <c r="A27" s="9">
        <v>40204</v>
      </c>
      <c r="B27" s="4">
        <v>46</v>
      </c>
      <c r="C27" s="5">
        <v>554.71519999999998</v>
      </c>
      <c r="D27" s="4">
        <v>8</v>
      </c>
      <c r="E27" s="25">
        <v>8.5691394111445357E-2</v>
      </c>
      <c r="F27" s="29">
        <f t="shared" si="0"/>
        <v>0.68553115289156286</v>
      </c>
    </row>
    <row r="28" spans="1:6" x14ac:dyDescent="0.3">
      <c r="A28" s="9">
        <v>40205</v>
      </c>
      <c r="B28" s="4">
        <v>57</v>
      </c>
      <c r="C28" s="5">
        <v>666.75199999999995</v>
      </c>
      <c r="D28" s="4">
        <v>7</v>
      </c>
      <c r="E28" s="25">
        <v>0.43940512534462384</v>
      </c>
      <c r="F28" s="29">
        <f t="shared" si="0"/>
        <v>3.0758358774123669</v>
      </c>
    </row>
    <row r="29" spans="1:6" x14ac:dyDescent="0.3">
      <c r="A29" s="9">
        <v>40206</v>
      </c>
      <c r="B29" s="4">
        <v>38</v>
      </c>
      <c r="C29" s="5">
        <v>356.06099999999998</v>
      </c>
      <c r="D29" s="4">
        <v>5</v>
      </c>
      <c r="E29" s="25">
        <v>1.4902554405777315</v>
      </c>
      <c r="F29" s="29">
        <f t="shared" si="0"/>
        <v>7.451277202888658</v>
      </c>
    </row>
    <row r="30" spans="1:6" x14ac:dyDescent="0.3">
      <c r="A30" s="9">
        <v>40207</v>
      </c>
      <c r="B30" s="4">
        <v>57</v>
      </c>
      <c r="C30" s="5">
        <v>472.48570000000001</v>
      </c>
      <c r="D30" s="4">
        <v>7</v>
      </c>
      <c r="E30" s="25">
        <v>0.90159331314976499</v>
      </c>
      <c r="F30" s="29">
        <f t="shared" si="0"/>
        <v>6.311153192048355</v>
      </c>
    </row>
    <row r="31" spans="1:6" x14ac:dyDescent="0.3">
      <c r="A31" s="9">
        <v>40208</v>
      </c>
      <c r="B31" s="4">
        <v>38</v>
      </c>
      <c r="C31" s="5">
        <v>358.30369999999999</v>
      </c>
      <c r="D31" s="4">
        <v>4</v>
      </c>
      <c r="E31" s="25">
        <v>0.16989639914713048</v>
      </c>
      <c r="F31" s="29">
        <f t="shared" si="0"/>
        <v>0.67958559658852191</v>
      </c>
    </row>
    <row r="32" spans="1:6" x14ac:dyDescent="0.3">
      <c r="A32" s="9">
        <v>40209</v>
      </c>
      <c r="B32" s="4">
        <v>42</v>
      </c>
      <c r="C32" s="5">
        <v>605.84450000000004</v>
      </c>
      <c r="D32" s="4">
        <v>6</v>
      </c>
      <c r="E32" s="25">
        <v>0.61304942659173167</v>
      </c>
      <c r="F32" s="29">
        <f t="shared" si="0"/>
        <v>3.67829655955039</v>
      </c>
    </row>
    <row r="33" spans="1:6" x14ac:dyDescent="0.3">
      <c r="A33" s="9">
        <v>40210</v>
      </c>
      <c r="B33" s="4">
        <v>48</v>
      </c>
      <c r="C33" s="5">
        <v>294.93020000000001</v>
      </c>
      <c r="D33" s="4">
        <v>9</v>
      </c>
      <c r="E33" s="25">
        <v>0.86682225493976328</v>
      </c>
      <c r="F33" s="29">
        <f t="shared" si="0"/>
        <v>7.8014002944578698</v>
      </c>
    </row>
    <row r="34" spans="1:6" x14ac:dyDescent="0.3">
      <c r="A34" s="9">
        <v>40211</v>
      </c>
      <c r="B34" s="4">
        <v>57</v>
      </c>
      <c r="C34" s="5">
        <v>586.65530000000001</v>
      </c>
      <c r="D34" s="4">
        <v>3</v>
      </c>
      <c r="E34" s="25">
        <v>0.26696048988469606</v>
      </c>
      <c r="F34" s="29">
        <f t="shared" si="0"/>
        <v>0.80088146965408824</v>
      </c>
    </row>
    <row r="35" spans="1:6" x14ac:dyDescent="0.3">
      <c r="A35" s="9">
        <v>40212</v>
      </c>
      <c r="B35" s="4">
        <v>53</v>
      </c>
      <c r="C35" s="5">
        <v>610.84209999999996</v>
      </c>
      <c r="D35" s="4">
        <v>3</v>
      </c>
      <c r="E35" s="25">
        <v>2.279954724968309</v>
      </c>
      <c r="F35" s="29">
        <f t="shared" si="0"/>
        <v>6.8398641749049265</v>
      </c>
    </row>
    <row r="36" spans="1:6" x14ac:dyDescent="0.3">
      <c r="A36" s="9">
        <v>40213</v>
      </c>
      <c r="B36" s="4">
        <v>50</v>
      </c>
      <c r="C36" s="5">
        <v>200.62880000000001</v>
      </c>
      <c r="D36" s="4">
        <v>5</v>
      </c>
      <c r="E36" s="25">
        <v>7.9889341194827948E-3</v>
      </c>
      <c r="F36" s="29">
        <f t="shared" si="0"/>
        <v>3.9944670597413974E-2</v>
      </c>
    </row>
    <row r="37" spans="1:6" x14ac:dyDescent="0.3">
      <c r="A37" s="9">
        <v>40214</v>
      </c>
      <c r="B37" s="4">
        <v>49</v>
      </c>
      <c r="C37" s="5">
        <v>556.83860000000004</v>
      </c>
      <c r="D37" s="4">
        <v>2</v>
      </c>
      <c r="E37" s="25">
        <v>7.000931679504184E-2</v>
      </c>
      <c r="F37" s="29">
        <f t="shared" si="0"/>
        <v>0.14001863359008368</v>
      </c>
    </row>
    <row r="38" spans="1:6" x14ac:dyDescent="0.3">
      <c r="A38" s="9">
        <v>40215</v>
      </c>
      <c r="B38" s="4">
        <v>50</v>
      </c>
      <c r="C38" s="5">
        <v>524.43060000000003</v>
      </c>
      <c r="D38" s="4">
        <v>8</v>
      </c>
      <c r="E38" s="25">
        <v>3.1192376281206073E-2</v>
      </c>
      <c r="F38" s="29">
        <f t="shared" si="0"/>
        <v>0.24953901024964859</v>
      </c>
    </row>
    <row r="39" spans="1:6" x14ac:dyDescent="0.3">
      <c r="A39" s="9">
        <v>40216</v>
      </c>
      <c r="B39" s="4">
        <v>46</v>
      </c>
      <c r="C39" s="5">
        <v>269.61369999999999</v>
      </c>
      <c r="D39" s="4">
        <v>2</v>
      </c>
      <c r="E39" s="25">
        <v>0.11320243129765885</v>
      </c>
      <c r="F39" s="29">
        <f t="shared" si="0"/>
        <v>0.2264048625953177</v>
      </c>
    </row>
    <row r="40" spans="1:6" x14ac:dyDescent="0.3">
      <c r="A40" s="9">
        <v>40217</v>
      </c>
      <c r="B40" s="4">
        <v>54</v>
      </c>
      <c r="C40" s="5">
        <v>612.00699999999995</v>
      </c>
      <c r="D40" s="4">
        <v>10</v>
      </c>
      <c r="E40" s="25">
        <v>4.2993729802935407E-2</v>
      </c>
      <c r="F40" s="29">
        <f t="shared" si="0"/>
        <v>0.4299372980293541</v>
      </c>
    </row>
    <row r="41" spans="1:6" x14ac:dyDescent="0.3">
      <c r="A41" s="9">
        <v>40218</v>
      </c>
      <c r="B41" s="4">
        <v>44</v>
      </c>
      <c r="C41" s="5">
        <v>624.78420000000006</v>
      </c>
      <c r="D41" s="4">
        <v>2</v>
      </c>
      <c r="E41" s="25">
        <v>1.6418382706458567E-2</v>
      </c>
      <c r="F41" s="29">
        <f t="shared" si="0"/>
        <v>3.2836765412917135E-2</v>
      </c>
    </row>
    <row r="42" spans="1:6" x14ac:dyDescent="0.3">
      <c r="A42" s="9">
        <v>40219</v>
      </c>
      <c r="B42" s="4">
        <v>60</v>
      </c>
      <c r="C42" s="5">
        <v>740.78210000000001</v>
      </c>
      <c r="D42" s="4">
        <v>4</v>
      </c>
      <c r="E42" s="25">
        <v>1.7808074810139005E-3</v>
      </c>
      <c r="F42" s="29">
        <f t="shared" si="0"/>
        <v>7.123229924055602E-3</v>
      </c>
    </row>
    <row r="43" spans="1:6" x14ac:dyDescent="0.3">
      <c r="A43" s="9">
        <v>40220</v>
      </c>
      <c r="B43" s="4">
        <v>47</v>
      </c>
      <c r="C43" s="5">
        <v>515.81759999999997</v>
      </c>
      <c r="D43" s="4">
        <v>4</v>
      </c>
      <c r="E43" s="25">
        <v>1.9793891425925591E-2</v>
      </c>
      <c r="F43" s="29">
        <f t="shared" si="0"/>
        <v>7.9175565703702364E-2</v>
      </c>
    </row>
    <row r="44" spans="1:6" x14ac:dyDescent="0.3">
      <c r="A44" s="9">
        <v>40221</v>
      </c>
      <c r="B44" s="4">
        <v>37</v>
      </c>
      <c r="C44" s="5">
        <v>651.63189999999997</v>
      </c>
      <c r="D44" s="4">
        <v>6</v>
      </c>
      <c r="E44" s="25">
        <v>3.8400814951250126E-2</v>
      </c>
      <c r="F44" s="29">
        <f t="shared" si="0"/>
        <v>0.23040488970750075</v>
      </c>
    </row>
    <row r="45" spans="1:6" x14ac:dyDescent="0.3">
      <c r="A45" s="9">
        <v>40222</v>
      </c>
      <c r="B45" s="4">
        <v>58</v>
      </c>
      <c r="C45" s="5">
        <v>530.61559999999997</v>
      </c>
      <c r="D45" s="4">
        <v>4</v>
      </c>
      <c r="E45" s="25">
        <v>0.35753199105265987</v>
      </c>
      <c r="F45" s="29">
        <f t="shared" si="0"/>
        <v>1.4301279642106395</v>
      </c>
    </row>
    <row r="46" spans="1:6" x14ac:dyDescent="0.3">
      <c r="A46" s="9">
        <v>40223</v>
      </c>
      <c r="B46" s="4">
        <v>60</v>
      </c>
      <c r="C46" s="5">
        <v>566.81290000000001</v>
      </c>
      <c r="D46" s="4">
        <v>5</v>
      </c>
      <c r="E46" s="25">
        <v>0.23593540084697059</v>
      </c>
      <c r="F46" s="29">
        <f t="shared" si="0"/>
        <v>1.179677004234853</v>
      </c>
    </row>
    <row r="47" spans="1:6" x14ac:dyDescent="0.3">
      <c r="A47" s="9">
        <v>40224</v>
      </c>
      <c r="B47" s="4">
        <v>44</v>
      </c>
      <c r="C47" s="5">
        <v>473.97289999999998</v>
      </c>
      <c r="D47" s="4">
        <v>6</v>
      </c>
      <c r="E47" s="25">
        <v>3.6652271464075875E-2</v>
      </c>
      <c r="F47" s="29">
        <f t="shared" si="0"/>
        <v>0.21991362878445525</v>
      </c>
    </row>
    <row r="48" spans="1:6" x14ac:dyDescent="0.3">
      <c r="A48" s="9">
        <v>40225</v>
      </c>
      <c r="B48" s="4">
        <v>58</v>
      </c>
      <c r="C48" s="5">
        <v>433.29989999999998</v>
      </c>
      <c r="D48" s="4">
        <v>5</v>
      </c>
      <c r="E48" s="25">
        <v>0.88143825952313293</v>
      </c>
      <c r="F48" s="29">
        <f t="shared" si="0"/>
        <v>4.4071912976156646</v>
      </c>
    </row>
    <row r="49" spans="1:6" x14ac:dyDescent="0.3">
      <c r="A49" s="9">
        <v>40226</v>
      </c>
      <c r="B49" s="4">
        <v>48</v>
      </c>
      <c r="C49" s="5">
        <v>598.63530000000003</v>
      </c>
      <c r="D49" s="4">
        <v>6</v>
      </c>
      <c r="E49" s="25">
        <v>3.330010694064537E-2</v>
      </c>
      <c r="F49" s="29">
        <f t="shared" si="0"/>
        <v>0.19980064164387223</v>
      </c>
    </row>
    <row r="50" spans="1:6" x14ac:dyDescent="0.3">
      <c r="A50" s="9">
        <v>40227</v>
      </c>
      <c r="B50" s="4">
        <v>52</v>
      </c>
      <c r="C50" s="5">
        <v>248.5411</v>
      </c>
      <c r="D50" s="4">
        <v>3</v>
      </c>
      <c r="E50" s="25">
        <v>1.6909928292191439E-2</v>
      </c>
      <c r="F50" s="29">
        <f t="shared" si="0"/>
        <v>5.0729784876574313E-2</v>
      </c>
    </row>
    <row r="51" spans="1:6" x14ac:dyDescent="0.3">
      <c r="A51" s="9">
        <v>40228</v>
      </c>
      <c r="B51" s="4">
        <v>41</v>
      </c>
      <c r="C51" s="5">
        <v>661.97280000000001</v>
      </c>
      <c r="D51" s="4">
        <v>0</v>
      </c>
      <c r="E51" s="25">
        <v>0.22322944201787406</v>
      </c>
      <c r="F51" s="29">
        <f t="shared" si="0"/>
        <v>0</v>
      </c>
    </row>
    <row r="52" spans="1:6" x14ac:dyDescent="0.3">
      <c r="A52" s="9">
        <v>40229</v>
      </c>
      <c r="B52" s="4">
        <v>50</v>
      </c>
      <c r="C52" s="5">
        <v>442.84449999999998</v>
      </c>
      <c r="D52" s="4">
        <v>3</v>
      </c>
      <c r="E52" s="25">
        <v>1.5458320056144552</v>
      </c>
      <c r="F52" s="29">
        <f t="shared" si="0"/>
        <v>4.6374960168433654</v>
      </c>
    </row>
    <row r="53" spans="1:6" x14ac:dyDescent="0.3">
      <c r="A53" s="9">
        <v>40230</v>
      </c>
      <c r="B53" s="4">
        <v>47</v>
      </c>
      <c r="C53" s="5">
        <v>640.22159999999997</v>
      </c>
      <c r="D53" s="4">
        <v>7</v>
      </c>
      <c r="E53" s="25">
        <v>8.9110094586360183E-2</v>
      </c>
      <c r="F53" s="29">
        <f t="shared" si="0"/>
        <v>0.62377066210452126</v>
      </c>
    </row>
    <row r="54" spans="1:6" x14ac:dyDescent="0.3">
      <c r="A54" s="9">
        <v>40231</v>
      </c>
      <c r="B54" s="4">
        <v>45</v>
      </c>
      <c r="C54" s="5">
        <v>463.92349999999999</v>
      </c>
      <c r="D54" s="4">
        <v>7</v>
      </c>
      <c r="E54" s="25">
        <v>7.0214591838240496E-3</v>
      </c>
      <c r="F54" s="29">
        <f t="shared" si="0"/>
        <v>4.915021428676835E-2</v>
      </c>
    </row>
    <row r="55" spans="1:6" x14ac:dyDescent="0.3">
      <c r="A55" s="9">
        <v>40232</v>
      </c>
      <c r="B55" s="4">
        <v>48</v>
      </c>
      <c r="C55" s="5">
        <v>477.76979999999998</v>
      </c>
      <c r="D55" s="4">
        <v>7</v>
      </c>
      <c r="E55" s="25">
        <v>3.2911368257145255E-3</v>
      </c>
      <c r="F55" s="29">
        <f t="shared" si="0"/>
        <v>2.3037957780001679E-2</v>
      </c>
    </row>
    <row r="56" spans="1:6" x14ac:dyDescent="0.3">
      <c r="A56" s="9">
        <v>40233</v>
      </c>
      <c r="B56" s="4">
        <v>65</v>
      </c>
      <c r="C56" s="5">
        <v>500.27620000000002</v>
      </c>
      <c r="D56" s="4">
        <v>11</v>
      </c>
      <c r="E56" s="25">
        <v>3.4895504686607605E-2</v>
      </c>
      <c r="F56" s="29">
        <f t="shared" si="0"/>
        <v>0.38385055155268366</v>
      </c>
    </row>
    <row r="57" spans="1:6" x14ac:dyDescent="0.3">
      <c r="A57" s="9">
        <v>40234</v>
      </c>
      <c r="B57" s="4">
        <v>45</v>
      </c>
      <c r="C57" s="5">
        <v>523.82889999999998</v>
      </c>
      <c r="D57" s="4">
        <v>7</v>
      </c>
      <c r="E57" s="25">
        <v>5.9667197088570163E-2</v>
      </c>
      <c r="F57" s="29">
        <f t="shared" si="0"/>
        <v>0.41767037961999115</v>
      </c>
    </row>
    <row r="58" spans="1:6" x14ac:dyDescent="0.3">
      <c r="A58" s="9">
        <v>40235</v>
      </c>
      <c r="B58" s="4">
        <v>52</v>
      </c>
      <c r="C58" s="5">
        <v>501.34199999999998</v>
      </c>
      <c r="D58" s="4">
        <v>4</v>
      </c>
      <c r="E58" s="25">
        <v>7.2239699000349614E-2</v>
      </c>
      <c r="F58" s="29">
        <f t="shared" si="0"/>
        <v>0.28895879600139845</v>
      </c>
    </row>
    <row r="59" spans="1:6" x14ac:dyDescent="0.3">
      <c r="A59" s="9">
        <v>40236</v>
      </c>
      <c r="B59" s="4">
        <v>59</v>
      </c>
      <c r="C59" s="5">
        <v>447.12830000000002</v>
      </c>
      <c r="D59" s="4">
        <v>4</v>
      </c>
      <c r="E59" s="25">
        <v>0.10363079865210052</v>
      </c>
      <c r="F59" s="29">
        <f t="shared" si="0"/>
        <v>0.41452319460840209</v>
      </c>
    </row>
    <row r="60" spans="1:6" x14ac:dyDescent="0.3">
      <c r="A60" s="9">
        <v>40237</v>
      </c>
      <c r="B60" s="4">
        <v>50</v>
      </c>
      <c r="C60" s="5">
        <v>591.7079</v>
      </c>
      <c r="D60" s="4">
        <v>5</v>
      </c>
      <c r="E60" s="25">
        <v>4.6571973305487832E-2</v>
      </c>
      <c r="F60" s="29">
        <f t="shared" si="0"/>
        <v>0.23285986652743917</v>
      </c>
    </row>
    <row r="61" spans="1:6" x14ac:dyDescent="0.3">
      <c r="A61" s="9">
        <v>40238</v>
      </c>
      <c r="B61" s="4">
        <v>44</v>
      </c>
      <c r="C61" s="5">
        <v>573.05619999999999</v>
      </c>
      <c r="D61" s="4">
        <v>7</v>
      </c>
      <c r="E61" s="25">
        <v>4.7284349708729523E-2</v>
      </c>
      <c r="F61" s="29">
        <f t="shared" si="0"/>
        <v>0.33099044796110666</v>
      </c>
    </row>
    <row r="62" spans="1:6" x14ac:dyDescent="0.3">
      <c r="A62" s="9">
        <v>40239</v>
      </c>
      <c r="B62" s="4">
        <v>51</v>
      </c>
      <c r="C62" s="5">
        <v>464.9425</v>
      </c>
      <c r="D62" s="4">
        <v>7</v>
      </c>
      <c r="E62" s="25">
        <v>4.9579258042966631E-2</v>
      </c>
      <c r="F62" s="29">
        <f t="shared" si="0"/>
        <v>0.34705480630076641</v>
      </c>
    </row>
    <row r="63" spans="1:6" x14ac:dyDescent="0.3">
      <c r="A63" s="9">
        <v>40240</v>
      </c>
      <c r="B63" s="4">
        <v>44</v>
      </c>
      <c r="C63" s="5">
        <v>517.91030000000001</v>
      </c>
      <c r="D63" s="4">
        <v>9</v>
      </c>
      <c r="E63" s="25">
        <v>0.12517270291511109</v>
      </c>
      <c r="F63" s="29">
        <f t="shared" si="0"/>
        <v>1.1265543262359998</v>
      </c>
    </row>
    <row r="64" spans="1:6" x14ac:dyDescent="0.3">
      <c r="A64" s="9">
        <v>40241</v>
      </c>
      <c r="B64" s="4">
        <v>49</v>
      </c>
      <c r="C64" s="5">
        <v>482.5324</v>
      </c>
      <c r="D64" s="4">
        <v>3</v>
      </c>
      <c r="E64" s="25">
        <v>0.76687712934184815</v>
      </c>
      <c r="F64" s="29">
        <f t="shared" si="0"/>
        <v>2.3006313880255442</v>
      </c>
    </row>
    <row r="65" spans="1:6" x14ac:dyDescent="0.3">
      <c r="A65" s="9">
        <v>40242</v>
      </c>
      <c r="B65" s="4">
        <v>46</v>
      </c>
      <c r="C65" s="5">
        <v>368.97109999999998</v>
      </c>
      <c r="D65" s="4">
        <v>4</v>
      </c>
      <c r="E65" s="25">
        <v>2.4284245659205781</v>
      </c>
      <c r="F65" s="29">
        <f t="shared" si="0"/>
        <v>9.7136982636823124</v>
      </c>
    </row>
    <row r="66" spans="1:6" x14ac:dyDescent="0.3">
      <c r="A66" s="9">
        <v>40243</v>
      </c>
      <c r="B66" s="4">
        <v>56</v>
      </c>
      <c r="C66" s="5">
        <v>550.61429999999996</v>
      </c>
      <c r="D66" s="4">
        <v>7</v>
      </c>
      <c r="E66" s="25">
        <v>4.4354741932219683</v>
      </c>
      <c r="F66" s="29">
        <f t="shared" si="0"/>
        <v>31.048319352553779</v>
      </c>
    </row>
    <row r="67" spans="1:6" x14ac:dyDescent="0.3">
      <c r="A67" s="9">
        <v>40244</v>
      </c>
      <c r="B67" s="4">
        <v>44</v>
      </c>
      <c r="C67" s="5">
        <v>567.35130000000004</v>
      </c>
      <c r="D67" s="4">
        <v>8</v>
      </c>
      <c r="E67" s="25">
        <v>1.1880858774566998E-2</v>
      </c>
      <c r="F67" s="29">
        <f t="shared" ref="F67:F130" si="6">D67*E67</f>
        <v>9.5046870196535987E-2</v>
      </c>
    </row>
    <row r="68" spans="1:6" x14ac:dyDescent="0.3">
      <c r="A68" s="9">
        <v>40245</v>
      </c>
      <c r="B68" s="4">
        <v>38</v>
      </c>
      <c r="C68" s="5">
        <v>567.51009999999997</v>
      </c>
      <c r="D68" s="4">
        <v>4</v>
      </c>
      <c r="E68" s="25">
        <v>8.3628594854214797E-2</v>
      </c>
      <c r="F68" s="29">
        <f t="shared" si="6"/>
        <v>0.33451437941685919</v>
      </c>
    </row>
    <row r="69" spans="1:6" x14ac:dyDescent="0.3">
      <c r="A69" s="9">
        <v>40246</v>
      </c>
      <c r="B69" s="4">
        <v>56</v>
      </c>
      <c r="C69" s="5">
        <v>478.8347</v>
      </c>
      <c r="D69" s="4">
        <v>2</v>
      </c>
      <c r="E69" s="25">
        <v>2.3235526480387847</v>
      </c>
      <c r="F69" s="29">
        <f t="shared" si="6"/>
        <v>4.6471052960775694</v>
      </c>
    </row>
    <row r="70" spans="1:6" x14ac:dyDescent="0.3">
      <c r="A70" s="9">
        <v>40247</v>
      </c>
      <c r="B70" s="4">
        <v>65</v>
      </c>
      <c r="C70" s="5">
        <v>332.42559999999997</v>
      </c>
      <c r="D70" s="4">
        <v>7</v>
      </c>
      <c r="E70" s="25">
        <v>0.26501678564196607</v>
      </c>
      <c r="F70" s="29">
        <f t="shared" si="6"/>
        <v>1.8551174994937625</v>
      </c>
    </row>
    <row r="71" spans="1:6" x14ac:dyDescent="0.3">
      <c r="A71" s="9">
        <v>40248</v>
      </c>
      <c r="B71" s="4">
        <v>54</v>
      </c>
      <c r="C71" s="5">
        <v>350.91890000000001</v>
      </c>
      <c r="D71" s="4">
        <v>6</v>
      </c>
      <c r="E71" s="25">
        <v>1.9408780263428366E-2</v>
      </c>
      <c r="F71" s="29">
        <f t="shared" si="6"/>
        <v>0.11645268158057021</v>
      </c>
    </row>
    <row r="72" spans="1:6" x14ac:dyDescent="0.3">
      <c r="A72" s="9">
        <v>40249</v>
      </c>
      <c r="B72" s="4">
        <v>52</v>
      </c>
      <c r="C72" s="5">
        <v>732.93380000000002</v>
      </c>
      <c r="D72" s="4">
        <v>10</v>
      </c>
      <c r="E72" s="25">
        <v>0.54261040876667344</v>
      </c>
      <c r="F72" s="29">
        <f t="shared" si="6"/>
        <v>5.4261040876667348</v>
      </c>
    </row>
    <row r="73" spans="1:6" x14ac:dyDescent="0.3">
      <c r="A73" s="9">
        <v>40250</v>
      </c>
      <c r="B73" s="4">
        <v>42</v>
      </c>
      <c r="C73" s="5">
        <v>638.65740000000005</v>
      </c>
      <c r="D73" s="4">
        <v>6</v>
      </c>
      <c r="E73" s="25">
        <v>2.7502923965776343E-2</v>
      </c>
      <c r="F73" s="29">
        <f t="shared" si="6"/>
        <v>0.16501754379465805</v>
      </c>
    </row>
    <row r="74" spans="1:6" x14ac:dyDescent="0.3">
      <c r="A74" s="9">
        <v>40251</v>
      </c>
      <c r="B74" s="4">
        <v>48</v>
      </c>
      <c r="C74" s="5">
        <v>375.36259999999999</v>
      </c>
      <c r="D74" s="4">
        <v>4</v>
      </c>
      <c r="E74" s="25">
        <v>1.8837329086275549E-2</v>
      </c>
      <c r="F74" s="29">
        <f t="shared" si="6"/>
        <v>7.5349316345102196E-2</v>
      </c>
    </row>
    <row r="75" spans="1:6" x14ac:dyDescent="0.3">
      <c r="A75" s="9">
        <v>40252</v>
      </c>
      <c r="B75" s="4">
        <v>38</v>
      </c>
      <c r="C75" s="5">
        <v>459.9828</v>
      </c>
      <c r="D75" s="4">
        <v>6</v>
      </c>
      <c r="E75" s="25">
        <v>5.0315565302573454E-3</v>
      </c>
      <c r="F75" s="29">
        <f t="shared" si="6"/>
        <v>3.0189339181544074E-2</v>
      </c>
    </row>
    <row r="76" spans="1:6" x14ac:dyDescent="0.3">
      <c r="A76" s="9">
        <v>40253</v>
      </c>
      <c r="B76" s="4">
        <v>39</v>
      </c>
      <c r="C76" s="5">
        <v>667.40639999999996</v>
      </c>
      <c r="D76" s="4">
        <v>5</v>
      </c>
      <c r="E76" s="25">
        <v>0.45295607815878502</v>
      </c>
      <c r="F76" s="29">
        <f t="shared" si="6"/>
        <v>2.2647803907939252</v>
      </c>
    </row>
    <row r="77" spans="1:6" x14ac:dyDescent="0.3">
      <c r="A77" s="9">
        <v>40254</v>
      </c>
      <c r="B77" s="4">
        <v>39</v>
      </c>
      <c r="C77" s="5">
        <v>451.10410000000002</v>
      </c>
      <c r="D77" s="4">
        <v>6</v>
      </c>
      <c r="E77" s="25">
        <v>2.2938298559187236</v>
      </c>
      <c r="F77" s="29">
        <f t="shared" si="6"/>
        <v>13.762979135512342</v>
      </c>
    </row>
    <row r="78" spans="1:6" x14ac:dyDescent="0.3">
      <c r="A78" s="9">
        <v>40255</v>
      </c>
      <c r="B78" s="4">
        <v>58</v>
      </c>
      <c r="C78" s="5">
        <v>622.74360000000001</v>
      </c>
      <c r="D78" s="4">
        <v>3</v>
      </c>
      <c r="E78" s="25">
        <v>2.4354873058014259E-2</v>
      </c>
      <c r="F78" s="29">
        <f t="shared" si="6"/>
        <v>7.3064619174042778E-2</v>
      </c>
    </row>
    <row r="79" spans="1:6" x14ac:dyDescent="0.3">
      <c r="A79" s="9">
        <v>40256</v>
      </c>
      <c r="B79" s="4">
        <v>48</v>
      </c>
      <c r="C79" s="5">
        <v>628.42110000000002</v>
      </c>
      <c r="D79" s="4">
        <v>7</v>
      </c>
      <c r="E79" s="25">
        <v>2.6287605714438476</v>
      </c>
      <c r="F79" s="29">
        <f t="shared" si="6"/>
        <v>18.401324000106932</v>
      </c>
    </row>
    <row r="80" spans="1:6" x14ac:dyDescent="0.3">
      <c r="A80" s="9">
        <v>40257</v>
      </c>
      <c r="B80" s="4">
        <v>49</v>
      </c>
      <c r="C80" s="5">
        <v>474.53109999999998</v>
      </c>
      <c r="D80" s="4">
        <v>5</v>
      </c>
      <c r="E80" s="25">
        <v>2.6262432147804131</v>
      </c>
      <c r="F80" s="29">
        <f t="shared" si="6"/>
        <v>13.131216073902065</v>
      </c>
    </row>
    <row r="81" spans="1:6" x14ac:dyDescent="0.3">
      <c r="A81" s="9">
        <v>40258</v>
      </c>
      <c r="B81" s="4">
        <v>38</v>
      </c>
      <c r="C81" s="5">
        <v>494.58339999999998</v>
      </c>
      <c r="D81" s="4">
        <v>4</v>
      </c>
      <c r="E81" s="25">
        <v>0.24907698357986824</v>
      </c>
      <c r="F81" s="29">
        <f t="shared" si="6"/>
        <v>0.99630793431947295</v>
      </c>
    </row>
    <row r="82" spans="1:6" x14ac:dyDescent="0.3">
      <c r="A82" s="9">
        <v>40259</v>
      </c>
      <c r="B82" s="4">
        <v>50</v>
      </c>
      <c r="C82" s="5">
        <v>543.08569999999997</v>
      </c>
      <c r="D82" s="4">
        <v>3</v>
      </c>
      <c r="E82" s="25">
        <v>0.11086926638091181</v>
      </c>
      <c r="F82" s="29">
        <f t="shared" si="6"/>
        <v>0.33260779914273542</v>
      </c>
    </row>
    <row r="83" spans="1:6" x14ac:dyDescent="0.3">
      <c r="A83" s="9">
        <v>40260</v>
      </c>
      <c r="B83" s="4">
        <v>53</v>
      </c>
      <c r="C83" s="5">
        <v>687.45389999999998</v>
      </c>
      <c r="D83" s="4">
        <v>3</v>
      </c>
      <c r="E83" s="25">
        <v>0.40188314848430318</v>
      </c>
      <c r="F83" s="29">
        <f t="shared" si="6"/>
        <v>1.2056494454529094</v>
      </c>
    </row>
    <row r="84" spans="1:6" x14ac:dyDescent="0.3">
      <c r="A84" s="9">
        <v>40261</v>
      </c>
      <c r="B84" s="4">
        <v>51</v>
      </c>
      <c r="C84" s="5">
        <v>456.67149999999998</v>
      </c>
      <c r="D84" s="4">
        <v>3</v>
      </c>
      <c r="E84" s="25">
        <v>0.13111623044458395</v>
      </c>
      <c r="F84" s="29">
        <f t="shared" si="6"/>
        <v>0.39334869133375183</v>
      </c>
    </row>
    <row r="85" spans="1:6" x14ac:dyDescent="0.3">
      <c r="A85" s="9">
        <v>40262</v>
      </c>
      <c r="B85" s="4">
        <v>50</v>
      </c>
      <c r="C85" s="5">
        <v>594.98779999999999</v>
      </c>
      <c r="D85" s="4">
        <v>1</v>
      </c>
      <c r="E85" s="25">
        <v>1.6083915603779867E-2</v>
      </c>
      <c r="F85" s="29">
        <f t="shared" si="6"/>
        <v>1.6083915603779867E-2</v>
      </c>
    </row>
    <row r="86" spans="1:6" x14ac:dyDescent="0.3">
      <c r="A86" s="9">
        <v>40263</v>
      </c>
      <c r="B86" s="4">
        <v>62</v>
      </c>
      <c r="C86" s="5">
        <v>348.07029999999997</v>
      </c>
      <c r="D86" s="4">
        <v>6</v>
      </c>
      <c r="E86" s="25">
        <v>2.1949938956369146E-2</v>
      </c>
      <c r="F86" s="29">
        <f t="shared" si="6"/>
        <v>0.13169963373821486</v>
      </c>
    </row>
    <row r="87" spans="1:6" x14ac:dyDescent="0.3">
      <c r="A87" s="9">
        <v>40264</v>
      </c>
      <c r="B87" s="4">
        <v>49</v>
      </c>
      <c r="C87" s="5">
        <v>647.65150000000006</v>
      </c>
      <c r="D87" s="4">
        <v>2</v>
      </c>
      <c r="E87" s="25">
        <v>0.26852300114770905</v>
      </c>
      <c r="F87" s="29">
        <f t="shared" si="6"/>
        <v>0.5370460022954181</v>
      </c>
    </row>
    <row r="88" spans="1:6" x14ac:dyDescent="0.3">
      <c r="A88" s="9">
        <v>40265</v>
      </c>
      <c r="B88" s="4">
        <v>40</v>
      </c>
      <c r="C88" s="5">
        <v>735.17909999999995</v>
      </c>
      <c r="D88" s="4">
        <v>2</v>
      </c>
      <c r="E88" s="25">
        <v>4.131010011309149E-2</v>
      </c>
      <c r="F88" s="29">
        <f t="shared" si="6"/>
        <v>8.262020022618298E-2</v>
      </c>
    </row>
    <row r="89" spans="1:6" x14ac:dyDescent="0.3">
      <c r="A89" s="9">
        <v>40266</v>
      </c>
      <c r="B89" s="4">
        <v>61</v>
      </c>
      <c r="C89" s="5">
        <v>351.46699999999998</v>
      </c>
      <c r="D89" s="4">
        <v>7</v>
      </c>
      <c r="E89" s="25">
        <v>8.9407800493655529E-2</v>
      </c>
      <c r="F89" s="29">
        <f t="shared" si="6"/>
        <v>0.62585460345558874</v>
      </c>
    </row>
    <row r="90" spans="1:6" x14ac:dyDescent="0.3">
      <c r="A90" s="9">
        <v>40267</v>
      </c>
      <c r="B90" s="4">
        <v>46</v>
      </c>
      <c r="C90" s="5">
        <v>482.6891</v>
      </c>
      <c r="D90" s="4">
        <v>6</v>
      </c>
      <c r="E90" s="25">
        <v>4.1649569101857083E-2</v>
      </c>
      <c r="F90" s="29">
        <f t="shared" si="6"/>
        <v>0.24989741461114251</v>
      </c>
    </row>
    <row r="91" spans="1:6" x14ac:dyDescent="0.3">
      <c r="A91" s="9">
        <v>40268</v>
      </c>
      <c r="B91" s="4">
        <v>53</v>
      </c>
      <c r="C91" s="5">
        <v>524.43629999999996</v>
      </c>
      <c r="D91" s="4">
        <v>6</v>
      </c>
      <c r="E91" s="25">
        <v>4.0952882302800413E-2</v>
      </c>
      <c r="F91" s="29">
        <f t="shared" si="6"/>
        <v>0.24571729381680246</v>
      </c>
    </row>
    <row r="92" spans="1:6" x14ac:dyDescent="0.3">
      <c r="A92" s="9">
        <v>40269</v>
      </c>
      <c r="B92" s="4">
        <v>46</v>
      </c>
      <c r="C92" s="5">
        <v>464.6558</v>
      </c>
      <c r="D92" s="4">
        <v>4</v>
      </c>
      <c r="E92" s="25">
        <v>2.7763510074189552E-2</v>
      </c>
      <c r="F92" s="29">
        <f t="shared" si="6"/>
        <v>0.11105404029675821</v>
      </c>
    </row>
    <row r="93" spans="1:6" x14ac:dyDescent="0.3">
      <c r="A93" s="9">
        <v>40270</v>
      </c>
      <c r="B93" s="4">
        <v>43</v>
      </c>
      <c r="C93" s="5">
        <v>391.94880000000001</v>
      </c>
      <c r="D93" s="4">
        <v>5</v>
      </c>
      <c r="E93" s="25">
        <v>4.016584965811161E-2</v>
      </c>
      <c r="F93" s="29">
        <f t="shared" si="6"/>
        <v>0.20082924829055804</v>
      </c>
    </row>
    <row r="94" spans="1:6" x14ac:dyDescent="0.3">
      <c r="A94" s="9">
        <v>40271</v>
      </c>
      <c r="B94" s="4">
        <v>52</v>
      </c>
      <c r="C94" s="5">
        <v>552.47799999999995</v>
      </c>
      <c r="D94" s="4">
        <v>4</v>
      </c>
      <c r="E94" s="25">
        <v>8.4124770699621709E-2</v>
      </c>
      <c r="F94" s="29">
        <f t="shared" si="6"/>
        <v>0.33649908279848684</v>
      </c>
    </row>
    <row r="95" spans="1:6" x14ac:dyDescent="0.3">
      <c r="A95" s="9">
        <v>40272</v>
      </c>
      <c r="B95" s="4">
        <v>55</v>
      </c>
      <c r="C95" s="5">
        <v>491.5856</v>
      </c>
      <c r="D95" s="4">
        <v>3</v>
      </c>
      <c r="E95" s="25">
        <v>5.6887599138436357E-2</v>
      </c>
      <c r="F95" s="29">
        <f t="shared" si="6"/>
        <v>0.17066279741530907</v>
      </c>
    </row>
    <row r="96" spans="1:6" x14ac:dyDescent="0.3">
      <c r="A96" s="9">
        <v>40273</v>
      </c>
      <c r="B96" s="4">
        <v>50</v>
      </c>
      <c r="C96" s="5">
        <v>652.44119999999998</v>
      </c>
      <c r="D96" s="4">
        <v>6</v>
      </c>
      <c r="E96" s="25">
        <v>0.10176564721587159</v>
      </c>
      <c r="F96" s="29">
        <f t="shared" si="6"/>
        <v>0.61059388329522957</v>
      </c>
    </row>
    <row r="97" spans="1:6" x14ac:dyDescent="0.3">
      <c r="A97" s="9">
        <v>40274</v>
      </c>
      <c r="B97" s="4">
        <v>50</v>
      </c>
      <c r="C97" s="5">
        <v>441.80360000000002</v>
      </c>
      <c r="D97" s="4">
        <v>10</v>
      </c>
      <c r="E97" s="25">
        <v>0.20623243414107678</v>
      </c>
      <c r="F97" s="29">
        <f t="shared" si="6"/>
        <v>2.0623243414107679</v>
      </c>
    </row>
    <row r="98" spans="1:6" x14ac:dyDescent="0.3">
      <c r="A98" s="9">
        <v>40275</v>
      </c>
      <c r="B98" s="4">
        <v>48</v>
      </c>
      <c r="C98" s="5">
        <v>552.95029999999997</v>
      </c>
      <c r="D98" s="4">
        <v>7</v>
      </c>
      <c r="E98" s="25">
        <v>1.9811758887957734E-2</v>
      </c>
      <c r="F98" s="29">
        <f t="shared" si="6"/>
        <v>0.13868231221570415</v>
      </c>
    </row>
    <row r="99" spans="1:6" x14ac:dyDescent="0.3">
      <c r="A99" s="9">
        <v>40276</v>
      </c>
      <c r="B99" s="4">
        <v>58</v>
      </c>
      <c r="C99" s="5">
        <v>453.77870000000001</v>
      </c>
      <c r="D99" s="4">
        <v>6</v>
      </c>
      <c r="E99" s="25">
        <v>5.4705052067403698E-2</v>
      </c>
      <c r="F99" s="29">
        <f t="shared" si="6"/>
        <v>0.32823031240442219</v>
      </c>
    </row>
    <row r="100" spans="1:6" x14ac:dyDescent="0.3">
      <c r="A100" s="9">
        <v>40277</v>
      </c>
      <c r="B100" s="4">
        <v>49</v>
      </c>
      <c r="C100" s="5">
        <v>596.08370000000002</v>
      </c>
      <c r="D100" s="4">
        <v>6</v>
      </c>
      <c r="E100" s="25">
        <v>6.537179850982758E-3</v>
      </c>
      <c r="F100" s="29">
        <f t="shared" si="6"/>
        <v>3.9223079105896549E-2</v>
      </c>
    </row>
    <row r="101" spans="1:6" x14ac:dyDescent="0.3">
      <c r="A101" s="9">
        <v>40278</v>
      </c>
      <c r="B101" s="4">
        <v>44</v>
      </c>
      <c r="C101" s="5">
        <v>527.76030000000003</v>
      </c>
      <c r="D101" s="4">
        <v>6</v>
      </c>
      <c r="E101" s="25">
        <v>7.4035288103285524E-2</v>
      </c>
      <c r="F101" s="29">
        <f t="shared" si="6"/>
        <v>0.44421172861971314</v>
      </c>
    </row>
    <row r="102" spans="1:6" x14ac:dyDescent="0.3">
      <c r="A102" s="9">
        <v>40279</v>
      </c>
      <c r="B102" s="4">
        <v>47</v>
      </c>
      <c r="C102" s="5">
        <v>232.35149999999999</v>
      </c>
      <c r="D102" s="4">
        <v>4</v>
      </c>
      <c r="E102" s="25">
        <v>1.9222625575615875</v>
      </c>
      <c r="F102" s="29">
        <f t="shared" si="6"/>
        <v>7.6890502302463499</v>
      </c>
    </row>
    <row r="103" spans="1:6" x14ac:dyDescent="0.3">
      <c r="A103" s="9">
        <v>40280</v>
      </c>
      <c r="B103" s="4">
        <v>58</v>
      </c>
      <c r="C103" s="5">
        <v>465.7482</v>
      </c>
      <c r="D103" s="4">
        <v>8</v>
      </c>
      <c r="E103" s="25">
        <v>8.2972909783564711E-2</v>
      </c>
      <c r="F103" s="29">
        <f t="shared" si="6"/>
        <v>0.66378327826851768</v>
      </c>
    </row>
    <row r="104" spans="1:6" x14ac:dyDescent="0.3">
      <c r="A104" s="9">
        <v>40281</v>
      </c>
      <c r="B104" s="4">
        <v>58</v>
      </c>
      <c r="C104" s="5">
        <v>594.02949999999998</v>
      </c>
      <c r="D104" s="4">
        <v>6</v>
      </c>
      <c r="E104" s="25">
        <v>2.3332126382763743E-3</v>
      </c>
      <c r="F104" s="29">
        <f t="shared" si="6"/>
        <v>1.3999275829658247E-2</v>
      </c>
    </row>
    <row r="105" spans="1:6" x14ac:dyDescent="0.3">
      <c r="A105" s="9">
        <v>40282</v>
      </c>
      <c r="B105" s="4">
        <v>48</v>
      </c>
      <c r="C105" s="5">
        <v>593.16909999999996</v>
      </c>
      <c r="D105" s="4">
        <v>9</v>
      </c>
      <c r="E105" s="25">
        <v>5.9426243382850436E-2</v>
      </c>
      <c r="F105" s="29">
        <f t="shared" si="6"/>
        <v>0.53483619044565389</v>
      </c>
    </row>
    <row r="106" spans="1:6" x14ac:dyDescent="0.3">
      <c r="A106" s="9">
        <v>40283</v>
      </c>
      <c r="B106" s="4">
        <v>42</v>
      </c>
      <c r="C106" s="5">
        <v>490.29250000000002</v>
      </c>
      <c r="D106" s="4">
        <v>4</v>
      </c>
      <c r="E106" s="25">
        <v>0.19441195701503472</v>
      </c>
      <c r="F106" s="29">
        <f t="shared" si="6"/>
        <v>0.77764782806013888</v>
      </c>
    </row>
    <row r="107" spans="1:6" x14ac:dyDescent="0.3">
      <c r="A107" s="9">
        <v>40284</v>
      </c>
      <c r="B107" s="4">
        <v>47</v>
      </c>
      <c r="C107" s="5">
        <v>388.0009</v>
      </c>
      <c r="D107" s="4">
        <v>7</v>
      </c>
      <c r="E107" s="25">
        <v>1.284271404183214E-2</v>
      </c>
      <c r="F107" s="29">
        <f t="shared" si="6"/>
        <v>8.989899829282498E-2</v>
      </c>
    </row>
    <row r="108" spans="1:6" x14ac:dyDescent="0.3">
      <c r="A108" s="9">
        <v>40285</v>
      </c>
      <c r="B108" s="4">
        <v>46</v>
      </c>
      <c r="C108" s="5">
        <v>610.00429999999994</v>
      </c>
      <c r="D108" s="4">
        <v>5</v>
      </c>
      <c r="E108" s="25">
        <v>7.2543494377214732E-2</v>
      </c>
      <c r="F108" s="29">
        <f t="shared" si="6"/>
        <v>0.36271747188607367</v>
      </c>
    </row>
    <row r="109" spans="1:6" x14ac:dyDescent="0.3">
      <c r="A109" s="9">
        <v>40286</v>
      </c>
      <c r="B109" s="4">
        <v>48</v>
      </c>
      <c r="C109" s="5">
        <v>582.56510000000003</v>
      </c>
      <c r="D109" s="4">
        <v>5</v>
      </c>
      <c r="E109" s="25">
        <v>1.9526972198510699</v>
      </c>
      <c r="F109" s="29">
        <f t="shared" si="6"/>
        <v>9.7634860992553492</v>
      </c>
    </row>
    <row r="110" spans="1:6" x14ac:dyDescent="0.3">
      <c r="A110" s="9">
        <v>40287</v>
      </c>
      <c r="B110" s="4">
        <v>51</v>
      </c>
      <c r="C110" s="5">
        <v>604.90660000000003</v>
      </c>
      <c r="D110" s="4">
        <v>3</v>
      </c>
      <c r="E110" s="25">
        <v>0.15215464179381194</v>
      </c>
      <c r="F110" s="29">
        <f t="shared" si="6"/>
        <v>0.45646392538143582</v>
      </c>
    </row>
    <row r="111" spans="1:6" x14ac:dyDescent="0.3">
      <c r="A111" s="9">
        <v>40288</v>
      </c>
      <c r="B111" s="4">
        <v>47</v>
      </c>
      <c r="C111" s="5">
        <v>661.303</v>
      </c>
      <c r="D111" s="4">
        <v>9</v>
      </c>
      <c r="E111" s="25">
        <v>4.0289998779648249E-2</v>
      </c>
      <c r="F111" s="29">
        <f t="shared" si="6"/>
        <v>0.36260998901683422</v>
      </c>
    </row>
    <row r="112" spans="1:6" x14ac:dyDescent="0.3">
      <c r="A112" s="9">
        <v>40289</v>
      </c>
      <c r="B112" s="4">
        <v>49</v>
      </c>
      <c r="C112" s="5">
        <v>239.0772</v>
      </c>
      <c r="D112" s="4">
        <v>7</v>
      </c>
      <c r="E112" s="25">
        <v>1.4944243504914965E-2</v>
      </c>
      <c r="F112" s="29">
        <f t="shared" si="6"/>
        <v>0.10460970453440475</v>
      </c>
    </row>
    <row r="113" spans="1:6" x14ac:dyDescent="0.3">
      <c r="A113" s="9">
        <v>40290</v>
      </c>
      <c r="B113" s="4">
        <v>42</v>
      </c>
      <c r="C113" s="5">
        <v>648.84230000000002</v>
      </c>
      <c r="D113" s="4">
        <v>2</v>
      </c>
      <c r="E113" s="25">
        <v>0.15357947307294076</v>
      </c>
      <c r="F113" s="29">
        <f t="shared" si="6"/>
        <v>0.30715894614588152</v>
      </c>
    </row>
    <row r="114" spans="1:6" x14ac:dyDescent="0.3">
      <c r="A114" s="9">
        <v>40291</v>
      </c>
      <c r="B114" s="4">
        <v>42</v>
      </c>
      <c r="C114" s="5">
        <v>528.62049999999999</v>
      </c>
      <c r="D114" s="4">
        <v>3</v>
      </c>
      <c r="E114" s="25">
        <v>4.913130674175187E-3</v>
      </c>
      <c r="F114" s="29">
        <f t="shared" si="6"/>
        <v>1.4739392022525562E-2</v>
      </c>
    </row>
    <row r="115" spans="1:6" x14ac:dyDescent="0.3">
      <c r="A115" s="9">
        <v>40292</v>
      </c>
      <c r="B115" s="4">
        <v>43</v>
      </c>
      <c r="C115" s="5">
        <v>429.55329999999998</v>
      </c>
      <c r="D115" s="4">
        <v>4</v>
      </c>
      <c r="E115" s="25">
        <v>6.9777608379199257E-3</v>
      </c>
      <c r="F115" s="29">
        <f t="shared" si="6"/>
        <v>2.7911043351679703E-2</v>
      </c>
    </row>
    <row r="116" spans="1:6" x14ac:dyDescent="0.3">
      <c r="A116" s="9">
        <v>40293</v>
      </c>
      <c r="B116" s="4">
        <v>48</v>
      </c>
      <c r="C116" s="5">
        <v>543.83079999999995</v>
      </c>
      <c r="D116" s="4">
        <v>7</v>
      </c>
      <c r="E116" s="25">
        <v>2.8217262467187448E-2</v>
      </c>
      <c r="F116" s="29">
        <f t="shared" si="6"/>
        <v>0.19752083727031214</v>
      </c>
    </row>
    <row r="117" spans="1:6" x14ac:dyDescent="0.3">
      <c r="A117" s="9">
        <v>40294</v>
      </c>
      <c r="B117" s="4">
        <v>49</v>
      </c>
      <c r="C117" s="5">
        <v>459.03440000000001</v>
      </c>
      <c r="D117" s="4">
        <v>4</v>
      </c>
      <c r="E117" s="25">
        <v>7.8834914364397768E-2</v>
      </c>
      <c r="F117" s="29">
        <f t="shared" si="6"/>
        <v>0.31533965745759107</v>
      </c>
    </row>
    <row r="118" spans="1:6" x14ac:dyDescent="0.3">
      <c r="A118" s="9">
        <v>40295</v>
      </c>
      <c r="B118" s="4">
        <v>48</v>
      </c>
      <c r="C118" s="5">
        <v>196.7551</v>
      </c>
      <c r="D118" s="4">
        <v>2</v>
      </c>
      <c r="E118" s="25">
        <v>0.29171630231449414</v>
      </c>
      <c r="F118" s="29">
        <f t="shared" si="6"/>
        <v>0.58343260462898827</v>
      </c>
    </row>
    <row r="119" spans="1:6" x14ac:dyDescent="0.3">
      <c r="A119" s="9">
        <v>40296</v>
      </c>
      <c r="B119" s="4">
        <v>44</v>
      </c>
      <c r="C119" s="5">
        <v>340.06689999999998</v>
      </c>
      <c r="D119" s="4">
        <v>4</v>
      </c>
      <c r="E119" s="25">
        <v>3.2048832123445878E-2</v>
      </c>
      <c r="F119" s="29">
        <f t="shared" si="6"/>
        <v>0.12819532849378351</v>
      </c>
    </row>
    <row r="120" spans="1:6" x14ac:dyDescent="0.3">
      <c r="A120" s="9">
        <v>40297</v>
      </c>
      <c r="B120" s="4">
        <v>41</v>
      </c>
      <c r="C120" s="5">
        <v>541.44899999999996</v>
      </c>
      <c r="D120" s="4">
        <v>5</v>
      </c>
      <c r="E120" s="25">
        <v>9.1847778193778734E-2</v>
      </c>
      <c r="F120" s="29">
        <f t="shared" si="6"/>
        <v>0.4592388909688937</v>
      </c>
    </row>
    <row r="121" spans="1:6" x14ac:dyDescent="0.3">
      <c r="A121" s="9">
        <v>40298</v>
      </c>
      <c r="B121" s="4">
        <v>47</v>
      </c>
      <c r="C121" s="5">
        <v>610.30579999999998</v>
      </c>
      <c r="D121" s="4">
        <v>3</v>
      </c>
      <c r="E121" s="25">
        <v>3.4886659593398435E-2</v>
      </c>
      <c r="F121" s="29">
        <f t="shared" si="6"/>
        <v>0.10465997878019531</v>
      </c>
    </row>
    <row r="122" spans="1:6" x14ac:dyDescent="0.3">
      <c r="A122" s="9">
        <v>40299</v>
      </c>
      <c r="B122" s="4">
        <v>50</v>
      </c>
      <c r="C122" s="5">
        <v>680.57860000000005</v>
      </c>
      <c r="D122" s="4">
        <v>3</v>
      </c>
      <c r="E122" s="25">
        <v>0.49671546892739837</v>
      </c>
      <c r="F122" s="29">
        <f t="shared" si="6"/>
        <v>1.4901464067821952</v>
      </c>
    </row>
    <row r="123" spans="1:6" x14ac:dyDescent="0.3">
      <c r="A123" s="9">
        <v>40300</v>
      </c>
      <c r="B123" s="4">
        <v>54</v>
      </c>
      <c r="C123" s="5">
        <v>461.83879999999999</v>
      </c>
      <c r="D123" s="4">
        <v>11</v>
      </c>
      <c r="E123" s="25">
        <v>4.9277582298476459E-2</v>
      </c>
      <c r="F123" s="29">
        <f t="shared" si="6"/>
        <v>0.54205340528324109</v>
      </c>
    </row>
    <row r="124" spans="1:6" x14ac:dyDescent="0.3">
      <c r="A124" s="9">
        <v>40301</v>
      </c>
      <c r="B124" s="4">
        <v>42</v>
      </c>
      <c r="C124" s="5">
        <v>619.38620000000003</v>
      </c>
      <c r="D124" s="4">
        <v>8</v>
      </c>
      <c r="E124" s="25">
        <v>3.4516994899241184E-2</v>
      </c>
      <c r="F124" s="29">
        <f t="shared" si="6"/>
        <v>0.27613595919392947</v>
      </c>
    </row>
    <row r="125" spans="1:6" x14ac:dyDescent="0.3">
      <c r="A125" s="9">
        <v>40302</v>
      </c>
      <c r="B125" s="4">
        <v>38</v>
      </c>
      <c r="C125" s="5">
        <v>513.80219999999997</v>
      </c>
      <c r="D125" s="4">
        <v>5</v>
      </c>
      <c r="E125" s="25">
        <v>0.17175974775010014</v>
      </c>
      <c r="F125" s="29">
        <f t="shared" si="6"/>
        <v>0.85879873875050072</v>
      </c>
    </row>
    <row r="126" spans="1:6" x14ac:dyDescent="0.3">
      <c r="A126" s="9">
        <v>40303</v>
      </c>
      <c r="B126" s="4">
        <v>47</v>
      </c>
      <c r="C126" s="5">
        <v>626.72360000000003</v>
      </c>
      <c r="D126" s="4">
        <v>2</v>
      </c>
      <c r="E126" s="25">
        <v>1.9501391975996541E-3</v>
      </c>
      <c r="F126" s="29">
        <f t="shared" si="6"/>
        <v>3.9002783951993083E-3</v>
      </c>
    </row>
    <row r="127" spans="1:6" x14ac:dyDescent="0.3">
      <c r="A127" s="9">
        <v>40304</v>
      </c>
      <c r="B127" s="4">
        <v>51</v>
      </c>
      <c r="C127" s="5">
        <v>670.71100000000001</v>
      </c>
      <c r="D127" s="4">
        <v>3</v>
      </c>
      <c r="E127" s="25">
        <v>2.4203314857585537E-2</v>
      </c>
      <c r="F127" s="29">
        <f t="shared" si="6"/>
        <v>7.2609944572756616E-2</v>
      </c>
    </row>
    <row r="128" spans="1:6" x14ac:dyDescent="0.3">
      <c r="A128" s="9">
        <v>40305</v>
      </c>
      <c r="B128" s="4">
        <v>55</v>
      </c>
      <c r="C128" s="5">
        <v>566.60249999999996</v>
      </c>
      <c r="D128" s="4">
        <v>7</v>
      </c>
      <c r="E128" s="25">
        <v>2.7042655971911658E-2</v>
      </c>
      <c r="F128" s="29">
        <f t="shared" si="6"/>
        <v>0.1892985918033816</v>
      </c>
    </row>
    <row r="129" spans="1:6" x14ac:dyDescent="0.3">
      <c r="A129" s="9">
        <v>40306</v>
      </c>
      <c r="B129" s="4">
        <v>52</v>
      </c>
      <c r="C129" s="5">
        <v>616.43700000000001</v>
      </c>
      <c r="D129" s="4">
        <v>6</v>
      </c>
      <c r="E129" s="25">
        <v>7.0144543605315784E-3</v>
      </c>
      <c r="F129" s="29">
        <f t="shared" si="6"/>
        <v>4.2086726163189467E-2</v>
      </c>
    </row>
    <row r="130" spans="1:6" x14ac:dyDescent="0.3">
      <c r="A130" s="9">
        <v>40307</v>
      </c>
      <c r="B130" s="4">
        <v>48</v>
      </c>
      <c r="C130" s="5">
        <v>525.10220000000004</v>
      </c>
      <c r="D130" s="4">
        <v>5</v>
      </c>
      <c r="E130" s="25">
        <v>8.0346037085755773E-2</v>
      </c>
      <c r="F130" s="29">
        <f t="shared" si="6"/>
        <v>0.40173018542877886</v>
      </c>
    </row>
    <row r="131" spans="1:6" x14ac:dyDescent="0.3">
      <c r="A131" s="9">
        <v>40308</v>
      </c>
      <c r="B131" s="4">
        <v>61</v>
      </c>
      <c r="C131" s="5">
        <v>334.9178</v>
      </c>
      <c r="D131" s="4">
        <v>0</v>
      </c>
      <c r="E131" s="25">
        <v>4.6024993890450276E-2</v>
      </c>
      <c r="F131" s="29">
        <f t="shared" ref="F131:F194" si="7">D131*E131</f>
        <v>0</v>
      </c>
    </row>
    <row r="132" spans="1:6" x14ac:dyDescent="0.3">
      <c r="A132" s="9">
        <v>40309</v>
      </c>
      <c r="B132" s="4">
        <v>41</v>
      </c>
      <c r="C132" s="5">
        <v>523.8306</v>
      </c>
      <c r="D132" s="4">
        <v>4</v>
      </c>
      <c r="E132" s="25">
        <v>4.6860909173821472E-3</v>
      </c>
      <c r="F132" s="29">
        <f t="shared" si="7"/>
        <v>1.8744363669528589E-2</v>
      </c>
    </row>
    <row r="133" spans="1:6" x14ac:dyDescent="0.3">
      <c r="A133" s="9">
        <v>40310</v>
      </c>
      <c r="B133" s="4">
        <v>55</v>
      </c>
      <c r="C133" s="5">
        <v>501.6567</v>
      </c>
      <c r="D133" s="4">
        <v>10</v>
      </c>
      <c r="E133" s="25">
        <v>0.12458449838890606</v>
      </c>
      <c r="F133" s="29">
        <f t="shared" si="7"/>
        <v>1.2458449838890606</v>
      </c>
    </row>
    <row r="134" spans="1:6" x14ac:dyDescent="0.3">
      <c r="A134" s="9">
        <v>40311</v>
      </c>
      <c r="B134" s="4">
        <v>54</v>
      </c>
      <c r="C134" s="5">
        <v>282.75200000000001</v>
      </c>
      <c r="D134" s="4">
        <v>4</v>
      </c>
      <c r="E134" s="25">
        <v>1.9959360876712941E-2</v>
      </c>
      <c r="F134" s="29">
        <f t="shared" si="7"/>
        <v>7.9837443506851763E-2</v>
      </c>
    </row>
    <row r="135" spans="1:6" x14ac:dyDescent="0.3">
      <c r="A135" s="9">
        <v>40312</v>
      </c>
      <c r="B135" s="4">
        <v>45</v>
      </c>
      <c r="C135" s="5">
        <v>391.65429999999998</v>
      </c>
      <c r="D135" s="4">
        <v>9</v>
      </c>
      <c r="E135" s="25">
        <v>5.5506378322808456E-2</v>
      </c>
      <c r="F135" s="29">
        <f t="shared" si="7"/>
        <v>0.49955740490527611</v>
      </c>
    </row>
    <row r="136" spans="1:6" x14ac:dyDescent="0.3">
      <c r="A136" s="9">
        <v>40313</v>
      </c>
      <c r="B136" s="4">
        <v>49</v>
      </c>
      <c r="C136" s="5">
        <v>593.1816</v>
      </c>
      <c r="D136" s="4">
        <v>5</v>
      </c>
      <c r="E136" s="25">
        <v>6.5006062134996462E-2</v>
      </c>
      <c r="F136" s="29">
        <f t="shared" si="7"/>
        <v>0.32503031067498234</v>
      </c>
    </row>
    <row r="137" spans="1:6" x14ac:dyDescent="0.3">
      <c r="A137" s="9">
        <v>40314</v>
      </c>
      <c r="B137" s="4">
        <v>56</v>
      </c>
      <c r="C137" s="5">
        <v>684.8777</v>
      </c>
      <c r="D137" s="4">
        <v>4</v>
      </c>
      <c r="E137" s="25">
        <v>0.32743470102165945</v>
      </c>
      <c r="F137" s="29">
        <f t="shared" si="7"/>
        <v>1.3097388040866378</v>
      </c>
    </row>
    <row r="138" spans="1:6" x14ac:dyDescent="0.3">
      <c r="A138" s="9">
        <v>40315</v>
      </c>
      <c r="B138" s="4">
        <v>61</v>
      </c>
      <c r="C138" s="5">
        <v>384.81939999999997</v>
      </c>
      <c r="D138" s="4">
        <v>2</v>
      </c>
      <c r="E138" s="25">
        <v>1.8870027635272235E-2</v>
      </c>
      <c r="F138" s="29">
        <f t="shared" si="7"/>
        <v>3.774005527054447E-2</v>
      </c>
    </row>
    <row r="139" spans="1:6" x14ac:dyDescent="0.3">
      <c r="A139" s="9">
        <v>40316</v>
      </c>
      <c r="B139" s="4">
        <v>48</v>
      </c>
      <c r="C139" s="5">
        <v>634.09659999999997</v>
      </c>
      <c r="D139" s="4">
        <v>5</v>
      </c>
      <c r="E139" s="25">
        <v>4.8625242284985459</v>
      </c>
      <c r="F139" s="29">
        <f t="shared" si="7"/>
        <v>24.312621142492731</v>
      </c>
    </row>
    <row r="140" spans="1:6" x14ac:dyDescent="0.3">
      <c r="A140" s="9">
        <v>40317</v>
      </c>
      <c r="B140" s="4">
        <v>46</v>
      </c>
      <c r="C140" s="5">
        <v>369.80829999999997</v>
      </c>
      <c r="D140" s="4">
        <v>5</v>
      </c>
      <c r="E140" s="25">
        <v>1.849390304203824E-2</v>
      </c>
      <c r="F140" s="29">
        <f t="shared" si="7"/>
        <v>9.24695152101912E-2</v>
      </c>
    </row>
    <row r="141" spans="1:6" x14ac:dyDescent="0.3">
      <c r="A141" s="9">
        <v>40318</v>
      </c>
      <c r="B141" s="4">
        <v>49</v>
      </c>
      <c r="C141" s="5">
        <v>617.19820000000004</v>
      </c>
      <c r="D141" s="4">
        <v>3</v>
      </c>
      <c r="E141" s="25">
        <v>3.3862693897786067E-2</v>
      </c>
      <c r="F141" s="29">
        <f t="shared" si="7"/>
        <v>0.1015880816933582</v>
      </c>
    </row>
    <row r="142" spans="1:6" x14ac:dyDescent="0.3">
      <c r="A142" s="9">
        <v>40319</v>
      </c>
      <c r="B142" s="4">
        <v>50</v>
      </c>
      <c r="C142" s="5">
        <v>334.75810000000001</v>
      </c>
      <c r="D142" s="4">
        <v>10</v>
      </c>
      <c r="E142" s="25">
        <v>0.45158762974290917</v>
      </c>
      <c r="F142" s="29">
        <f t="shared" si="7"/>
        <v>4.5158762974290916</v>
      </c>
    </row>
    <row r="143" spans="1:6" x14ac:dyDescent="0.3">
      <c r="A143" s="9">
        <v>40320</v>
      </c>
      <c r="B143" s="4">
        <v>42</v>
      </c>
      <c r="C143" s="5">
        <v>335.27710000000002</v>
      </c>
      <c r="D143" s="4">
        <v>4</v>
      </c>
      <c r="E143" s="25">
        <v>5.0678356258045099E-4</v>
      </c>
      <c r="F143" s="29">
        <f t="shared" si="7"/>
        <v>2.027134250321804E-3</v>
      </c>
    </row>
    <row r="144" spans="1:6" x14ac:dyDescent="0.3">
      <c r="A144" s="9">
        <v>40321</v>
      </c>
      <c r="B144" s="4">
        <v>45</v>
      </c>
      <c r="C144" s="5">
        <v>547.03980000000001</v>
      </c>
      <c r="D144" s="4">
        <v>4</v>
      </c>
      <c r="E144" s="25">
        <v>6.0435309252029491E-3</v>
      </c>
      <c r="F144" s="29">
        <f t="shared" si="7"/>
        <v>2.4174123700811796E-2</v>
      </c>
    </row>
    <row r="145" spans="1:6" x14ac:dyDescent="0.3">
      <c r="A145" s="9">
        <v>40322</v>
      </c>
      <c r="B145" s="4">
        <v>58</v>
      </c>
      <c r="C145" s="5">
        <v>509.3494</v>
      </c>
      <c r="D145" s="4">
        <v>9</v>
      </c>
      <c r="E145" s="25">
        <v>3.5485559914112716E-2</v>
      </c>
      <c r="F145" s="29">
        <f t="shared" si="7"/>
        <v>0.31937003922701446</v>
      </c>
    </row>
    <row r="146" spans="1:6" x14ac:dyDescent="0.3">
      <c r="A146" s="9">
        <v>40323</v>
      </c>
      <c r="B146" s="4">
        <v>52</v>
      </c>
      <c r="C146" s="5">
        <v>424.74770000000001</v>
      </c>
      <c r="D146" s="4">
        <v>10</v>
      </c>
      <c r="E146" s="25">
        <v>1.9666875376550146E-2</v>
      </c>
      <c r="F146" s="29">
        <f t="shared" si="7"/>
        <v>0.19666875376550147</v>
      </c>
    </row>
    <row r="147" spans="1:6" x14ac:dyDescent="0.3">
      <c r="A147" s="9">
        <v>40324</v>
      </c>
      <c r="B147" s="4">
        <v>48</v>
      </c>
      <c r="C147" s="5">
        <v>426.57619999999997</v>
      </c>
      <c r="D147" s="4">
        <v>4</v>
      </c>
      <c r="E147" s="25">
        <v>1.4402868954066003E-2</v>
      </c>
      <c r="F147" s="29">
        <f t="shared" si="7"/>
        <v>5.761147581626401E-2</v>
      </c>
    </row>
    <row r="148" spans="1:6" x14ac:dyDescent="0.3">
      <c r="A148" s="9">
        <v>40325</v>
      </c>
      <c r="B148" s="4">
        <v>51</v>
      </c>
      <c r="C148" s="5">
        <v>346.1121</v>
      </c>
      <c r="D148" s="4">
        <v>3</v>
      </c>
      <c r="E148" s="25">
        <v>6.0455768178956051E-2</v>
      </c>
      <c r="F148" s="29">
        <f t="shared" si="7"/>
        <v>0.18136730453686817</v>
      </c>
    </row>
    <row r="149" spans="1:6" x14ac:dyDescent="0.3">
      <c r="A149" s="9">
        <v>40326</v>
      </c>
      <c r="B149" s="4">
        <v>71</v>
      </c>
      <c r="C149" s="5">
        <v>701.93700000000001</v>
      </c>
      <c r="D149" s="4">
        <v>5</v>
      </c>
      <c r="E149" s="25">
        <v>2.207199247094371E-2</v>
      </c>
      <c r="F149" s="29">
        <f t="shared" si="7"/>
        <v>0.11035996235471855</v>
      </c>
    </row>
    <row r="150" spans="1:6" x14ac:dyDescent="0.3">
      <c r="A150" s="9">
        <v>40327</v>
      </c>
      <c r="B150" s="4">
        <v>57</v>
      </c>
      <c r="C150" s="5">
        <v>496.88440000000003</v>
      </c>
      <c r="D150" s="4">
        <v>5</v>
      </c>
      <c r="E150" s="25">
        <v>0.39382912466089792</v>
      </c>
      <c r="F150" s="29">
        <f t="shared" si="7"/>
        <v>1.9691456233044895</v>
      </c>
    </row>
    <row r="151" spans="1:6" x14ac:dyDescent="0.3">
      <c r="A151" s="9">
        <v>40328</v>
      </c>
      <c r="B151" s="4">
        <v>40</v>
      </c>
      <c r="C151" s="5">
        <v>554.77549999999997</v>
      </c>
      <c r="D151" s="4">
        <v>8</v>
      </c>
      <c r="E151" s="25">
        <v>1.3698091461313688E-3</v>
      </c>
      <c r="F151" s="29">
        <f t="shared" si="7"/>
        <v>1.095847316905095E-2</v>
      </c>
    </row>
    <row r="152" spans="1:6" x14ac:dyDescent="0.3">
      <c r="A152" s="9">
        <v>40329</v>
      </c>
      <c r="B152" s="4">
        <v>59</v>
      </c>
      <c r="C152" s="5">
        <v>486.5779</v>
      </c>
      <c r="D152" s="4">
        <v>4</v>
      </c>
      <c r="E152" s="25">
        <v>1.3002883298350092</v>
      </c>
      <c r="F152" s="29">
        <f t="shared" si="7"/>
        <v>5.2011533193400368</v>
      </c>
    </row>
    <row r="153" spans="1:6" x14ac:dyDescent="0.3">
      <c r="A153" s="9">
        <v>40330</v>
      </c>
      <c r="B153" s="4">
        <v>51</v>
      </c>
      <c r="C153" s="5">
        <v>227.4674</v>
      </c>
      <c r="D153" s="4">
        <v>2</v>
      </c>
      <c r="E153" s="25">
        <v>5.4056348196117786E-2</v>
      </c>
      <c r="F153" s="29">
        <f t="shared" si="7"/>
        <v>0.10811269639223557</v>
      </c>
    </row>
    <row r="154" spans="1:6" x14ac:dyDescent="0.3">
      <c r="A154" s="9">
        <v>40331</v>
      </c>
      <c r="B154" s="4">
        <v>50</v>
      </c>
      <c r="C154" s="5">
        <v>513.31359999999995</v>
      </c>
      <c r="D154" s="4">
        <v>2</v>
      </c>
      <c r="E154" s="25">
        <v>1.2787495545572207E-2</v>
      </c>
      <c r="F154" s="29">
        <f t="shared" si="7"/>
        <v>2.5574991091144413E-2</v>
      </c>
    </row>
    <row r="155" spans="1:6" x14ac:dyDescent="0.3">
      <c r="A155" s="9">
        <v>40332</v>
      </c>
      <c r="B155" s="4">
        <v>42</v>
      </c>
      <c r="C155" s="5">
        <v>236.62100000000001</v>
      </c>
      <c r="D155" s="4">
        <v>3</v>
      </c>
      <c r="E155" s="25">
        <v>0.244560104198775</v>
      </c>
      <c r="F155" s="29">
        <f t="shared" si="7"/>
        <v>0.73368031259632494</v>
      </c>
    </row>
    <row r="156" spans="1:6" x14ac:dyDescent="0.3">
      <c r="A156" s="9">
        <v>40333</v>
      </c>
      <c r="B156" s="4">
        <v>49</v>
      </c>
      <c r="C156" s="5">
        <v>440.30079999999998</v>
      </c>
      <c r="D156" s="4">
        <v>7</v>
      </c>
      <c r="E156" s="25">
        <v>0.23888926543715969</v>
      </c>
      <c r="F156" s="29">
        <f t="shared" si="7"/>
        <v>1.6722248580601178</v>
      </c>
    </row>
    <row r="157" spans="1:6" x14ac:dyDescent="0.3">
      <c r="A157" s="9">
        <v>40334</v>
      </c>
      <c r="B157" s="4">
        <v>37</v>
      </c>
      <c r="C157" s="5">
        <v>447.19869999999997</v>
      </c>
      <c r="D157" s="4">
        <v>6</v>
      </c>
      <c r="E157" s="25">
        <v>5.7245691863000638E-2</v>
      </c>
      <c r="F157" s="29">
        <f t="shared" si="7"/>
        <v>0.34347415117800384</v>
      </c>
    </row>
    <row r="158" spans="1:6" x14ac:dyDescent="0.3">
      <c r="A158" s="9">
        <v>40335</v>
      </c>
      <c r="B158" s="4">
        <v>62</v>
      </c>
      <c r="C158" s="5">
        <v>417.9212</v>
      </c>
      <c r="D158" s="4">
        <v>9</v>
      </c>
      <c r="E158" s="25">
        <v>0.38843231763296943</v>
      </c>
      <c r="F158" s="29">
        <f t="shared" si="7"/>
        <v>3.495890858696725</v>
      </c>
    </row>
    <row r="159" spans="1:6" x14ac:dyDescent="0.3">
      <c r="A159" s="9">
        <v>40336</v>
      </c>
      <c r="B159" s="4">
        <v>44</v>
      </c>
      <c r="C159" s="5">
        <v>489.75540000000001</v>
      </c>
      <c r="D159" s="4">
        <v>8</v>
      </c>
      <c r="E159" s="25">
        <v>4.6986766001334911E-2</v>
      </c>
      <c r="F159" s="29">
        <f t="shared" si="7"/>
        <v>0.37589412801067928</v>
      </c>
    </row>
    <row r="160" spans="1:6" x14ac:dyDescent="0.3">
      <c r="A160" s="9">
        <v>40337</v>
      </c>
      <c r="B160" s="4">
        <v>53</v>
      </c>
      <c r="C160" s="5">
        <v>562.16219999999998</v>
      </c>
      <c r="D160" s="4">
        <v>4</v>
      </c>
      <c r="E160" s="25">
        <v>2.3595690983883855E-2</v>
      </c>
      <c r="F160" s="29">
        <f t="shared" si="7"/>
        <v>9.4382763935535421E-2</v>
      </c>
    </row>
    <row r="161" spans="1:6" x14ac:dyDescent="0.3">
      <c r="A161" s="9">
        <v>40338</v>
      </c>
      <c r="B161" s="4">
        <v>40</v>
      </c>
      <c r="C161" s="5">
        <v>410.33</v>
      </c>
      <c r="D161" s="4">
        <v>4</v>
      </c>
      <c r="E161" s="25">
        <v>6.078644732717612E-2</v>
      </c>
      <c r="F161" s="29">
        <f t="shared" si="7"/>
        <v>0.24314578930870448</v>
      </c>
    </row>
    <row r="162" spans="1:6" x14ac:dyDescent="0.3">
      <c r="A162" s="9">
        <v>40339</v>
      </c>
      <c r="B162" s="4">
        <v>54</v>
      </c>
      <c r="C162" s="5">
        <v>439.36219999999997</v>
      </c>
      <c r="D162" s="4">
        <v>3</v>
      </c>
      <c r="E162" s="25">
        <v>1.0028204654830799</v>
      </c>
      <c r="F162" s="29">
        <f t="shared" si="7"/>
        <v>3.0084613964492397</v>
      </c>
    </row>
    <row r="163" spans="1:6" x14ac:dyDescent="0.3">
      <c r="A163" s="9">
        <v>40340</v>
      </c>
      <c r="B163" s="4">
        <v>45</v>
      </c>
      <c r="C163" s="5">
        <v>559.19680000000005</v>
      </c>
      <c r="D163" s="4">
        <v>5</v>
      </c>
      <c r="E163" s="25">
        <v>2.8598079036670786E-2</v>
      </c>
      <c r="F163" s="29">
        <f t="shared" si="7"/>
        <v>0.14299039518335394</v>
      </c>
    </row>
    <row r="164" spans="1:6" x14ac:dyDescent="0.3">
      <c r="A164" s="9">
        <v>40341</v>
      </c>
      <c r="B164" s="4">
        <v>48</v>
      </c>
      <c r="C164" s="5">
        <v>529.7165</v>
      </c>
      <c r="D164" s="4">
        <v>5</v>
      </c>
      <c r="E164" s="25">
        <v>6.7966604148757728E-2</v>
      </c>
      <c r="F164" s="29">
        <f t="shared" si="7"/>
        <v>0.33983302074378863</v>
      </c>
    </row>
    <row r="165" spans="1:6" x14ac:dyDescent="0.3">
      <c r="A165" s="9">
        <v>40342</v>
      </c>
      <c r="B165" s="4">
        <v>40</v>
      </c>
      <c r="C165" s="5">
        <v>633.57680000000005</v>
      </c>
      <c r="D165" s="4">
        <v>2</v>
      </c>
      <c r="E165" s="25">
        <v>2.2148861376038012E-2</v>
      </c>
      <c r="F165" s="29">
        <f t="shared" si="7"/>
        <v>4.4297722752076024E-2</v>
      </c>
    </row>
    <row r="166" spans="1:6" x14ac:dyDescent="0.3">
      <c r="A166" s="9">
        <v>40343</v>
      </c>
      <c r="B166" s="4">
        <v>54</v>
      </c>
      <c r="C166" s="5">
        <v>480.7303</v>
      </c>
      <c r="D166" s="4">
        <v>5</v>
      </c>
      <c r="E166" s="25">
        <v>3.7131136390076863E-3</v>
      </c>
      <c r="F166" s="29">
        <f t="shared" si="7"/>
        <v>1.8565568195038431E-2</v>
      </c>
    </row>
    <row r="167" spans="1:6" x14ac:dyDescent="0.3">
      <c r="A167" s="9">
        <v>40344</v>
      </c>
      <c r="B167" s="4">
        <v>47</v>
      </c>
      <c r="C167" s="5">
        <v>318.22669999999999</v>
      </c>
      <c r="D167" s="4">
        <v>6</v>
      </c>
      <c r="E167" s="25">
        <v>3.9005231414135595E-2</v>
      </c>
      <c r="F167" s="29">
        <f t="shared" si="7"/>
        <v>0.23403138848481359</v>
      </c>
    </row>
    <row r="168" spans="1:6" x14ac:dyDescent="0.3">
      <c r="A168" s="9">
        <v>40345</v>
      </c>
      <c r="B168" s="4">
        <v>51</v>
      </c>
      <c r="C168" s="5">
        <v>420.17110000000002</v>
      </c>
      <c r="D168" s="4">
        <v>5</v>
      </c>
      <c r="E168" s="25">
        <v>5.9422368438286001E-2</v>
      </c>
      <c r="F168" s="29">
        <f t="shared" si="7"/>
        <v>0.29711184219143</v>
      </c>
    </row>
    <row r="169" spans="1:6" x14ac:dyDescent="0.3">
      <c r="A169" s="9">
        <v>40346</v>
      </c>
      <c r="B169" s="4">
        <v>42</v>
      </c>
      <c r="C169" s="5">
        <v>364.82850000000002</v>
      </c>
      <c r="D169" s="4">
        <v>5</v>
      </c>
      <c r="E169" s="25">
        <v>2.433062241110592E-2</v>
      </c>
      <c r="F169" s="29">
        <f t="shared" si="7"/>
        <v>0.1216531120555296</v>
      </c>
    </row>
    <row r="170" spans="1:6" x14ac:dyDescent="0.3">
      <c r="A170" s="9">
        <v>40347</v>
      </c>
      <c r="B170" s="4">
        <v>54</v>
      </c>
      <c r="C170" s="5">
        <v>563.91570000000002</v>
      </c>
      <c r="D170" s="4">
        <v>6</v>
      </c>
      <c r="E170" s="25">
        <v>6.4253942756292764E-3</v>
      </c>
      <c r="F170" s="29">
        <f t="shared" si="7"/>
        <v>3.8552365653775657E-2</v>
      </c>
    </row>
    <row r="171" spans="1:6" x14ac:dyDescent="0.3">
      <c r="A171" s="9">
        <v>40348</v>
      </c>
      <c r="B171" s="4">
        <v>52</v>
      </c>
      <c r="C171" s="5">
        <v>548.46140000000003</v>
      </c>
      <c r="D171" s="4">
        <v>6</v>
      </c>
      <c r="E171" s="25">
        <v>0.12569804864556161</v>
      </c>
      <c r="F171" s="29">
        <f t="shared" si="7"/>
        <v>0.75418829187336967</v>
      </c>
    </row>
    <row r="172" spans="1:6" x14ac:dyDescent="0.3">
      <c r="A172" s="9">
        <v>40349</v>
      </c>
      <c r="B172" s="4">
        <v>41</v>
      </c>
      <c r="C172" s="5">
        <v>496.70819999999998</v>
      </c>
      <c r="D172" s="4">
        <v>8</v>
      </c>
      <c r="E172" s="25">
        <v>0.17958098884603627</v>
      </c>
      <c r="F172" s="29">
        <f t="shared" si="7"/>
        <v>1.4366479107682901</v>
      </c>
    </row>
    <row r="173" spans="1:6" x14ac:dyDescent="0.3">
      <c r="A173" s="9">
        <v>40350</v>
      </c>
      <c r="B173" s="4">
        <v>43</v>
      </c>
      <c r="C173" s="5">
        <v>424.60210000000001</v>
      </c>
      <c r="D173" s="4">
        <v>4</v>
      </c>
      <c r="E173" s="25">
        <v>1.3899704543378641E-2</v>
      </c>
      <c r="F173" s="29">
        <f t="shared" si="7"/>
        <v>5.5598818173514565E-2</v>
      </c>
    </row>
    <row r="174" spans="1:6" x14ac:dyDescent="0.3">
      <c r="A174" s="9">
        <v>40351</v>
      </c>
      <c r="B174" s="4">
        <v>48</v>
      </c>
      <c r="C174" s="5">
        <v>556.99469999999997</v>
      </c>
      <c r="D174" s="4">
        <v>5</v>
      </c>
      <c r="E174" s="25">
        <v>7.2019429942405358E-2</v>
      </c>
      <c r="F174" s="29">
        <f t="shared" si="7"/>
        <v>0.36009714971202678</v>
      </c>
    </row>
    <row r="175" spans="1:6" x14ac:dyDescent="0.3">
      <c r="A175" s="9">
        <v>40352</v>
      </c>
      <c r="B175" s="4">
        <v>38</v>
      </c>
      <c r="C175" s="5">
        <v>362.43279999999999</v>
      </c>
      <c r="D175" s="4">
        <v>3</v>
      </c>
      <c r="E175" s="25">
        <v>1.2852194874299977E-2</v>
      </c>
      <c r="F175" s="29">
        <f t="shared" si="7"/>
        <v>3.8556584622899931E-2</v>
      </c>
    </row>
    <row r="176" spans="1:6" x14ac:dyDescent="0.3">
      <c r="A176" s="9">
        <v>40353</v>
      </c>
      <c r="B176" s="4">
        <v>45</v>
      </c>
      <c r="C176" s="5">
        <v>422.46780000000001</v>
      </c>
      <c r="D176" s="4">
        <v>3</v>
      </c>
      <c r="E176" s="25">
        <v>2.6888606255999845E-2</v>
      </c>
      <c r="F176" s="29">
        <f t="shared" si="7"/>
        <v>8.0665818767999539E-2</v>
      </c>
    </row>
    <row r="177" spans="1:6" x14ac:dyDescent="0.3">
      <c r="A177" s="9">
        <v>40354</v>
      </c>
      <c r="B177" s="4">
        <v>46</v>
      </c>
      <c r="C177" s="5">
        <v>582.15570000000002</v>
      </c>
      <c r="D177" s="4">
        <v>9</v>
      </c>
      <c r="E177" s="25">
        <v>2.5598507954190253</v>
      </c>
      <c r="F177" s="29">
        <f t="shared" si="7"/>
        <v>23.038657158771226</v>
      </c>
    </row>
    <row r="178" spans="1:6" x14ac:dyDescent="0.3">
      <c r="A178" s="9">
        <v>40355</v>
      </c>
      <c r="B178" s="4">
        <v>58</v>
      </c>
      <c r="C178" s="5">
        <v>721.46569999999997</v>
      </c>
      <c r="D178" s="4">
        <v>3</v>
      </c>
      <c r="E178" s="25">
        <v>5.2572914734504324E-2</v>
      </c>
      <c r="F178" s="29">
        <f t="shared" si="7"/>
        <v>0.15771874420351298</v>
      </c>
    </row>
    <row r="179" spans="1:6" x14ac:dyDescent="0.3">
      <c r="A179" s="9">
        <v>40356</v>
      </c>
      <c r="B179" s="4">
        <v>52</v>
      </c>
      <c r="C179" s="5">
        <v>457.96260000000001</v>
      </c>
      <c r="D179" s="4">
        <v>3</v>
      </c>
      <c r="E179" s="25">
        <v>3.3145766448770542E-2</v>
      </c>
      <c r="F179" s="29">
        <f t="shared" si="7"/>
        <v>9.9437299346311625E-2</v>
      </c>
    </row>
    <row r="180" spans="1:6" x14ac:dyDescent="0.3">
      <c r="A180" s="9">
        <v>40357</v>
      </c>
      <c r="B180" s="4">
        <v>50</v>
      </c>
      <c r="C180" s="5">
        <v>509.16210000000001</v>
      </c>
      <c r="D180" s="4">
        <v>4</v>
      </c>
      <c r="E180" s="25">
        <v>0.3152515998468971</v>
      </c>
      <c r="F180" s="29">
        <f t="shared" si="7"/>
        <v>1.2610063993875884</v>
      </c>
    </row>
    <row r="181" spans="1:6" x14ac:dyDescent="0.3">
      <c r="A181" s="9">
        <v>40358</v>
      </c>
      <c r="B181" s="4">
        <v>48</v>
      </c>
      <c r="C181" s="5">
        <v>358.24790000000002</v>
      </c>
      <c r="D181" s="4">
        <v>5</v>
      </c>
      <c r="E181" s="25">
        <v>5.6996745564433432E-2</v>
      </c>
      <c r="F181" s="29">
        <f t="shared" si="7"/>
        <v>0.28498372782216719</v>
      </c>
    </row>
    <row r="182" spans="1:6" x14ac:dyDescent="0.3">
      <c r="A182" s="9">
        <v>40359</v>
      </c>
      <c r="B182" s="4">
        <v>51</v>
      </c>
      <c r="C182" s="5">
        <v>182.3331</v>
      </c>
      <c r="D182" s="4">
        <v>4</v>
      </c>
      <c r="E182" s="25">
        <v>0.32143153080543235</v>
      </c>
      <c r="F182" s="29">
        <f t="shared" si="7"/>
        <v>1.2857261232217294</v>
      </c>
    </row>
    <row r="183" spans="1:6" x14ac:dyDescent="0.3">
      <c r="A183" s="9">
        <v>40360</v>
      </c>
      <c r="B183" s="4">
        <v>55</v>
      </c>
      <c r="C183" s="5">
        <v>543.96559999999999</v>
      </c>
      <c r="D183" s="4">
        <v>3</v>
      </c>
      <c r="E183" s="25">
        <v>1.4790614061070809E-2</v>
      </c>
      <c r="F183" s="29">
        <f t="shared" si="7"/>
        <v>4.4371842183212426E-2</v>
      </c>
    </row>
    <row r="184" spans="1:6" x14ac:dyDescent="0.3">
      <c r="A184" s="9">
        <v>40361</v>
      </c>
      <c r="B184" s="4">
        <v>55</v>
      </c>
      <c r="C184" s="5">
        <v>387.80059999999997</v>
      </c>
      <c r="D184" s="4">
        <v>7</v>
      </c>
      <c r="E184" s="25">
        <v>1.845340384631863E-2</v>
      </c>
      <c r="F184" s="29">
        <f t="shared" si="7"/>
        <v>0.12917382692423041</v>
      </c>
    </row>
    <row r="185" spans="1:6" x14ac:dyDescent="0.3">
      <c r="A185" s="9">
        <v>40362</v>
      </c>
      <c r="B185" s="4">
        <v>54</v>
      </c>
      <c r="C185" s="5">
        <v>559.81970000000001</v>
      </c>
      <c r="D185" s="4">
        <v>5</v>
      </c>
      <c r="E185" s="25">
        <v>0.71039465901125032</v>
      </c>
      <c r="F185" s="29">
        <f t="shared" si="7"/>
        <v>3.5519732950562517</v>
      </c>
    </row>
    <row r="186" spans="1:6" x14ac:dyDescent="0.3">
      <c r="A186" s="9">
        <v>40363</v>
      </c>
      <c r="B186" s="4">
        <v>50</v>
      </c>
      <c r="C186" s="5">
        <v>588.0702</v>
      </c>
      <c r="D186" s="4">
        <v>4</v>
      </c>
      <c r="E186" s="25">
        <v>6.844676695184744E-2</v>
      </c>
      <c r="F186" s="29">
        <f t="shared" si="7"/>
        <v>0.27378706780738976</v>
      </c>
    </row>
    <row r="187" spans="1:6" x14ac:dyDescent="0.3">
      <c r="A187" s="9">
        <v>40364</v>
      </c>
      <c r="B187" s="4">
        <v>50</v>
      </c>
      <c r="C187" s="5">
        <v>354.98939999999999</v>
      </c>
      <c r="D187" s="4">
        <v>6</v>
      </c>
      <c r="E187" s="25">
        <v>0.35957501448437484</v>
      </c>
      <c r="F187" s="29">
        <f t="shared" si="7"/>
        <v>2.1574500869062492</v>
      </c>
    </row>
    <row r="188" spans="1:6" x14ac:dyDescent="0.3">
      <c r="A188" s="9">
        <v>40365</v>
      </c>
      <c r="B188" s="4">
        <v>43</v>
      </c>
      <c r="C188" s="5">
        <v>452.75360000000001</v>
      </c>
      <c r="D188" s="4">
        <v>4</v>
      </c>
      <c r="E188" s="25">
        <v>0.58696633597037262</v>
      </c>
      <c r="F188" s="29">
        <f t="shared" si="7"/>
        <v>2.3478653438814905</v>
      </c>
    </row>
    <row r="189" spans="1:6" x14ac:dyDescent="0.3">
      <c r="A189" s="9">
        <v>40366</v>
      </c>
      <c r="B189" s="4">
        <v>43</v>
      </c>
      <c r="C189" s="5">
        <v>473.05889999999999</v>
      </c>
      <c r="D189" s="4">
        <v>5</v>
      </c>
      <c r="E189" s="25">
        <v>1.9239019147858287</v>
      </c>
      <c r="F189" s="29">
        <f t="shared" si="7"/>
        <v>9.6195095739291432</v>
      </c>
    </row>
    <row r="190" spans="1:6" x14ac:dyDescent="0.3">
      <c r="A190" s="9">
        <v>40367</v>
      </c>
      <c r="B190" s="4">
        <v>38</v>
      </c>
      <c r="C190" s="5">
        <v>459.10939999999999</v>
      </c>
      <c r="D190" s="4">
        <v>9</v>
      </c>
      <c r="E190" s="25">
        <v>2.1839698037803335E-2</v>
      </c>
      <c r="F190" s="29">
        <f t="shared" si="7"/>
        <v>0.19655728234023001</v>
      </c>
    </row>
    <row r="191" spans="1:6" x14ac:dyDescent="0.3">
      <c r="A191" s="9">
        <v>40368</v>
      </c>
      <c r="B191" s="4">
        <v>52</v>
      </c>
      <c r="C191" s="5">
        <v>387.42570000000001</v>
      </c>
      <c r="D191" s="4">
        <v>7</v>
      </c>
      <c r="E191" s="25">
        <v>0.10790208373934625</v>
      </c>
      <c r="F191" s="29">
        <f t="shared" si="7"/>
        <v>0.75531458617542369</v>
      </c>
    </row>
    <row r="192" spans="1:6" x14ac:dyDescent="0.3">
      <c r="A192" s="9">
        <v>40369</v>
      </c>
      <c r="B192" s="4">
        <v>55</v>
      </c>
      <c r="C192" s="5">
        <v>458.68310000000002</v>
      </c>
      <c r="D192" s="4">
        <v>4</v>
      </c>
      <c r="E192" s="25">
        <v>3.5942498966437524E-2</v>
      </c>
      <c r="F192" s="29">
        <f t="shared" si="7"/>
        <v>0.14376999586575009</v>
      </c>
    </row>
    <row r="193" spans="1:6" x14ac:dyDescent="0.3">
      <c r="A193" s="9">
        <v>40370</v>
      </c>
      <c r="B193" s="4">
        <v>42</v>
      </c>
      <c r="C193" s="5">
        <v>577.58270000000005</v>
      </c>
      <c r="D193" s="4">
        <v>3</v>
      </c>
      <c r="E193" s="25">
        <v>4.4095390976543705E-2</v>
      </c>
      <c r="F193" s="29">
        <f t="shared" si="7"/>
        <v>0.13228617292963113</v>
      </c>
    </row>
    <row r="194" spans="1:6" x14ac:dyDescent="0.3">
      <c r="A194" s="9">
        <v>40371</v>
      </c>
      <c r="B194" s="4">
        <v>41</v>
      </c>
      <c r="C194" s="5">
        <v>368.96980000000002</v>
      </c>
      <c r="D194" s="4">
        <v>4</v>
      </c>
      <c r="E194" s="25">
        <v>4.7134571296181281E-2</v>
      </c>
      <c r="F194" s="29">
        <f t="shared" si="7"/>
        <v>0.18853828518472512</v>
      </c>
    </row>
    <row r="195" spans="1:6" x14ac:dyDescent="0.3">
      <c r="A195" s="9">
        <v>40372</v>
      </c>
      <c r="B195" s="4">
        <v>47</v>
      </c>
      <c r="C195" s="5">
        <v>287.69819999999999</v>
      </c>
      <c r="D195" s="4">
        <v>5</v>
      </c>
      <c r="E195" s="25">
        <v>0.43389603648957376</v>
      </c>
      <c r="F195" s="29">
        <f t="shared" ref="F195:F258" si="8">D195*E195</f>
        <v>2.1694801824478689</v>
      </c>
    </row>
    <row r="196" spans="1:6" x14ac:dyDescent="0.3">
      <c r="A196" s="9">
        <v>40373</v>
      </c>
      <c r="B196" s="4">
        <v>56</v>
      </c>
      <c r="C196" s="5">
        <v>553.94079999999997</v>
      </c>
      <c r="D196" s="4">
        <v>4</v>
      </c>
      <c r="E196" s="25">
        <v>5.5526368897968408E-2</v>
      </c>
      <c r="F196" s="29">
        <f t="shared" si="8"/>
        <v>0.22210547559187363</v>
      </c>
    </row>
    <row r="197" spans="1:6" x14ac:dyDescent="0.3">
      <c r="A197" s="9">
        <v>40374</v>
      </c>
      <c r="B197" s="4">
        <v>56</v>
      </c>
      <c r="C197" s="5">
        <v>569.44899999999996</v>
      </c>
      <c r="D197" s="4">
        <v>5</v>
      </c>
      <c r="E197" s="25">
        <v>1.5457518170655189</v>
      </c>
      <c r="F197" s="29">
        <f t="shared" si="8"/>
        <v>7.728759085327594</v>
      </c>
    </row>
    <row r="198" spans="1:6" x14ac:dyDescent="0.3">
      <c r="A198" s="9">
        <v>40375</v>
      </c>
      <c r="B198" s="4">
        <v>48</v>
      </c>
      <c r="C198" s="5">
        <v>601.05250000000001</v>
      </c>
      <c r="D198" s="4">
        <v>4</v>
      </c>
      <c r="E198" s="25">
        <v>5.4994649794696056</v>
      </c>
      <c r="F198" s="29">
        <f t="shared" si="8"/>
        <v>21.997859917878422</v>
      </c>
    </row>
    <row r="199" spans="1:6" x14ac:dyDescent="0.3">
      <c r="A199" s="9">
        <v>40376</v>
      </c>
      <c r="B199" s="4">
        <v>66</v>
      </c>
      <c r="C199" s="5">
        <v>609.94550000000004</v>
      </c>
      <c r="D199" s="4">
        <v>5</v>
      </c>
      <c r="E199" s="25">
        <v>2.6115262025057429E-3</v>
      </c>
      <c r="F199" s="29">
        <f t="shared" si="8"/>
        <v>1.3057631012528714E-2</v>
      </c>
    </row>
    <row r="200" spans="1:6" x14ac:dyDescent="0.3">
      <c r="A200" s="9">
        <v>40377</v>
      </c>
      <c r="B200" s="4">
        <v>48</v>
      </c>
      <c r="C200" s="5">
        <v>640.59199999999998</v>
      </c>
      <c r="D200" s="4">
        <v>9</v>
      </c>
      <c r="E200" s="25">
        <v>3.0361482071794527E-2</v>
      </c>
      <c r="F200" s="29">
        <f t="shared" si="8"/>
        <v>0.27325333864615076</v>
      </c>
    </row>
    <row r="201" spans="1:6" x14ac:dyDescent="0.3">
      <c r="A201" s="9">
        <v>40378</v>
      </c>
      <c r="B201" s="4">
        <v>47</v>
      </c>
      <c r="C201" s="5">
        <v>630.45910000000003</v>
      </c>
      <c r="D201" s="4">
        <v>5</v>
      </c>
      <c r="E201" s="25">
        <v>0.14854136096580431</v>
      </c>
      <c r="F201" s="29">
        <f t="shared" si="8"/>
        <v>0.74270680482902152</v>
      </c>
    </row>
    <row r="202" spans="1:6" x14ac:dyDescent="0.3">
      <c r="A202" s="9">
        <v>40379</v>
      </c>
      <c r="B202" s="4">
        <v>36</v>
      </c>
      <c r="C202" s="5">
        <v>344.3922</v>
      </c>
      <c r="D202" s="4">
        <v>2</v>
      </c>
      <c r="E202" s="25">
        <v>0.23684624866013498</v>
      </c>
      <c r="F202" s="29">
        <f t="shared" si="8"/>
        <v>0.47369249732026997</v>
      </c>
    </row>
    <row r="203" spans="1:6" x14ac:dyDescent="0.3">
      <c r="A203" s="9">
        <v>40380</v>
      </c>
      <c r="B203" s="4">
        <v>60</v>
      </c>
      <c r="C203" s="5">
        <v>491.30689999999998</v>
      </c>
      <c r="D203" s="4">
        <v>7</v>
      </c>
      <c r="E203" s="25">
        <v>0.29556430913816562</v>
      </c>
      <c r="F203" s="29">
        <f t="shared" si="8"/>
        <v>2.0689501639671595</v>
      </c>
    </row>
    <row r="204" spans="1:6" x14ac:dyDescent="0.3">
      <c r="A204" s="9">
        <v>40381</v>
      </c>
      <c r="B204" s="4">
        <v>59</v>
      </c>
      <c r="C204" s="5">
        <v>509.62810000000002</v>
      </c>
      <c r="D204" s="4">
        <v>2</v>
      </c>
      <c r="E204" s="25">
        <v>5.2887724160644812E-3</v>
      </c>
      <c r="F204" s="29">
        <f t="shared" si="8"/>
        <v>1.0577544832128962E-2</v>
      </c>
    </row>
    <row r="205" spans="1:6" x14ac:dyDescent="0.3">
      <c r="A205" s="9">
        <v>40382</v>
      </c>
      <c r="B205" s="4">
        <v>56</v>
      </c>
      <c r="C205" s="5">
        <v>448.21120000000002</v>
      </c>
      <c r="D205" s="4">
        <v>4</v>
      </c>
      <c r="E205" s="25">
        <v>2.6163830983565077</v>
      </c>
      <c r="F205" s="29">
        <f t="shared" si="8"/>
        <v>10.465532393426031</v>
      </c>
    </row>
    <row r="206" spans="1:6" x14ac:dyDescent="0.3">
      <c r="A206" s="9">
        <v>40383</v>
      </c>
      <c r="B206" s="4">
        <v>56</v>
      </c>
      <c r="C206" s="5">
        <v>448.47280000000001</v>
      </c>
      <c r="D206" s="4">
        <v>6</v>
      </c>
      <c r="E206" s="25">
        <v>3.3752044911211906E-2</v>
      </c>
      <c r="F206" s="29">
        <f t="shared" si="8"/>
        <v>0.20251226946727144</v>
      </c>
    </row>
    <row r="207" spans="1:6" x14ac:dyDescent="0.3">
      <c r="A207" s="9">
        <v>40384</v>
      </c>
      <c r="B207" s="4">
        <v>43</v>
      </c>
      <c r="C207" s="5">
        <v>532.61959999999999</v>
      </c>
      <c r="D207" s="4">
        <v>7</v>
      </c>
      <c r="E207" s="25">
        <v>3.5724888558414561E-2</v>
      </c>
      <c r="F207" s="29">
        <f t="shared" si="8"/>
        <v>0.25007421990890194</v>
      </c>
    </row>
    <row r="208" spans="1:6" x14ac:dyDescent="0.3">
      <c r="A208" s="9">
        <v>40385</v>
      </c>
      <c r="B208" s="4">
        <v>62</v>
      </c>
      <c r="C208" s="5">
        <v>620.63699999999994</v>
      </c>
      <c r="D208" s="4">
        <v>2</v>
      </c>
      <c r="E208" s="25">
        <v>0.1889682591008649</v>
      </c>
      <c r="F208" s="29">
        <f t="shared" si="8"/>
        <v>0.3779365182017298</v>
      </c>
    </row>
    <row r="209" spans="1:6" x14ac:dyDescent="0.3">
      <c r="A209" s="9">
        <v>40386</v>
      </c>
      <c r="B209" s="4">
        <v>48</v>
      </c>
      <c r="C209" s="5">
        <v>368.20299999999997</v>
      </c>
      <c r="D209" s="4">
        <v>5</v>
      </c>
      <c r="E209" s="25">
        <v>1.970947788390924E-2</v>
      </c>
      <c r="F209" s="29">
        <f t="shared" si="8"/>
        <v>9.8547389419546202E-2</v>
      </c>
    </row>
    <row r="210" spans="1:6" x14ac:dyDescent="0.3">
      <c r="A210" s="9">
        <v>40387</v>
      </c>
      <c r="B210" s="4">
        <v>57</v>
      </c>
      <c r="C210" s="5">
        <v>586.09630000000004</v>
      </c>
      <c r="D210" s="4">
        <v>5</v>
      </c>
      <c r="E210" s="25">
        <v>0.11391232086453704</v>
      </c>
      <c r="F210" s="29">
        <f t="shared" si="8"/>
        <v>0.56956160432268521</v>
      </c>
    </row>
    <row r="211" spans="1:6" x14ac:dyDescent="0.3">
      <c r="A211" s="9">
        <v>40388</v>
      </c>
      <c r="B211" s="4">
        <v>54</v>
      </c>
      <c r="C211" s="5">
        <v>598.0761</v>
      </c>
      <c r="D211" s="4">
        <v>5</v>
      </c>
      <c r="E211" s="25">
        <v>4.9308061973638767E-2</v>
      </c>
      <c r="F211" s="29">
        <f t="shared" si="8"/>
        <v>0.24654030986819384</v>
      </c>
    </row>
    <row r="212" spans="1:6" x14ac:dyDescent="0.3">
      <c r="A212" s="9">
        <v>40389</v>
      </c>
      <c r="B212" s="4">
        <v>33</v>
      </c>
      <c r="C212" s="5">
        <v>507.2346</v>
      </c>
      <c r="D212" s="4">
        <v>5</v>
      </c>
      <c r="E212" s="25">
        <v>0.50871656552244837</v>
      </c>
      <c r="F212" s="29">
        <f t="shared" si="8"/>
        <v>2.5435828276122416</v>
      </c>
    </row>
    <row r="213" spans="1:6" x14ac:dyDescent="0.3">
      <c r="A213" s="9">
        <v>40390</v>
      </c>
      <c r="B213" s="4">
        <v>55</v>
      </c>
      <c r="C213" s="5">
        <v>641.83749999999998</v>
      </c>
      <c r="D213" s="4">
        <v>2</v>
      </c>
      <c r="E213" s="25">
        <v>0.22608044377525122</v>
      </c>
      <c r="F213" s="29">
        <f t="shared" si="8"/>
        <v>0.45216088755050243</v>
      </c>
    </row>
    <row r="214" spans="1:6" x14ac:dyDescent="0.3">
      <c r="A214" s="9">
        <v>40391</v>
      </c>
      <c r="B214" s="4">
        <v>49</v>
      </c>
      <c r="C214" s="5">
        <v>497.84820000000002</v>
      </c>
      <c r="D214" s="4">
        <v>2</v>
      </c>
      <c r="E214" s="25">
        <v>6.0607578261757812E-2</v>
      </c>
      <c r="F214" s="29">
        <f t="shared" si="8"/>
        <v>0.12121515652351562</v>
      </c>
    </row>
    <row r="215" spans="1:6" x14ac:dyDescent="0.3">
      <c r="A215" s="9">
        <v>40392</v>
      </c>
      <c r="B215" s="4">
        <v>56</v>
      </c>
      <c r="C215" s="5">
        <v>534.44799999999998</v>
      </c>
      <c r="D215" s="4">
        <v>4</v>
      </c>
      <c r="E215" s="25">
        <v>0.76230436666539347</v>
      </c>
      <c r="F215" s="29">
        <f t="shared" si="8"/>
        <v>3.0492174666615739</v>
      </c>
    </row>
    <row r="216" spans="1:6" x14ac:dyDescent="0.3">
      <c r="A216" s="9">
        <v>40393</v>
      </c>
      <c r="B216" s="4">
        <v>41</v>
      </c>
      <c r="C216" s="5">
        <v>387.92669999999998</v>
      </c>
      <c r="D216" s="4">
        <v>6</v>
      </c>
      <c r="E216" s="25">
        <v>7.6191284311992059E-3</v>
      </c>
      <c r="F216" s="29">
        <f t="shared" si="8"/>
        <v>4.5714770587195239E-2</v>
      </c>
    </row>
    <row r="217" spans="1:6" x14ac:dyDescent="0.3">
      <c r="A217" s="9">
        <v>40394</v>
      </c>
      <c r="B217" s="4">
        <v>52</v>
      </c>
      <c r="C217" s="5">
        <v>365.0317</v>
      </c>
      <c r="D217" s="4">
        <v>3</v>
      </c>
      <c r="E217" s="25">
        <v>8.5740029606356915E-3</v>
      </c>
      <c r="F217" s="29">
        <f t="shared" si="8"/>
        <v>2.5722008881907073E-2</v>
      </c>
    </row>
    <row r="218" spans="1:6" x14ac:dyDescent="0.3">
      <c r="A218" s="9">
        <v>40395</v>
      </c>
      <c r="B218" s="4">
        <v>50</v>
      </c>
      <c r="C218" s="5">
        <v>634.52350000000001</v>
      </c>
      <c r="D218" s="4">
        <v>4</v>
      </c>
      <c r="E218" s="25">
        <v>5.0493218462417395E-2</v>
      </c>
      <c r="F218" s="29">
        <f t="shared" si="8"/>
        <v>0.20197287384966958</v>
      </c>
    </row>
    <row r="219" spans="1:6" x14ac:dyDescent="0.3">
      <c r="A219" s="9">
        <v>40396</v>
      </c>
      <c r="B219" s="4">
        <v>53</v>
      </c>
      <c r="C219" s="5">
        <v>585.97649999999999</v>
      </c>
      <c r="D219" s="4">
        <v>1</v>
      </c>
      <c r="E219" s="25">
        <v>5.8961339375401258E-3</v>
      </c>
      <c r="F219" s="29">
        <f t="shared" si="8"/>
        <v>5.8961339375401258E-3</v>
      </c>
    </row>
    <row r="220" spans="1:6" x14ac:dyDescent="0.3">
      <c r="A220" s="9">
        <v>40397</v>
      </c>
      <c r="B220" s="4">
        <v>63</v>
      </c>
      <c r="C220" s="5">
        <v>585.68190000000004</v>
      </c>
      <c r="D220" s="4">
        <v>3</v>
      </c>
      <c r="E220" s="25">
        <v>5.8293404906492743</v>
      </c>
      <c r="F220" s="29">
        <f t="shared" si="8"/>
        <v>17.488021471947825</v>
      </c>
    </row>
    <row r="221" spans="1:6" x14ac:dyDescent="0.3">
      <c r="A221" s="9">
        <v>40398</v>
      </c>
      <c r="B221" s="4">
        <v>53</v>
      </c>
      <c r="C221" s="5">
        <v>732.19079999999997</v>
      </c>
      <c r="D221" s="4">
        <v>6</v>
      </c>
      <c r="E221" s="25">
        <v>7.7715178509193988E-2</v>
      </c>
      <c r="F221" s="29">
        <f t="shared" si="8"/>
        <v>0.46629107105516393</v>
      </c>
    </row>
    <row r="222" spans="1:6" x14ac:dyDescent="0.3">
      <c r="A222" s="9">
        <v>40399</v>
      </c>
      <c r="B222" s="4">
        <v>53</v>
      </c>
      <c r="C222" s="5">
        <v>577.90700000000004</v>
      </c>
      <c r="D222" s="4">
        <v>5</v>
      </c>
      <c r="E222" s="25">
        <v>9.0216498999219158E-2</v>
      </c>
      <c r="F222" s="29">
        <f t="shared" si="8"/>
        <v>0.45108249499609576</v>
      </c>
    </row>
    <row r="223" spans="1:6" x14ac:dyDescent="0.3">
      <c r="A223" s="9">
        <v>40400</v>
      </c>
      <c r="B223" s="4">
        <v>51</v>
      </c>
      <c r="C223" s="5">
        <v>421.12979999999999</v>
      </c>
      <c r="D223" s="4">
        <v>3</v>
      </c>
      <c r="E223" s="25">
        <v>9.6403939963903465E-2</v>
      </c>
      <c r="F223" s="29">
        <f t="shared" si="8"/>
        <v>0.28921181989171041</v>
      </c>
    </row>
    <row r="224" spans="1:6" x14ac:dyDescent="0.3">
      <c r="A224" s="9">
        <v>40401</v>
      </c>
      <c r="B224" s="4">
        <v>50</v>
      </c>
      <c r="C224" s="5">
        <v>365.21570000000003</v>
      </c>
      <c r="D224" s="4">
        <v>4</v>
      </c>
      <c r="E224" s="25">
        <v>9.3310641038243491E-2</v>
      </c>
      <c r="F224" s="29">
        <f t="shared" si="8"/>
        <v>0.37324256415297397</v>
      </c>
    </row>
    <row r="225" spans="1:6" x14ac:dyDescent="0.3">
      <c r="A225" s="9">
        <v>40402</v>
      </c>
      <c r="B225" s="4">
        <v>38</v>
      </c>
      <c r="C225" s="5">
        <v>307.49250000000001</v>
      </c>
      <c r="D225" s="4">
        <v>8</v>
      </c>
      <c r="E225" s="25">
        <v>9.7353609857773471E-3</v>
      </c>
      <c r="F225" s="29">
        <f t="shared" si="8"/>
        <v>7.7882887886218777E-2</v>
      </c>
    </row>
    <row r="226" spans="1:6" x14ac:dyDescent="0.3">
      <c r="A226" s="9">
        <v>40403</v>
      </c>
      <c r="B226" s="4">
        <v>49</v>
      </c>
      <c r="C226" s="5">
        <v>433.41059999999999</v>
      </c>
      <c r="D226" s="4">
        <v>5</v>
      </c>
      <c r="E226" s="25">
        <v>0.88003974973348942</v>
      </c>
      <c r="F226" s="29">
        <f t="shared" si="8"/>
        <v>4.4001987486674468</v>
      </c>
    </row>
    <row r="227" spans="1:6" x14ac:dyDescent="0.3">
      <c r="A227" s="9">
        <v>40404</v>
      </c>
      <c r="B227" s="4">
        <v>47</v>
      </c>
      <c r="C227" s="5">
        <v>272.13569999999999</v>
      </c>
      <c r="D227" s="4">
        <v>5</v>
      </c>
      <c r="E227" s="25">
        <v>0.22274944289031806</v>
      </c>
      <c r="F227" s="29">
        <f t="shared" si="8"/>
        <v>1.1137472144515903</v>
      </c>
    </row>
    <row r="228" spans="1:6" x14ac:dyDescent="0.3">
      <c r="A228" s="9">
        <v>40405</v>
      </c>
      <c r="B228" s="4">
        <v>39</v>
      </c>
      <c r="C228" s="5">
        <v>562.64369999999997</v>
      </c>
      <c r="D228" s="4">
        <v>2</v>
      </c>
      <c r="E228" s="25">
        <v>7.6934996502582859E-3</v>
      </c>
      <c r="F228" s="29">
        <f t="shared" si="8"/>
        <v>1.5386999300516572E-2</v>
      </c>
    </row>
    <row r="229" spans="1:6" x14ac:dyDescent="0.3">
      <c r="A229" s="9">
        <v>40406</v>
      </c>
      <c r="B229" s="4">
        <v>53</v>
      </c>
      <c r="C229" s="5">
        <v>466.14780000000002</v>
      </c>
      <c r="D229" s="4">
        <v>2</v>
      </c>
      <c r="E229" s="25">
        <v>9.0747889487625497E-3</v>
      </c>
      <c r="F229" s="29">
        <f t="shared" si="8"/>
        <v>1.8149577897525099E-2</v>
      </c>
    </row>
    <row r="230" spans="1:6" x14ac:dyDescent="0.3">
      <c r="A230" s="9">
        <v>40407</v>
      </c>
      <c r="B230" s="4">
        <v>49</v>
      </c>
      <c r="C230" s="5">
        <v>500.18060000000003</v>
      </c>
      <c r="D230" s="4">
        <v>3</v>
      </c>
      <c r="E230" s="25">
        <v>0.45742845424574941</v>
      </c>
      <c r="F230" s="29">
        <f t="shared" si="8"/>
        <v>1.3722853627372482</v>
      </c>
    </row>
    <row r="231" spans="1:6" x14ac:dyDescent="0.3">
      <c r="A231" s="9">
        <v>40408</v>
      </c>
      <c r="B231" s="4">
        <v>42</v>
      </c>
      <c r="C231" s="5">
        <v>750.15219999999999</v>
      </c>
      <c r="D231" s="4">
        <v>1</v>
      </c>
      <c r="E231" s="25">
        <v>5.1698969582773924E-2</v>
      </c>
      <c r="F231" s="29">
        <f t="shared" si="8"/>
        <v>5.1698969582773924E-2</v>
      </c>
    </row>
    <row r="232" spans="1:6" x14ac:dyDescent="0.3">
      <c r="A232" s="9">
        <v>40409</v>
      </c>
      <c r="B232" s="4">
        <v>55</v>
      </c>
      <c r="C232" s="5">
        <v>472.35160000000002</v>
      </c>
      <c r="D232" s="4">
        <v>7</v>
      </c>
      <c r="E232" s="25">
        <v>0.12452847286407281</v>
      </c>
      <c r="F232" s="29">
        <f t="shared" si="8"/>
        <v>0.87169931004850976</v>
      </c>
    </row>
    <row r="233" spans="1:6" x14ac:dyDescent="0.3">
      <c r="A233" s="9">
        <v>40410</v>
      </c>
      <c r="B233" s="4">
        <v>48</v>
      </c>
      <c r="C233" s="5">
        <v>401.77679999999998</v>
      </c>
      <c r="D233" s="4">
        <v>9</v>
      </c>
      <c r="E233" s="25">
        <v>2.8461805780917174E-2</v>
      </c>
      <c r="F233" s="29">
        <f t="shared" si="8"/>
        <v>0.25615625202825459</v>
      </c>
    </row>
    <row r="234" spans="1:6" x14ac:dyDescent="0.3">
      <c r="A234" s="9">
        <v>40411</v>
      </c>
      <c r="B234" s="4">
        <v>55</v>
      </c>
      <c r="C234" s="5">
        <v>397.72329999999999</v>
      </c>
      <c r="D234" s="4">
        <v>2</v>
      </c>
      <c r="E234" s="25">
        <v>2.2043096694424748E-2</v>
      </c>
      <c r="F234" s="29">
        <f t="shared" si="8"/>
        <v>4.4086193388849497E-2</v>
      </c>
    </row>
    <row r="235" spans="1:6" x14ac:dyDescent="0.3">
      <c r="A235" s="9">
        <v>40412</v>
      </c>
      <c r="B235" s="4">
        <v>56</v>
      </c>
      <c r="C235" s="5">
        <v>602.44910000000004</v>
      </c>
      <c r="D235" s="4">
        <v>1</v>
      </c>
      <c r="E235" s="25">
        <v>9.3213111921387107E-2</v>
      </c>
      <c r="F235" s="29">
        <f t="shared" si="8"/>
        <v>9.3213111921387107E-2</v>
      </c>
    </row>
    <row r="236" spans="1:6" x14ac:dyDescent="0.3">
      <c r="A236" s="9">
        <v>40413</v>
      </c>
      <c r="B236" s="4">
        <v>34</v>
      </c>
      <c r="C236" s="5">
        <v>700.64980000000003</v>
      </c>
      <c r="D236" s="4">
        <v>4</v>
      </c>
      <c r="E236" s="25">
        <v>7.3100345529709138E-3</v>
      </c>
      <c r="F236" s="29">
        <f t="shared" si="8"/>
        <v>2.9240138211883655E-2</v>
      </c>
    </row>
    <row r="237" spans="1:6" x14ac:dyDescent="0.3">
      <c r="A237" s="9">
        <v>40414</v>
      </c>
      <c r="B237" s="4">
        <v>43</v>
      </c>
      <c r="C237" s="5">
        <v>327.45319999999998</v>
      </c>
      <c r="D237" s="4">
        <v>2</v>
      </c>
      <c r="E237" s="25">
        <v>0.10378738301504155</v>
      </c>
      <c r="F237" s="29">
        <f t="shared" si="8"/>
        <v>0.2075747660300831</v>
      </c>
    </row>
    <row r="238" spans="1:6" x14ac:dyDescent="0.3">
      <c r="A238" s="9">
        <v>40415</v>
      </c>
      <c r="B238" s="4">
        <v>51</v>
      </c>
      <c r="C238" s="5">
        <v>583.9828</v>
      </c>
      <c r="D238" s="4">
        <v>5</v>
      </c>
      <c r="E238" s="25">
        <v>0.13068642853229015</v>
      </c>
      <c r="F238" s="29">
        <f t="shared" si="8"/>
        <v>0.65343214266145078</v>
      </c>
    </row>
    <row r="239" spans="1:6" x14ac:dyDescent="0.3">
      <c r="A239" s="9">
        <v>40416</v>
      </c>
      <c r="B239" s="4">
        <v>57</v>
      </c>
      <c r="C239" s="5">
        <v>434.24549999999999</v>
      </c>
      <c r="D239" s="4">
        <v>4</v>
      </c>
      <c r="E239" s="25">
        <v>2.7708693618159492E-3</v>
      </c>
      <c r="F239" s="29">
        <f t="shared" si="8"/>
        <v>1.1083477447263797E-2</v>
      </c>
    </row>
    <row r="240" spans="1:6" x14ac:dyDescent="0.3">
      <c r="A240" s="9">
        <v>40417</v>
      </c>
      <c r="B240" s="4">
        <v>53</v>
      </c>
      <c r="C240" s="5">
        <v>575.07119999999998</v>
      </c>
      <c r="D240" s="4">
        <v>5</v>
      </c>
      <c r="E240" s="25">
        <v>0.24923641622357234</v>
      </c>
      <c r="F240" s="29">
        <f t="shared" si="8"/>
        <v>1.2461820811178617</v>
      </c>
    </row>
    <row r="241" spans="1:6" x14ac:dyDescent="0.3">
      <c r="A241" s="9">
        <v>40418</v>
      </c>
      <c r="B241" s="4">
        <v>47</v>
      </c>
      <c r="C241" s="5">
        <v>375.233</v>
      </c>
      <c r="D241" s="4">
        <v>6</v>
      </c>
      <c r="E241" s="25">
        <v>5.6362738643922307E-2</v>
      </c>
      <c r="F241" s="29">
        <f t="shared" si="8"/>
        <v>0.33817643186353386</v>
      </c>
    </row>
    <row r="242" spans="1:6" x14ac:dyDescent="0.3">
      <c r="A242" s="9">
        <v>40419</v>
      </c>
      <c r="B242" s="4">
        <v>45</v>
      </c>
      <c r="C242" s="5">
        <v>560.1472</v>
      </c>
      <c r="D242" s="4">
        <v>2</v>
      </c>
      <c r="E242" s="25">
        <v>0.16357355524667899</v>
      </c>
      <c r="F242" s="29">
        <f t="shared" si="8"/>
        <v>0.32714711049335798</v>
      </c>
    </row>
    <row r="243" spans="1:6" x14ac:dyDescent="0.3">
      <c r="A243" s="9">
        <v>40420</v>
      </c>
      <c r="B243" s="4">
        <v>61</v>
      </c>
      <c r="C243" s="5">
        <v>637.33889999999997</v>
      </c>
      <c r="D243" s="4">
        <v>8</v>
      </c>
      <c r="E243" s="25">
        <v>3.2137623980575014E-2</v>
      </c>
      <c r="F243" s="29">
        <f t="shared" si="8"/>
        <v>0.25710099184460011</v>
      </c>
    </row>
    <row r="244" spans="1:6" x14ac:dyDescent="0.3">
      <c r="A244" s="9">
        <v>40421</v>
      </c>
      <c r="B244" s="4">
        <v>56</v>
      </c>
      <c r="C244" s="5">
        <v>596.69240000000002</v>
      </c>
      <c r="D244" s="4">
        <v>9</v>
      </c>
      <c r="E244" s="25">
        <v>5.828120288919595E-2</v>
      </c>
      <c r="F244" s="29">
        <f t="shared" si="8"/>
        <v>0.52453082600276357</v>
      </c>
    </row>
    <row r="245" spans="1:6" x14ac:dyDescent="0.3">
      <c r="A245" s="9">
        <v>40422</v>
      </c>
      <c r="B245" s="4">
        <v>42</v>
      </c>
      <c r="C245" s="5">
        <v>521.33979999999997</v>
      </c>
      <c r="D245" s="4">
        <v>5</v>
      </c>
      <c r="E245" s="25">
        <v>1.2332477343904636E-4</v>
      </c>
      <c r="F245" s="29">
        <f t="shared" si="8"/>
        <v>6.1662386719523181E-4</v>
      </c>
    </row>
    <row r="246" spans="1:6" x14ac:dyDescent="0.3">
      <c r="A246" s="9">
        <v>40423</v>
      </c>
      <c r="B246" s="4">
        <v>48</v>
      </c>
      <c r="C246" s="5">
        <v>525.09130000000005</v>
      </c>
      <c r="D246" s="4">
        <v>4</v>
      </c>
      <c r="E246" s="25">
        <v>0.63243085891196393</v>
      </c>
      <c r="F246" s="29">
        <f t="shared" si="8"/>
        <v>2.5297234356478557</v>
      </c>
    </row>
    <row r="247" spans="1:6" x14ac:dyDescent="0.3">
      <c r="A247" s="9">
        <v>40424</v>
      </c>
      <c r="B247" s="4">
        <v>56</v>
      </c>
      <c r="C247" s="5">
        <v>468.50119999999998</v>
      </c>
      <c r="D247" s="4">
        <v>6</v>
      </c>
      <c r="E247" s="25">
        <v>0.13302117121985937</v>
      </c>
      <c r="F247" s="29">
        <f t="shared" si="8"/>
        <v>0.7981270273191563</v>
      </c>
    </row>
    <row r="248" spans="1:6" x14ac:dyDescent="0.3">
      <c r="A248" s="9">
        <v>40425</v>
      </c>
      <c r="B248" s="4">
        <v>62</v>
      </c>
      <c r="C248" s="5">
        <v>620.99599999999998</v>
      </c>
      <c r="D248" s="4">
        <v>5</v>
      </c>
      <c r="E248" s="25">
        <v>0.15159184002723544</v>
      </c>
      <c r="F248" s="29">
        <f t="shared" si="8"/>
        <v>0.75795920013617724</v>
      </c>
    </row>
    <row r="249" spans="1:6" x14ac:dyDescent="0.3">
      <c r="A249" s="9">
        <v>40426</v>
      </c>
      <c r="B249" s="4">
        <v>55</v>
      </c>
      <c r="C249" s="5">
        <v>664.62400000000002</v>
      </c>
      <c r="D249" s="4">
        <v>7</v>
      </c>
      <c r="E249" s="25">
        <v>2.3829447938850973E-2</v>
      </c>
      <c r="F249" s="29">
        <f t="shared" si="8"/>
        <v>0.16680613557195681</v>
      </c>
    </row>
    <row r="250" spans="1:6" x14ac:dyDescent="0.3">
      <c r="A250" s="9">
        <v>40427</v>
      </c>
      <c r="B250" s="4">
        <v>56</v>
      </c>
      <c r="C250" s="5">
        <v>531.07950000000005</v>
      </c>
      <c r="D250" s="4">
        <v>4</v>
      </c>
      <c r="E250" s="25">
        <v>5.5838868549766232E-2</v>
      </c>
      <c r="F250" s="29">
        <f t="shared" si="8"/>
        <v>0.22335547419906493</v>
      </c>
    </row>
    <row r="251" spans="1:6" x14ac:dyDescent="0.3">
      <c r="A251" s="9">
        <v>40428</v>
      </c>
      <c r="B251" s="4">
        <v>51</v>
      </c>
      <c r="C251" s="5">
        <v>436.74400000000003</v>
      </c>
      <c r="D251" s="4">
        <v>4</v>
      </c>
      <c r="E251" s="25">
        <v>0.41573712064552804</v>
      </c>
      <c r="F251" s="29">
        <f t="shared" si="8"/>
        <v>1.6629484825821121</v>
      </c>
    </row>
    <row r="252" spans="1:6" x14ac:dyDescent="0.3">
      <c r="A252" s="9">
        <v>40429</v>
      </c>
      <c r="B252" s="4">
        <v>55</v>
      </c>
      <c r="C252" s="5">
        <v>530.74940000000004</v>
      </c>
      <c r="D252" s="4">
        <v>7</v>
      </c>
      <c r="E252" s="25">
        <v>0.29983418787657373</v>
      </c>
      <c r="F252" s="29">
        <f t="shared" si="8"/>
        <v>2.0988393151360163</v>
      </c>
    </row>
    <row r="253" spans="1:6" x14ac:dyDescent="0.3">
      <c r="A253" s="9">
        <v>40430</v>
      </c>
      <c r="B253" s="4">
        <v>56</v>
      </c>
      <c r="C253" s="5">
        <v>657.29070000000002</v>
      </c>
      <c r="D253" s="4">
        <v>4</v>
      </c>
      <c r="E253" s="25">
        <v>8.511583254127689E-3</v>
      </c>
      <c r="F253" s="29">
        <f t="shared" si="8"/>
        <v>3.4046333016510756E-2</v>
      </c>
    </row>
    <row r="254" spans="1:6" x14ac:dyDescent="0.3">
      <c r="A254" s="9">
        <v>40431</v>
      </c>
      <c r="B254" s="4">
        <v>53</v>
      </c>
      <c r="C254" s="5">
        <v>474.98390000000001</v>
      </c>
      <c r="D254" s="4">
        <v>4</v>
      </c>
      <c r="E254" s="25">
        <v>3.470572400295506E-2</v>
      </c>
      <c r="F254" s="29">
        <f t="shared" si="8"/>
        <v>0.13882289601182024</v>
      </c>
    </row>
    <row r="255" spans="1:6" x14ac:dyDescent="0.3">
      <c r="A255" s="9">
        <v>40432</v>
      </c>
      <c r="B255" s="4">
        <v>43</v>
      </c>
      <c r="C255" s="5">
        <v>366.36799999999999</v>
      </c>
      <c r="D255" s="4">
        <v>3</v>
      </c>
      <c r="E255" s="25">
        <v>0.63030610722988689</v>
      </c>
      <c r="F255" s="29">
        <f t="shared" si="8"/>
        <v>1.8909183216896608</v>
      </c>
    </row>
    <row r="256" spans="1:6" x14ac:dyDescent="0.3">
      <c r="A256" s="9">
        <v>40433</v>
      </c>
      <c r="B256" s="4">
        <v>54</v>
      </c>
      <c r="C256" s="5">
        <v>524.7912</v>
      </c>
      <c r="D256" s="4">
        <v>3</v>
      </c>
      <c r="E256" s="25">
        <v>8.1828619790256296E-2</v>
      </c>
      <c r="F256" s="29">
        <f t="shared" si="8"/>
        <v>0.24548585937076889</v>
      </c>
    </row>
    <row r="257" spans="1:6" x14ac:dyDescent="0.3">
      <c r="A257" s="9">
        <v>40434</v>
      </c>
      <c r="B257" s="4">
        <v>44</v>
      </c>
      <c r="C257" s="5">
        <v>624.04060000000004</v>
      </c>
      <c r="D257" s="4">
        <v>5</v>
      </c>
      <c r="E257" s="25">
        <v>9.8151730488201305E-2</v>
      </c>
      <c r="F257" s="29">
        <f t="shared" si="8"/>
        <v>0.49075865244100653</v>
      </c>
    </row>
    <row r="258" spans="1:6" x14ac:dyDescent="0.3">
      <c r="A258" s="9">
        <v>40435</v>
      </c>
      <c r="B258" s="4">
        <v>46</v>
      </c>
      <c r="C258" s="5">
        <v>507.66520000000003</v>
      </c>
      <c r="D258" s="4">
        <v>2</v>
      </c>
      <c r="E258" s="25">
        <v>0.13038247187119481</v>
      </c>
      <c r="F258" s="29">
        <f t="shared" si="8"/>
        <v>0.26076494374238962</v>
      </c>
    </row>
    <row r="259" spans="1:6" x14ac:dyDescent="0.3">
      <c r="A259" s="9">
        <v>40436</v>
      </c>
      <c r="B259" s="4">
        <v>62</v>
      </c>
      <c r="C259" s="5">
        <v>568.06820000000005</v>
      </c>
      <c r="D259" s="4">
        <v>1</v>
      </c>
      <c r="E259" s="25">
        <v>6.1202698196608847E-2</v>
      </c>
      <c r="F259" s="29">
        <f t="shared" ref="F259:F322" si="9">D259*E259</f>
        <v>6.1202698196608847E-2</v>
      </c>
    </row>
    <row r="260" spans="1:6" x14ac:dyDescent="0.3">
      <c r="A260" s="9">
        <v>40437</v>
      </c>
      <c r="B260" s="4">
        <v>44</v>
      </c>
      <c r="C260" s="5">
        <v>440.39030000000002</v>
      </c>
      <c r="D260" s="4">
        <v>4</v>
      </c>
      <c r="E260" s="25">
        <v>0.13171599899010392</v>
      </c>
      <c r="F260" s="29">
        <f t="shared" si="9"/>
        <v>0.52686399596041567</v>
      </c>
    </row>
    <row r="261" spans="1:6" x14ac:dyDescent="0.3">
      <c r="A261" s="9">
        <v>40438</v>
      </c>
      <c r="B261" s="4">
        <v>40</v>
      </c>
      <c r="C261" s="5">
        <v>431.75830000000002</v>
      </c>
      <c r="D261" s="4">
        <v>1</v>
      </c>
      <c r="E261" s="25">
        <v>0.17702710530139529</v>
      </c>
      <c r="F261" s="29">
        <f t="shared" si="9"/>
        <v>0.17702710530139529</v>
      </c>
    </row>
    <row r="262" spans="1:6" x14ac:dyDescent="0.3">
      <c r="A262" s="9">
        <v>40439</v>
      </c>
      <c r="B262" s="4">
        <v>51</v>
      </c>
      <c r="C262" s="5">
        <v>316.10759999999999</v>
      </c>
      <c r="D262" s="4">
        <v>5</v>
      </c>
      <c r="E262" s="25">
        <v>4.054269183009785E-2</v>
      </c>
      <c r="F262" s="29">
        <f t="shared" si="9"/>
        <v>0.20271345915048924</v>
      </c>
    </row>
    <row r="263" spans="1:6" x14ac:dyDescent="0.3">
      <c r="A263" s="9">
        <v>40440</v>
      </c>
      <c r="B263" s="4">
        <v>54</v>
      </c>
      <c r="C263" s="5">
        <v>394.81310000000002</v>
      </c>
      <c r="D263" s="4">
        <v>6</v>
      </c>
      <c r="E263" s="25">
        <v>4.3900118315941365E-2</v>
      </c>
      <c r="F263" s="29">
        <f t="shared" si="9"/>
        <v>0.26340070989564818</v>
      </c>
    </row>
    <row r="264" spans="1:6" x14ac:dyDescent="0.3">
      <c r="A264" s="9">
        <v>40441</v>
      </c>
      <c r="B264" s="4">
        <v>48</v>
      </c>
      <c r="C264" s="5">
        <v>308.24259999999998</v>
      </c>
      <c r="D264" s="4">
        <v>5</v>
      </c>
      <c r="E264" s="25">
        <v>9.144084472695331E-2</v>
      </c>
      <c r="F264" s="29">
        <f t="shared" si="9"/>
        <v>0.45720422363476654</v>
      </c>
    </row>
    <row r="265" spans="1:6" x14ac:dyDescent="0.3">
      <c r="A265" s="9">
        <v>40442</v>
      </c>
      <c r="B265" s="4">
        <v>43</v>
      </c>
      <c r="C265" s="5">
        <v>529.41830000000004</v>
      </c>
      <c r="D265" s="4">
        <v>11</v>
      </c>
      <c r="E265" s="25">
        <v>0.15720202080164658</v>
      </c>
      <c r="F265" s="29">
        <f t="shared" si="9"/>
        <v>1.7292222288181125</v>
      </c>
    </row>
    <row r="266" spans="1:6" x14ac:dyDescent="0.3">
      <c r="A266" s="9">
        <v>40443</v>
      </c>
      <c r="B266" s="4">
        <v>42</v>
      </c>
      <c r="C266" s="5">
        <v>394.82380000000001</v>
      </c>
      <c r="D266" s="4">
        <v>4</v>
      </c>
      <c r="E266" s="25">
        <v>2.2368152567119218E-2</v>
      </c>
      <c r="F266" s="29">
        <f t="shared" si="9"/>
        <v>8.9472610268476874E-2</v>
      </c>
    </row>
    <row r="267" spans="1:6" x14ac:dyDescent="0.3">
      <c r="A267" s="9">
        <v>40444</v>
      </c>
      <c r="B267" s="4">
        <v>46</v>
      </c>
      <c r="C267" s="5">
        <v>323.73809999999997</v>
      </c>
      <c r="D267" s="4">
        <v>5</v>
      </c>
      <c r="E267" s="25">
        <v>4.3036629755184831E-2</v>
      </c>
      <c r="F267" s="29">
        <f t="shared" si="9"/>
        <v>0.21518314877592415</v>
      </c>
    </row>
    <row r="268" spans="1:6" x14ac:dyDescent="0.3">
      <c r="A268" s="9">
        <v>40445</v>
      </c>
      <c r="B268" s="4">
        <v>54</v>
      </c>
      <c r="C268" s="5">
        <v>796.7192</v>
      </c>
      <c r="D268" s="4">
        <v>6</v>
      </c>
      <c r="E268" s="25">
        <v>0.128029825154969</v>
      </c>
      <c r="F268" s="29">
        <f t="shared" si="9"/>
        <v>0.76817895092981403</v>
      </c>
    </row>
    <row r="269" spans="1:6" x14ac:dyDescent="0.3">
      <c r="A269" s="9">
        <v>40446</v>
      </c>
      <c r="B269" s="4">
        <v>52</v>
      </c>
      <c r="C269" s="5">
        <v>411.13760000000002</v>
      </c>
      <c r="D269" s="4">
        <v>7</v>
      </c>
      <c r="E269" s="25">
        <v>1.6057543932310181E-2</v>
      </c>
      <c r="F269" s="29">
        <f t="shared" si="9"/>
        <v>0.11240280752617127</v>
      </c>
    </row>
    <row r="270" spans="1:6" x14ac:dyDescent="0.3">
      <c r="A270" s="9">
        <v>40447</v>
      </c>
      <c r="B270" s="4">
        <v>38</v>
      </c>
      <c r="C270" s="5">
        <v>619.45079999999996</v>
      </c>
      <c r="D270" s="4">
        <v>8</v>
      </c>
      <c r="E270" s="25">
        <v>2.8122065444431653E-2</v>
      </c>
      <c r="F270" s="29">
        <f t="shared" si="9"/>
        <v>0.22497652355545322</v>
      </c>
    </row>
    <row r="271" spans="1:6" x14ac:dyDescent="0.3">
      <c r="A271" s="9">
        <v>40448</v>
      </c>
      <c r="B271" s="4">
        <v>51</v>
      </c>
      <c r="C271" s="5">
        <v>454.19869999999997</v>
      </c>
      <c r="D271" s="4">
        <v>2</v>
      </c>
      <c r="E271" s="25">
        <v>0.11611318547651944</v>
      </c>
      <c r="F271" s="29">
        <f t="shared" si="9"/>
        <v>0.23222637095303889</v>
      </c>
    </row>
    <row r="272" spans="1:6" x14ac:dyDescent="0.3">
      <c r="A272" s="9">
        <v>40449</v>
      </c>
      <c r="B272" s="4">
        <v>43</v>
      </c>
      <c r="C272" s="5">
        <v>584.18529999999998</v>
      </c>
      <c r="D272" s="4">
        <v>3</v>
      </c>
      <c r="E272" s="25">
        <v>0.24897843025186123</v>
      </c>
      <c r="F272" s="29">
        <f t="shared" si="9"/>
        <v>0.74693529075558374</v>
      </c>
    </row>
    <row r="273" spans="1:6" x14ac:dyDescent="0.3">
      <c r="A273" s="9">
        <v>40450</v>
      </c>
      <c r="B273" s="4">
        <v>56</v>
      </c>
      <c r="C273" s="5">
        <v>292.02499999999998</v>
      </c>
      <c r="D273" s="4">
        <v>2</v>
      </c>
      <c r="E273" s="25">
        <v>0.15023953060487541</v>
      </c>
      <c r="F273" s="29">
        <f t="shared" si="9"/>
        <v>0.30047906120975082</v>
      </c>
    </row>
    <row r="274" spans="1:6" x14ac:dyDescent="0.3">
      <c r="A274" s="9">
        <v>40451</v>
      </c>
      <c r="B274" s="4">
        <v>49</v>
      </c>
      <c r="C274" s="5">
        <v>461.0034</v>
      </c>
      <c r="D274" s="4">
        <v>1</v>
      </c>
      <c r="E274" s="25">
        <v>7.4442769445674808E-2</v>
      </c>
      <c r="F274" s="29">
        <f t="shared" si="9"/>
        <v>7.4442769445674808E-2</v>
      </c>
    </row>
    <row r="275" spans="1:6" x14ac:dyDescent="0.3">
      <c r="A275" s="9">
        <v>40452</v>
      </c>
      <c r="B275" s="4">
        <v>49</v>
      </c>
      <c r="C275" s="5">
        <v>636.48929999999996</v>
      </c>
      <c r="D275" s="4">
        <v>5</v>
      </c>
      <c r="E275" s="25">
        <v>1.8261679386723607E-2</v>
      </c>
      <c r="F275" s="29">
        <f t="shared" si="9"/>
        <v>9.130839693361803E-2</v>
      </c>
    </row>
    <row r="276" spans="1:6" x14ac:dyDescent="0.3">
      <c r="A276" s="9">
        <v>40453</v>
      </c>
      <c r="B276" s="4">
        <v>42</v>
      </c>
      <c r="C276" s="5">
        <v>467.86250000000001</v>
      </c>
      <c r="D276" s="4">
        <v>6</v>
      </c>
      <c r="E276" s="25">
        <v>2.6559460234405901E-2</v>
      </c>
      <c r="F276" s="29">
        <f t="shared" si="9"/>
        <v>0.1593567614064354</v>
      </c>
    </row>
    <row r="277" spans="1:6" x14ac:dyDescent="0.3">
      <c r="A277" s="9">
        <v>40454</v>
      </c>
      <c r="B277" s="4">
        <v>65</v>
      </c>
      <c r="C277" s="5">
        <v>483.4905</v>
      </c>
      <c r="D277" s="4">
        <v>5</v>
      </c>
      <c r="E277" s="25">
        <v>9.3769990182632851E-2</v>
      </c>
      <c r="F277" s="29">
        <f t="shared" si="9"/>
        <v>0.46884995091316428</v>
      </c>
    </row>
    <row r="278" spans="1:6" x14ac:dyDescent="0.3">
      <c r="A278" s="9">
        <v>40455</v>
      </c>
      <c r="B278" s="4">
        <v>44</v>
      </c>
      <c r="C278" s="5">
        <v>341.76209999999998</v>
      </c>
      <c r="D278" s="4">
        <v>5</v>
      </c>
      <c r="E278" s="25">
        <v>1.2553808329019254E-2</v>
      </c>
      <c r="F278" s="29">
        <f t="shared" si="9"/>
        <v>6.2769041645096266E-2</v>
      </c>
    </row>
    <row r="279" spans="1:6" x14ac:dyDescent="0.3">
      <c r="A279" s="9">
        <v>40456</v>
      </c>
      <c r="B279" s="4">
        <v>52</v>
      </c>
      <c r="C279" s="5">
        <v>779.74969999999996</v>
      </c>
      <c r="D279" s="4">
        <v>3</v>
      </c>
      <c r="E279" s="25">
        <v>0.24303603954576949</v>
      </c>
      <c r="F279" s="29">
        <f t="shared" si="9"/>
        <v>0.72910811863730851</v>
      </c>
    </row>
    <row r="280" spans="1:6" x14ac:dyDescent="0.3">
      <c r="A280" s="9">
        <v>40457</v>
      </c>
      <c r="B280" s="4">
        <v>51</v>
      </c>
      <c r="C280" s="5">
        <v>417.78089999999997</v>
      </c>
      <c r="D280" s="4">
        <v>4</v>
      </c>
      <c r="E280" s="25">
        <v>1.9697800331181587E-2</v>
      </c>
      <c r="F280" s="29">
        <f t="shared" si="9"/>
        <v>7.8791201324726348E-2</v>
      </c>
    </row>
    <row r="281" spans="1:6" x14ac:dyDescent="0.3">
      <c r="A281" s="9">
        <v>40458</v>
      </c>
      <c r="B281" s="4">
        <v>42</v>
      </c>
      <c r="C281" s="5">
        <v>423.76940000000002</v>
      </c>
      <c r="D281" s="4">
        <v>5</v>
      </c>
      <c r="E281" s="25">
        <v>7.1837053120499969E-2</v>
      </c>
      <c r="F281" s="29">
        <f t="shared" si="9"/>
        <v>0.35918526560249986</v>
      </c>
    </row>
    <row r="282" spans="1:6" x14ac:dyDescent="0.3">
      <c r="A282" s="9">
        <v>40459</v>
      </c>
      <c r="B282" s="4">
        <v>52</v>
      </c>
      <c r="C282" s="5">
        <v>714.27149999999995</v>
      </c>
      <c r="D282" s="4">
        <v>6</v>
      </c>
      <c r="E282" s="25">
        <v>1.0323758251269818E-2</v>
      </c>
      <c r="F282" s="29">
        <f t="shared" si="9"/>
        <v>6.1942549507618905E-2</v>
      </c>
    </row>
    <row r="283" spans="1:6" x14ac:dyDescent="0.3">
      <c r="A283" s="9">
        <v>40460</v>
      </c>
      <c r="B283" s="4">
        <v>42</v>
      </c>
      <c r="C283" s="5">
        <v>647.6866</v>
      </c>
      <c r="D283" s="4">
        <v>2</v>
      </c>
      <c r="E283" s="25">
        <v>3.5073442259618705E-2</v>
      </c>
      <c r="F283" s="29">
        <f t="shared" si="9"/>
        <v>7.014688451923741E-2</v>
      </c>
    </row>
    <row r="284" spans="1:6" x14ac:dyDescent="0.3">
      <c r="A284" s="9">
        <v>40461</v>
      </c>
      <c r="B284" s="4">
        <v>49</v>
      </c>
      <c r="C284" s="5">
        <v>474.30950000000001</v>
      </c>
      <c r="D284" s="4">
        <v>2</v>
      </c>
      <c r="E284" s="25">
        <v>0.4251729467854572</v>
      </c>
      <c r="F284" s="29">
        <f t="shared" si="9"/>
        <v>0.85034589357091439</v>
      </c>
    </row>
    <row r="285" spans="1:6" x14ac:dyDescent="0.3">
      <c r="A285" s="9">
        <v>40462</v>
      </c>
      <c r="B285" s="4">
        <v>55</v>
      </c>
      <c r="C285" s="5">
        <v>493.97489999999999</v>
      </c>
      <c r="D285" s="4">
        <v>3</v>
      </c>
      <c r="E285" s="25">
        <v>3.2289908292254497E-2</v>
      </c>
      <c r="F285" s="29">
        <f t="shared" si="9"/>
        <v>9.6869724876763486E-2</v>
      </c>
    </row>
    <row r="286" spans="1:6" x14ac:dyDescent="0.3">
      <c r="A286" s="9">
        <v>40463</v>
      </c>
      <c r="B286" s="4">
        <v>48</v>
      </c>
      <c r="C286" s="5">
        <v>594.76160000000004</v>
      </c>
      <c r="D286" s="4">
        <v>0</v>
      </c>
      <c r="E286" s="25">
        <v>0.21458860908017288</v>
      </c>
      <c r="F286" s="29">
        <f t="shared" si="9"/>
        <v>0</v>
      </c>
    </row>
    <row r="287" spans="1:6" x14ac:dyDescent="0.3">
      <c r="A287" s="9">
        <v>40464</v>
      </c>
      <c r="B287" s="4">
        <v>58</v>
      </c>
      <c r="C287" s="5">
        <v>670.52539999999999</v>
      </c>
      <c r="D287" s="4">
        <v>5</v>
      </c>
      <c r="E287" s="25">
        <v>0.19684673335128411</v>
      </c>
      <c r="F287" s="29">
        <f t="shared" si="9"/>
        <v>0.98423366675642054</v>
      </c>
    </row>
    <row r="288" spans="1:6" x14ac:dyDescent="0.3">
      <c r="A288" s="9">
        <v>40465</v>
      </c>
      <c r="B288" s="4">
        <v>53</v>
      </c>
      <c r="C288" s="5">
        <v>529.22969999999998</v>
      </c>
      <c r="D288" s="4">
        <v>4</v>
      </c>
      <c r="E288" s="25">
        <v>1.3270329050234671E-2</v>
      </c>
      <c r="F288" s="29">
        <f t="shared" si="9"/>
        <v>5.3081316200938686E-2</v>
      </c>
    </row>
    <row r="289" spans="1:6" x14ac:dyDescent="0.3">
      <c r="A289" s="9">
        <v>40466</v>
      </c>
      <c r="B289" s="4">
        <v>54</v>
      </c>
      <c r="C289" s="5">
        <v>577.48249999999996</v>
      </c>
      <c r="D289" s="4">
        <v>6</v>
      </c>
      <c r="E289" s="25">
        <v>0.20662189052232219</v>
      </c>
      <c r="F289" s="29">
        <f t="shared" si="9"/>
        <v>1.2397313431339332</v>
      </c>
    </row>
    <row r="290" spans="1:6" x14ac:dyDescent="0.3">
      <c r="A290" s="9">
        <v>40467</v>
      </c>
      <c r="B290" s="4">
        <v>47</v>
      </c>
      <c r="C290" s="5">
        <v>633.36210000000005</v>
      </c>
      <c r="D290" s="4">
        <v>3</v>
      </c>
      <c r="E290" s="25">
        <v>0.10054125609165358</v>
      </c>
      <c r="F290" s="29">
        <f t="shared" si="9"/>
        <v>0.30162376827496074</v>
      </c>
    </row>
    <row r="291" spans="1:6" x14ac:dyDescent="0.3">
      <c r="A291" s="9">
        <v>40468</v>
      </c>
      <c r="B291" s="4">
        <v>56</v>
      </c>
      <c r="C291" s="5">
        <v>417.08280000000002</v>
      </c>
      <c r="D291" s="4">
        <v>6</v>
      </c>
      <c r="E291" s="25">
        <v>3.1082519351413367E-2</v>
      </c>
      <c r="F291" s="29">
        <f t="shared" si="9"/>
        <v>0.18649511610848019</v>
      </c>
    </row>
    <row r="292" spans="1:6" x14ac:dyDescent="0.3">
      <c r="A292" s="9">
        <v>40469</v>
      </c>
      <c r="B292" s="4">
        <v>59</v>
      </c>
      <c r="C292" s="5">
        <v>757.13739999999996</v>
      </c>
      <c r="D292" s="4">
        <v>4</v>
      </c>
      <c r="E292" s="25">
        <v>0.22521724016182909</v>
      </c>
      <c r="F292" s="29">
        <f t="shared" si="9"/>
        <v>0.90086896064731636</v>
      </c>
    </row>
    <row r="293" spans="1:6" x14ac:dyDescent="0.3">
      <c r="A293" s="9">
        <v>40470</v>
      </c>
      <c r="B293" s="4">
        <v>42</v>
      </c>
      <c r="C293" s="5">
        <v>680.77599999999995</v>
      </c>
      <c r="D293" s="4">
        <v>4</v>
      </c>
      <c r="E293" s="25">
        <v>0.11870414292949802</v>
      </c>
      <c r="F293" s="29">
        <f t="shared" si="9"/>
        <v>0.47481657171799208</v>
      </c>
    </row>
    <row r="294" spans="1:6" x14ac:dyDescent="0.3">
      <c r="A294" s="9">
        <v>40471</v>
      </c>
      <c r="B294" s="4">
        <v>49</v>
      </c>
      <c r="C294" s="5">
        <v>500.79270000000002</v>
      </c>
      <c r="D294" s="4">
        <v>3</v>
      </c>
      <c r="E294" s="25">
        <v>0.31578772016311329</v>
      </c>
      <c r="F294" s="29">
        <f t="shared" si="9"/>
        <v>0.94736316048933988</v>
      </c>
    </row>
    <row r="295" spans="1:6" x14ac:dyDescent="0.3">
      <c r="A295" s="9">
        <v>40472</v>
      </c>
      <c r="B295" s="4">
        <v>36</v>
      </c>
      <c r="C295" s="5">
        <v>328.8972</v>
      </c>
      <c r="D295" s="4">
        <v>4</v>
      </c>
      <c r="E295" s="25">
        <v>1.1266588108116591E-2</v>
      </c>
      <c r="F295" s="29">
        <f t="shared" si="9"/>
        <v>4.5066352432466365E-2</v>
      </c>
    </row>
    <row r="296" spans="1:6" x14ac:dyDescent="0.3">
      <c r="A296" s="9">
        <v>40473</v>
      </c>
      <c r="B296" s="4">
        <v>49</v>
      </c>
      <c r="C296" s="5">
        <v>547.2278</v>
      </c>
      <c r="D296" s="4">
        <v>6</v>
      </c>
      <c r="E296" s="25">
        <v>7.2170773039715669E-2</v>
      </c>
      <c r="F296" s="29">
        <f t="shared" si="9"/>
        <v>0.43302463823829401</v>
      </c>
    </row>
    <row r="297" spans="1:6" x14ac:dyDescent="0.3">
      <c r="A297" s="9">
        <v>40474</v>
      </c>
      <c r="B297" s="4">
        <v>60</v>
      </c>
      <c r="C297" s="5">
        <v>453.71949999999998</v>
      </c>
      <c r="D297" s="4">
        <v>3</v>
      </c>
      <c r="E297" s="25">
        <v>3.2272170069646976E-3</v>
      </c>
      <c r="F297" s="29">
        <f t="shared" si="9"/>
        <v>9.6816510208940932E-3</v>
      </c>
    </row>
    <row r="298" spans="1:6" x14ac:dyDescent="0.3">
      <c r="A298" s="9">
        <v>40475</v>
      </c>
      <c r="B298" s="4">
        <v>48</v>
      </c>
      <c r="C298" s="5">
        <v>593.91909999999996</v>
      </c>
      <c r="D298" s="4">
        <v>8</v>
      </c>
      <c r="E298" s="25">
        <v>2.0439785430888904</v>
      </c>
      <c r="F298" s="29">
        <f t="shared" si="9"/>
        <v>16.351828344711123</v>
      </c>
    </row>
    <row r="299" spans="1:6" x14ac:dyDescent="0.3">
      <c r="A299" s="9">
        <v>40476</v>
      </c>
      <c r="B299" s="4">
        <v>42</v>
      </c>
      <c r="C299" s="5">
        <v>490.07</v>
      </c>
      <c r="D299" s="4">
        <v>6</v>
      </c>
      <c r="E299" s="25">
        <v>3.1274917487829172E-2</v>
      </c>
      <c r="F299" s="29">
        <f t="shared" si="9"/>
        <v>0.18764950492697502</v>
      </c>
    </row>
    <row r="300" spans="1:6" x14ac:dyDescent="0.3">
      <c r="A300" s="9">
        <v>40477</v>
      </c>
      <c r="B300" s="4">
        <v>37</v>
      </c>
      <c r="C300" s="5">
        <v>488.39339999999999</v>
      </c>
      <c r="D300" s="4">
        <v>3</v>
      </c>
      <c r="E300" s="25">
        <v>4.0937997632998657E-2</v>
      </c>
      <c r="F300" s="29">
        <f t="shared" si="9"/>
        <v>0.12281399289899597</v>
      </c>
    </row>
    <row r="301" spans="1:6" x14ac:dyDescent="0.3">
      <c r="A301" s="9">
        <v>40478</v>
      </c>
      <c r="B301" s="4">
        <v>43</v>
      </c>
      <c r="C301" s="5">
        <v>268.04559999999998</v>
      </c>
      <c r="D301" s="4">
        <v>3</v>
      </c>
      <c r="E301" s="25">
        <v>0.21851870638505727</v>
      </c>
      <c r="F301" s="29">
        <f t="shared" si="9"/>
        <v>0.65555611915517176</v>
      </c>
    </row>
    <row r="302" spans="1:6" x14ac:dyDescent="0.3">
      <c r="A302" s="9">
        <v>40479</v>
      </c>
      <c r="B302" s="4">
        <v>46</v>
      </c>
      <c r="C302" s="5">
        <v>360.1506</v>
      </c>
      <c r="D302" s="4">
        <v>4</v>
      </c>
      <c r="E302" s="25">
        <v>2.630195822168381E-2</v>
      </c>
      <c r="F302" s="29">
        <f t="shared" si="9"/>
        <v>0.10520783288673524</v>
      </c>
    </row>
    <row r="303" spans="1:6" x14ac:dyDescent="0.3">
      <c r="A303" s="9">
        <v>40480</v>
      </c>
      <c r="B303" s="4">
        <v>53</v>
      </c>
      <c r="C303" s="5">
        <v>267.01060000000001</v>
      </c>
      <c r="D303" s="4">
        <v>3</v>
      </c>
      <c r="E303" s="25">
        <v>3.103709892307395E-2</v>
      </c>
      <c r="F303" s="29">
        <f t="shared" si="9"/>
        <v>9.3111296769221849E-2</v>
      </c>
    </row>
    <row r="304" spans="1:6" x14ac:dyDescent="0.3">
      <c r="A304" s="9">
        <v>40481</v>
      </c>
      <c r="B304" s="4">
        <v>37</v>
      </c>
      <c r="C304" s="5">
        <v>455.16390000000001</v>
      </c>
      <c r="D304" s="4">
        <v>11</v>
      </c>
      <c r="E304" s="25">
        <v>0.32798827929959334</v>
      </c>
      <c r="F304" s="29">
        <f t="shared" si="9"/>
        <v>3.6078710722955267</v>
      </c>
    </row>
    <row r="305" spans="1:6" x14ac:dyDescent="0.3">
      <c r="A305" s="9">
        <v>40482</v>
      </c>
      <c r="B305" s="4">
        <v>62</v>
      </c>
      <c r="C305" s="5">
        <v>570.0711</v>
      </c>
      <c r="D305" s="4">
        <v>6</v>
      </c>
      <c r="E305" s="25">
        <v>3.3179496130268292E-2</v>
      </c>
      <c r="F305" s="29">
        <f t="shared" si="9"/>
        <v>0.19907697678160974</v>
      </c>
    </row>
    <row r="306" spans="1:6" x14ac:dyDescent="0.3">
      <c r="A306" s="9">
        <v>40483</v>
      </c>
      <c r="B306" s="4">
        <v>52</v>
      </c>
      <c r="C306" s="5">
        <v>307.90120000000002</v>
      </c>
      <c r="D306" s="4">
        <v>6</v>
      </c>
      <c r="E306" s="25">
        <v>5.2796148038820497E-2</v>
      </c>
      <c r="F306" s="29">
        <f t="shared" si="9"/>
        <v>0.31677688823292299</v>
      </c>
    </row>
    <row r="307" spans="1:6" x14ac:dyDescent="0.3">
      <c r="A307" s="9">
        <v>40484</v>
      </c>
      <c r="B307" s="4">
        <v>58</v>
      </c>
      <c r="C307" s="5">
        <v>416.08390000000003</v>
      </c>
      <c r="D307" s="4">
        <v>1</v>
      </c>
      <c r="E307" s="25">
        <v>0.27948638146192117</v>
      </c>
      <c r="F307" s="29">
        <f t="shared" si="9"/>
        <v>0.27948638146192117</v>
      </c>
    </row>
    <row r="308" spans="1:6" x14ac:dyDescent="0.3">
      <c r="A308" s="9">
        <v>40485</v>
      </c>
      <c r="B308" s="4">
        <v>47</v>
      </c>
      <c r="C308" s="5">
        <v>575.99710000000005</v>
      </c>
      <c r="D308" s="4">
        <v>5</v>
      </c>
      <c r="E308" s="25">
        <v>2.900074658469513E-2</v>
      </c>
      <c r="F308" s="29">
        <f t="shared" si="9"/>
        <v>0.14500373292347565</v>
      </c>
    </row>
    <row r="309" spans="1:6" x14ac:dyDescent="0.3">
      <c r="A309" s="9">
        <v>40486</v>
      </c>
      <c r="B309" s="4">
        <v>47</v>
      </c>
      <c r="C309" s="5">
        <v>684.11540000000002</v>
      </c>
      <c r="D309" s="4">
        <v>1</v>
      </c>
      <c r="E309" s="25">
        <v>5.314119849184909E-2</v>
      </c>
      <c r="F309" s="29">
        <f t="shared" si="9"/>
        <v>5.314119849184909E-2</v>
      </c>
    </row>
    <row r="310" spans="1:6" x14ac:dyDescent="0.3">
      <c r="A310" s="9">
        <v>40487</v>
      </c>
      <c r="B310" s="4">
        <v>51</v>
      </c>
      <c r="C310" s="5">
        <v>567.99120000000005</v>
      </c>
      <c r="D310" s="4">
        <v>9</v>
      </c>
      <c r="E310" s="25">
        <v>4.7063214510035305E-2</v>
      </c>
      <c r="F310" s="29">
        <f t="shared" si="9"/>
        <v>0.42356893059031775</v>
      </c>
    </row>
    <row r="311" spans="1:6" x14ac:dyDescent="0.3">
      <c r="A311" s="9">
        <v>40488</v>
      </c>
      <c r="B311" s="4">
        <v>57</v>
      </c>
      <c r="C311" s="5">
        <v>560.18100000000004</v>
      </c>
      <c r="D311" s="4">
        <v>9</v>
      </c>
      <c r="E311" s="25">
        <v>3.0230985341188957E-2</v>
      </c>
      <c r="F311" s="29">
        <f t="shared" si="9"/>
        <v>0.27207886807070064</v>
      </c>
    </row>
    <row r="312" spans="1:6" x14ac:dyDescent="0.3">
      <c r="A312" s="9">
        <v>40489</v>
      </c>
      <c r="B312" s="4">
        <v>60</v>
      </c>
      <c r="C312" s="5">
        <v>749.18420000000003</v>
      </c>
      <c r="D312" s="4">
        <v>10</v>
      </c>
      <c r="E312" s="25">
        <v>1.1568024505604555</v>
      </c>
      <c r="F312" s="29">
        <f t="shared" si="9"/>
        <v>11.568024505604555</v>
      </c>
    </row>
    <row r="313" spans="1:6" x14ac:dyDescent="0.3">
      <c r="A313" s="9">
        <v>40490</v>
      </c>
      <c r="B313" s="4">
        <v>55</v>
      </c>
      <c r="C313" s="5">
        <v>614.61559999999997</v>
      </c>
      <c r="D313" s="4">
        <v>3</v>
      </c>
      <c r="E313" s="25">
        <v>0.31061798247134714</v>
      </c>
      <c r="F313" s="29">
        <f t="shared" si="9"/>
        <v>0.93185394741404148</v>
      </c>
    </row>
    <row r="314" spans="1:6" x14ac:dyDescent="0.3">
      <c r="A314" s="9">
        <v>40491</v>
      </c>
      <c r="B314" s="4">
        <v>44</v>
      </c>
      <c r="C314" s="5">
        <v>390.59449999999998</v>
      </c>
      <c r="D314" s="4">
        <v>4</v>
      </c>
      <c r="E314" s="25">
        <v>1.3177182398996781E-2</v>
      </c>
      <c r="F314" s="29">
        <f t="shared" si="9"/>
        <v>5.2708729595987124E-2</v>
      </c>
    </row>
    <row r="315" spans="1:6" x14ac:dyDescent="0.3">
      <c r="A315" s="9">
        <v>40492</v>
      </c>
      <c r="B315" s="4">
        <v>53</v>
      </c>
      <c r="C315" s="5">
        <v>644.59799999999996</v>
      </c>
      <c r="D315" s="4">
        <v>3</v>
      </c>
      <c r="E315" s="25">
        <v>1.616478470862024E-2</v>
      </c>
      <c r="F315" s="29">
        <f t="shared" si="9"/>
        <v>4.8494354125860721E-2</v>
      </c>
    </row>
    <row r="316" spans="1:6" x14ac:dyDescent="0.3">
      <c r="A316" s="9">
        <v>40493</v>
      </c>
      <c r="B316" s="4">
        <v>61</v>
      </c>
      <c r="C316" s="5">
        <v>476.18430000000001</v>
      </c>
      <c r="D316" s="4">
        <v>8</v>
      </c>
      <c r="E316" s="25">
        <v>0.56293637850318856</v>
      </c>
      <c r="F316" s="29">
        <f t="shared" si="9"/>
        <v>4.5034910280255085</v>
      </c>
    </row>
    <row r="317" spans="1:6" x14ac:dyDescent="0.3">
      <c r="A317" s="9">
        <v>40494</v>
      </c>
      <c r="B317" s="4">
        <v>42</v>
      </c>
      <c r="C317" s="5">
        <v>648.49400000000003</v>
      </c>
      <c r="D317" s="4">
        <v>12</v>
      </c>
      <c r="E317" s="25">
        <v>2.9018463493119033</v>
      </c>
      <c r="F317" s="29">
        <f t="shared" si="9"/>
        <v>34.822156191742842</v>
      </c>
    </row>
    <row r="318" spans="1:6" x14ac:dyDescent="0.3">
      <c r="A318" s="9">
        <v>40495</v>
      </c>
      <c r="B318" s="4">
        <v>46</v>
      </c>
      <c r="C318" s="5">
        <v>694.80129999999997</v>
      </c>
      <c r="D318" s="4">
        <v>4</v>
      </c>
      <c r="E318" s="25">
        <v>3.0107849990218708E-2</v>
      </c>
      <c r="F318" s="29">
        <f t="shared" si="9"/>
        <v>0.12043139996087483</v>
      </c>
    </row>
    <row r="319" spans="1:6" x14ac:dyDescent="0.3">
      <c r="A319" s="9">
        <v>40496</v>
      </c>
      <c r="B319" s="4">
        <v>56</v>
      </c>
      <c r="C319" s="5">
        <v>476.83710000000002</v>
      </c>
      <c r="D319" s="4">
        <v>3</v>
      </c>
      <c r="E319" s="25">
        <v>1.9530088181646511E-2</v>
      </c>
      <c r="F319" s="29">
        <f t="shared" si="9"/>
        <v>5.8590264544939534E-2</v>
      </c>
    </row>
    <row r="320" spans="1:6" x14ac:dyDescent="0.3">
      <c r="A320" s="9">
        <v>40497</v>
      </c>
      <c r="B320" s="4">
        <v>45</v>
      </c>
      <c r="C320" s="5">
        <v>440.33589999999998</v>
      </c>
      <c r="D320" s="4">
        <v>5</v>
      </c>
      <c r="E320" s="25">
        <v>0.18062678484412614</v>
      </c>
      <c r="F320" s="29">
        <f t="shared" si="9"/>
        <v>0.90313392422063066</v>
      </c>
    </row>
    <row r="321" spans="1:6" x14ac:dyDescent="0.3">
      <c r="A321" s="9">
        <v>40498</v>
      </c>
      <c r="B321" s="4">
        <v>61</v>
      </c>
      <c r="C321" s="5">
        <v>326.17290000000003</v>
      </c>
      <c r="D321" s="4">
        <v>3</v>
      </c>
      <c r="E321" s="25">
        <v>9.1690596241792183E-2</v>
      </c>
      <c r="F321" s="29">
        <f t="shared" si="9"/>
        <v>0.27507178872537652</v>
      </c>
    </row>
    <row r="322" spans="1:6" x14ac:dyDescent="0.3">
      <c r="A322" s="9">
        <v>40499</v>
      </c>
      <c r="B322" s="4">
        <v>64</v>
      </c>
      <c r="C322" s="5">
        <v>431.11720000000003</v>
      </c>
      <c r="D322" s="4">
        <v>8</v>
      </c>
      <c r="E322" s="25">
        <v>0.24242594147033653</v>
      </c>
      <c r="F322" s="29">
        <f t="shared" si="9"/>
        <v>1.9394075317626922</v>
      </c>
    </row>
    <row r="323" spans="1:6" x14ac:dyDescent="0.3">
      <c r="A323" s="9">
        <v>40500</v>
      </c>
      <c r="B323" s="4">
        <v>56</v>
      </c>
      <c r="C323" s="5">
        <v>512.20450000000005</v>
      </c>
      <c r="D323" s="4">
        <v>3</v>
      </c>
      <c r="E323" s="25">
        <v>2.3282233328484978E-2</v>
      </c>
      <c r="F323" s="29">
        <f t="shared" ref="F323:F351" si="10">D323*E323</f>
        <v>6.9846699985454938E-2</v>
      </c>
    </row>
    <row r="324" spans="1:6" x14ac:dyDescent="0.3">
      <c r="A324" s="9">
        <v>40501</v>
      </c>
      <c r="B324" s="4">
        <v>46</v>
      </c>
      <c r="C324" s="5">
        <v>309.76319999999998</v>
      </c>
      <c r="D324" s="4">
        <v>7</v>
      </c>
      <c r="E324" s="25">
        <v>4.9792209827097551E-3</v>
      </c>
      <c r="F324" s="29">
        <f t="shared" si="10"/>
        <v>3.4854546878968287E-2</v>
      </c>
    </row>
    <row r="325" spans="1:6" x14ac:dyDescent="0.3">
      <c r="A325" s="9">
        <v>40502</v>
      </c>
      <c r="B325" s="4">
        <v>53</v>
      </c>
      <c r="C325" s="5">
        <v>634.09220000000005</v>
      </c>
      <c r="D325" s="4">
        <v>4</v>
      </c>
      <c r="E325" s="25">
        <v>1.7489003049290477E-2</v>
      </c>
      <c r="F325" s="29">
        <f t="shared" si="10"/>
        <v>6.995601219716191E-2</v>
      </c>
    </row>
    <row r="326" spans="1:6" x14ac:dyDescent="0.3">
      <c r="A326" s="9">
        <v>40503</v>
      </c>
      <c r="B326" s="4">
        <v>43</v>
      </c>
      <c r="C326" s="5">
        <v>420.0813</v>
      </c>
      <c r="D326" s="4">
        <v>9</v>
      </c>
      <c r="E326" s="25">
        <v>1.5646033818694227E-2</v>
      </c>
      <c r="F326" s="29">
        <f t="shared" si="10"/>
        <v>0.14081430436824804</v>
      </c>
    </row>
    <row r="327" spans="1:6" x14ac:dyDescent="0.3">
      <c r="A327" s="9">
        <v>40504</v>
      </c>
      <c r="B327" s="4">
        <v>49</v>
      </c>
      <c r="C327" s="5">
        <v>461.39030000000002</v>
      </c>
      <c r="D327" s="4">
        <v>5</v>
      </c>
      <c r="E327" s="25">
        <v>3.4275154197741624E-2</v>
      </c>
      <c r="F327" s="29">
        <f t="shared" si="10"/>
        <v>0.17137577098870813</v>
      </c>
    </row>
    <row r="328" spans="1:6" x14ac:dyDescent="0.3">
      <c r="A328" s="9">
        <v>40505</v>
      </c>
      <c r="B328" s="4">
        <v>61</v>
      </c>
      <c r="C328" s="5">
        <v>437.09769999999997</v>
      </c>
      <c r="D328" s="4">
        <v>6</v>
      </c>
      <c r="E328" s="25">
        <v>1.3324215627414522</v>
      </c>
      <c r="F328" s="29">
        <f t="shared" si="10"/>
        <v>7.9945293764487131</v>
      </c>
    </row>
    <row r="329" spans="1:6" x14ac:dyDescent="0.3">
      <c r="A329" s="9">
        <v>40506</v>
      </c>
      <c r="B329" s="4">
        <v>52</v>
      </c>
      <c r="C329" s="5">
        <v>454.72969999999998</v>
      </c>
      <c r="D329" s="4">
        <v>3</v>
      </c>
      <c r="E329" s="25">
        <v>3.110510368801226E-2</v>
      </c>
      <c r="F329" s="29">
        <f t="shared" si="10"/>
        <v>9.3315311064036788E-2</v>
      </c>
    </row>
    <row r="330" spans="1:6" x14ac:dyDescent="0.3">
      <c r="A330" s="9">
        <v>40507</v>
      </c>
      <c r="B330" s="4">
        <v>44</v>
      </c>
      <c r="C330" s="5">
        <v>563.59979999999996</v>
      </c>
      <c r="D330" s="4">
        <v>10</v>
      </c>
      <c r="E330" s="25">
        <v>4.1933003223289946E-2</v>
      </c>
      <c r="F330" s="29">
        <f t="shared" si="10"/>
        <v>0.41933003223289944</v>
      </c>
    </row>
    <row r="331" spans="1:6" x14ac:dyDescent="0.3">
      <c r="A331" s="9">
        <v>40508</v>
      </c>
      <c r="B331" s="4">
        <v>56</v>
      </c>
      <c r="C331" s="5">
        <v>431.63810000000001</v>
      </c>
      <c r="D331" s="4">
        <v>3</v>
      </c>
      <c r="E331" s="25">
        <v>3.0984026845113272E-2</v>
      </c>
      <c r="F331" s="29">
        <f t="shared" si="10"/>
        <v>9.2952080535339821E-2</v>
      </c>
    </row>
    <row r="332" spans="1:6" x14ac:dyDescent="0.3">
      <c r="A332" s="9">
        <v>40509</v>
      </c>
      <c r="B332" s="4">
        <v>42</v>
      </c>
      <c r="C332" s="5">
        <v>454.94850000000002</v>
      </c>
      <c r="D332" s="4">
        <v>2</v>
      </c>
      <c r="E332" s="25">
        <v>2.0407251824408102E-2</v>
      </c>
      <c r="F332" s="29">
        <f t="shared" si="10"/>
        <v>4.0814503648816204E-2</v>
      </c>
    </row>
    <row r="333" spans="1:6" x14ac:dyDescent="0.3">
      <c r="A333" s="9">
        <v>40510</v>
      </c>
      <c r="B333" s="4">
        <v>41</v>
      </c>
      <c r="C333" s="5">
        <v>499.31709999999998</v>
      </c>
      <c r="D333" s="4">
        <v>7</v>
      </c>
      <c r="E333" s="25">
        <v>5.5144937619824717E-2</v>
      </c>
      <c r="F333" s="29">
        <f t="shared" si="10"/>
        <v>0.38601456333877304</v>
      </c>
    </row>
    <row r="334" spans="1:6" x14ac:dyDescent="0.3">
      <c r="A334" s="9">
        <v>40511</v>
      </c>
      <c r="B334" s="4">
        <v>45</v>
      </c>
      <c r="C334" s="5">
        <v>472.07010000000002</v>
      </c>
      <c r="D334" s="4">
        <v>3</v>
      </c>
      <c r="E334" s="25">
        <v>0.14163803007317913</v>
      </c>
      <c r="F334" s="29">
        <f t="shared" si="10"/>
        <v>0.42491409021953741</v>
      </c>
    </row>
    <row r="335" spans="1:6" x14ac:dyDescent="0.3">
      <c r="A335" s="9">
        <v>40512</v>
      </c>
      <c r="B335" s="4">
        <v>60</v>
      </c>
      <c r="C335" s="5">
        <v>696.91539999999998</v>
      </c>
      <c r="D335" s="4">
        <v>6</v>
      </c>
      <c r="E335" s="25">
        <v>0.16694038010208692</v>
      </c>
      <c r="F335" s="29">
        <f t="shared" si="10"/>
        <v>1.0016422806125216</v>
      </c>
    </row>
    <row r="336" spans="1:6" x14ac:dyDescent="0.3">
      <c r="A336" s="9">
        <v>40513</v>
      </c>
      <c r="B336" s="4">
        <v>36</v>
      </c>
      <c r="C336" s="5">
        <v>543.07569999999998</v>
      </c>
      <c r="D336" s="4">
        <v>3</v>
      </c>
      <c r="E336" s="25">
        <v>5.7487616958985917E-2</v>
      </c>
      <c r="F336" s="29">
        <f t="shared" si="10"/>
        <v>0.17246285087695776</v>
      </c>
    </row>
    <row r="337" spans="1:6" x14ac:dyDescent="0.3">
      <c r="A337" s="9">
        <v>40514</v>
      </c>
      <c r="B337" s="4">
        <v>55</v>
      </c>
      <c r="C337" s="5">
        <v>611.77099999999996</v>
      </c>
      <c r="D337" s="4">
        <v>8</v>
      </c>
      <c r="E337" s="25">
        <v>2.4912838526657106E-2</v>
      </c>
      <c r="F337" s="29">
        <f t="shared" si="10"/>
        <v>0.19930270821325685</v>
      </c>
    </row>
    <row r="338" spans="1:6" x14ac:dyDescent="0.3">
      <c r="A338" s="9">
        <v>40515</v>
      </c>
      <c r="B338" s="4">
        <v>54</v>
      </c>
      <c r="C338" s="5">
        <v>443.27949999999998</v>
      </c>
      <c r="D338" s="4">
        <v>3</v>
      </c>
      <c r="E338" s="25">
        <v>6.3339794250465084E-2</v>
      </c>
      <c r="F338" s="29">
        <f t="shared" si="10"/>
        <v>0.19001938275139524</v>
      </c>
    </row>
    <row r="339" spans="1:6" x14ac:dyDescent="0.3">
      <c r="A339" s="9">
        <v>40516</v>
      </c>
      <c r="B339" s="4">
        <v>48</v>
      </c>
      <c r="C339" s="5">
        <v>715.45870000000002</v>
      </c>
      <c r="D339" s="4">
        <v>12</v>
      </c>
      <c r="E339" s="25">
        <v>5.2788263927657481E-2</v>
      </c>
      <c r="F339" s="29">
        <f t="shared" si="10"/>
        <v>0.63345916713188977</v>
      </c>
    </row>
    <row r="340" spans="1:6" x14ac:dyDescent="0.3">
      <c r="A340" s="9">
        <v>40517</v>
      </c>
      <c r="B340" s="4">
        <v>69</v>
      </c>
      <c r="C340" s="5">
        <v>406.13420000000002</v>
      </c>
      <c r="D340" s="4">
        <v>8</v>
      </c>
      <c r="E340" s="25">
        <v>0.25820290710543797</v>
      </c>
      <c r="F340" s="29">
        <f t="shared" si="10"/>
        <v>2.0656232568435038</v>
      </c>
    </row>
    <row r="341" spans="1:6" x14ac:dyDescent="0.3">
      <c r="A341" s="9">
        <v>40518</v>
      </c>
      <c r="B341" s="4">
        <v>49</v>
      </c>
      <c r="C341" s="5">
        <v>295.81229999999999</v>
      </c>
      <c r="D341" s="4">
        <v>4</v>
      </c>
      <c r="E341" s="25">
        <v>2.4350312748084586E-2</v>
      </c>
      <c r="F341" s="29">
        <f t="shared" si="10"/>
        <v>9.7401250992338345E-2</v>
      </c>
    </row>
    <row r="342" spans="1:6" x14ac:dyDescent="0.3">
      <c r="A342" s="9">
        <v>40519</v>
      </c>
      <c r="B342" s="4">
        <v>52</v>
      </c>
      <c r="C342" s="5">
        <v>521.62689999999998</v>
      </c>
      <c r="D342" s="4">
        <v>5</v>
      </c>
      <c r="E342" s="25">
        <v>5.7613790010616714E-2</v>
      </c>
      <c r="F342" s="29">
        <f t="shared" si="10"/>
        <v>0.28806895005308358</v>
      </c>
    </row>
    <row r="343" spans="1:6" x14ac:dyDescent="0.3">
      <c r="A343" s="9">
        <v>40520</v>
      </c>
      <c r="B343" s="4">
        <v>59</v>
      </c>
      <c r="C343" s="5">
        <v>535.52880000000005</v>
      </c>
      <c r="D343" s="4">
        <v>4</v>
      </c>
      <c r="E343" s="25">
        <v>2.4712893671307076E-2</v>
      </c>
      <c r="F343" s="29">
        <f t="shared" si="10"/>
        <v>9.8851574685228302E-2</v>
      </c>
    </row>
    <row r="344" spans="1:6" x14ac:dyDescent="0.3">
      <c r="A344" s="9">
        <v>40521</v>
      </c>
      <c r="B344" s="4">
        <v>52</v>
      </c>
      <c r="C344" s="5">
        <v>535.07860000000005</v>
      </c>
      <c r="D344" s="4">
        <v>5</v>
      </c>
      <c r="E344" s="25">
        <v>8.6553501789931625E-2</v>
      </c>
      <c r="F344" s="29">
        <f t="shared" si="10"/>
        <v>0.4327675089496581</v>
      </c>
    </row>
    <row r="345" spans="1:6" x14ac:dyDescent="0.3">
      <c r="A345" s="9">
        <v>40522</v>
      </c>
      <c r="B345" s="4">
        <v>40</v>
      </c>
      <c r="C345" s="5">
        <v>566.50070000000005</v>
      </c>
      <c r="D345" s="4">
        <v>7</v>
      </c>
      <c r="E345" s="25">
        <v>8.3083464619704103E-2</v>
      </c>
      <c r="F345" s="29">
        <f t="shared" si="10"/>
        <v>0.58158425233792876</v>
      </c>
    </row>
    <row r="346" spans="1:6" x14ac:dyDescent="0.3">
      <c r="A346" s="9">
        <v>40523</v>
      </c>
      <c r="B346" s="4">
        <v>57</v>
      </c>
      <c r="C346" s="5">
        <v>407.9085</v>
      </c>
      <c r="D346" s="4">
        <v>3</v>
      </c>
      <c r="E346" s="25">
        <v>1.3457625714919224E-2</v>
      </c>
      <c r="F346" s="29">
        <f t="shared" si="10"/>
        <v>4.0372877144757673E-2</v>
      </c>
    </row>
    <row r="347" spans="1:6" x14ac:dyDescent="0.3">
      <c r="A347" s="9">
        <v>40524</v>
      </c>
      <c r="B347" s="4">
        <v>42</v>
      </c>
      <c r="C347" s="5">
        <v>392.7124</v>
      </c>
      <c r="D347" s="4">
        <v>7</v>
      </c>
      <c r="E347" s="25">
        <v>8.259612254244178E-2</v>
      </c>
      <c r="F347" s="29">
        <f t="shared" si="10"/>
        <v>0.57817285779709249</v>
      </c>
    </row>
    <row r="348" spans="1:6" x14ac:dyDescent="0.3">
      <c r="A348" s="9">
        <v>40525</v>
      </c>
      <c r="B348" s="4">
        <v>47</v>
      </c>
      <c r="C348" s="5">
        <v>398.12279999999998</v>
      </c>
      <c r="D348" s="4">
        <v>2</v>
      </c>
      <c r="E348" s="25">
        <v>5.440852723079987E-2</v>
      </c>
      <c r="F348" s="29">
        <f t="shared" si="10"/>
        <v>0.10881705446159974</v>
      </c>
    </row>
    <row r="349" spans="1:6" x14ac:dyDescent="0.3">
      <c r="A349" s="9">
        <v>40526</v>
      </c>
      <c r="B349" s="4">
        <v>48</v>
      </c>
      <c r="C349" s="5">
        <v>477.88749999999999</v>
      </c>
      <c r="D349" s="4">
        <v>7</v>
      </c>
      <c r="E349" s="25">
        <v>0.49820727539478948</v>
      </c>
      <c r="F349" s="29">
        <f t="shared" si="10"/>
        <v>3.4874509277635264</v>
      </c>
    </row>
    <row r="350" spans="1:6" x14ac:dyDescent="0.3">
      <c r="A350" s="9">
        <v>40527</v>
      </c>
      <c r="B350" s="4">
        <v>54</v>
      </c>
      <c r="C350" s="5">
        <v>662.42070000000001</v>
      </c>
      <c r="D350" s="4">
        <v>7</v>
      </c>
      <c r="E350" s="25">
        <v>6.9449050039769788E-3</v>
      </c>
      <c r="F350" s="29">
        <f t="shared" si="10"/>
        <v>4.8614335027838851E-2</v>
      </c>
    </row>
    <row r="351" spans="1:6" ht="15" thickBot="1" x14ac:dyDescent="0.35">
      <c r="A351" s="10">
        <v>40528</v>
      </c>
      <c r="B351" s="11">
        <v>66</v>
      </c>
      <c r="C351" s="12">
        <v>572.56470000000002</v>
      </c>
      <c r="D351" s="11">
        <v>6</v>
      </c>
      <c r="E351" s="26">
        <v>9.3423869618861607E-2</v>
      </c>
      <c r="F351" s="30">
        <f t="shared" si="10"/>
        <v>0.56054321771316962</v>
      </c>
    </row>
  </sheetData>
  <conditionalFormatting sqref="M3:M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{39968F69-C612-4C08-B968-959A5DF5A97E}</x14:id>
        </ext>
      </extLs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968F69-C612-4C08-B968-959A5DF5A9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24BB-88D5-4424-984F-60D59C4015BA}">
  <dimension ref="A1:B15"/>
  <sheetViews>
    <sheetView tabSelected="1" workbookViewId="0">
      <selection activeCell="A11" sqref="A11"/>
    </sheetView>
  </sheetViews>
  <sheetFormatPr baseColWidth="10" defaultRowHeight="14.4" x14ac:dyDescent="0.3"/>
  <cols>
    <col min="1" max="1" width="18.21875" bestFit="1" customWidth="1"/>
  </cols>
  <sheetData>
    <row r="1" spans="1:2" x14ac:dyDescent="0.3">
      <c r="A1" s="23" t="s">
        <v>25</v>
      </c>
      <c r="B1" s="23" t="s">
        <v>26</v>
      </c>
    </row>
    <row r="2" spans="1:2" x14ac:dyDescent="0.3">
      <c r="A2" s="23" t="s">
        <v>24</v>
      </c>
      <c r="B2">
        <f>('Fallos Tecnológicos Internos'!M14*'Fallos Tecnológicos Internos'!M13+'Fallos Tecnológicos Externos'!M14*'Fallos Tecnológicos Externos'!M13)/('Fallos Tecnológicos Internos'!M13+'Fallos Tecnológicos Externos'!M13)</f>
        <v>8.2682770745190624</v>
      </c>
    </row>
    <row r="3" spans="1:2" x14ac:dyDescent="0.3">
      <c r="A3" s="23" t="s">
        <v>27</v>
      </c>
      <c r="B3">
        <f>('Fallos Tecnológicos Internos'!M15*'Fallos Tecnológicos Internos'!M13+'Fallos Tecnológicos Externos'!M15*'Fallos Tecnológicos Externos'!M13)/('Fallos Tecnológicos Internos'!M13+'Fallos Tecnológicos Externos'!M13)</f>
        <v>117.84559114638904</v>
      </c>
    </row>
    <row r="4" spans="1:2" x14ac:dyDescent="0.3">
      <c r="A4" s="23" t="s">
        <v>28</v>
      </c>
      <c r="B4">
        <f>(('Fallos Tecnológicos Internos'!M13*'Fallos Tecnológicos Internos'!M14^2)+('Fallos Tecnológicos Externos'!M13*'Fallos Tecnológicos Externos'!M14^2))-B2^2</f>
        <v>88308.480567318489</v>
      </c>
    </row>
    <row r="5" spans="1:2" x14ac:dyDescent="0.3">
      <c r="A5" s="23" t="s">
        <v>29</v>
      </c>
      <c r="B5">
        <f>B3/B4</f>
        <v>1.3344764895660739E-3</v>
      </c>
    </row>
    <row r="6" spans="1:2" x14ac:dyDescent="0.3">
      <c r="A6" s="23" t="s">
        <v>31</v>
      </c>
      <c r="B6">
        <v>701</v>
      </c>
    </row>
    <row r="7" spans="1:2" x14ac:dyDescent="0.3">
      <c r="A7" s="23" t="s">
        <v>30</v>
      </c>
      <c r="B7">
        <f>B6/(B6+B5)</f>
        <v>0.99999809632817527</v>
      </c>
    </row>
    <row r="8" spans="1:2" x14ac:dyDescent="0.3">
      <c r="A8" s="23" t="s">
        <v>32</v>
      </c>
      <c r="B8">
        <f>AVERAGE('Fallos Tecnológicos Internos'!F2:F702)</f>
        <v>9.4511126961483605</v>
      </c>
    </row>
    <row r="9" spans="1:2" x14ac:dyDescent="0.3">
      <c r="A9" s="23" t="s">
        <v>33</v>
      </c>
      <c r="B9">
        <f>B7*B8+(1-B7)*B2</f>
        <v>9.4511104444175142</v>
      </c>
    </row>
    <row r="11" spans="1:2" x14ac:dyDescent="0.3">
      <c r="A11" s="23" t="s">
        <v>38</v>
      </c>
    </row>
    <row r="12" spans="1:2" x14ac:dyDescent="0.3">
      <c r="A12" s="23" t="s">
        <v>34</v>
      </c>
      <c r="B12">
        <f>PERCENTILE('Fallos Tecnológicos Internos'!F2:F702,0.999)</f>
        <v>102.90209999999946</v>
      </c>
    </row>
    <row r="13" spans="1:2" x14ac:dyDescent="0.3">
      <c r="A13" s="23" t="s">
        <v>35</v>
      </c>
      <c r="B13">
        <f>PERCENTILE('Fallos Tecnológicos Externos'!F2:F351,0.999)</f>
        <v>33.505087134865896</v>
      </c>
    </row>
    <row r="14" spans="1:2" x14ac:dyDescent="0.3">
      <c r="A14" s="23" t="s">
        <v>36</v>
      </c>
      <c r="B14">
        <f>B12*'Fallos Tecnológicos Internos'!M13+Credibilidad!B13*'Fallos Tecnológicos Externos'!M13</f>
        <v>83861.152597202687</v>
      </c>
    </row>
    <row r="15" spans="1:2" x14ac:dyDescent="0.3">
      <c r="A15" s="23" t="s">
        <v>37</v>
      </c>
      <c r="B15">
        <f>B7*B12+(1-B7)*B13</f>
        <v>102.90196789086134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Fallos Tecnológicos Internos</vt:lpstr>
      <vt:lpstr>Fallos Tecnológicos Externos</vt:lpstr>
      <vt:lpstr>Credibilidad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Palacio</dc:creator>
  <cp:lastModifiedBy>user</cp:lastModifiedBy>
  <cp:lastPrinted>2016-12-14T15:19:26Z</cp:lastPrinted>
  <dcterms:created xsi:type="dcterms:W3CDTF">2013-02-21T14:05:05Z</dcterms:created>
  <dcterms:modified xsi:type="dcterms:W3CDTF">2020-07-29T14:30:25Z</dcterms:modified>
</cp:coreProperties>
</file>