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QUEST/"/>
    </mc:Choice>
  </mc:AlternateContent>
  <xr:revisionPtr revIDLastSave="0" documentId="13_ncr:1_{EB3DA6E5-D86C-5340-8E4C-F6B392B0E5CF}" xr6:coauthVersionLast="47" xr6:coauthVersionMax="47" xr10:uidLastSave="{00000000-0000-0000-0000-000000000000}"/>
  <bookViews>
    <workbookView xWindow="3740" yWindow="10180" windowWidth="30240" windowHeight="14560" xr2:uid="{E446C898-C1C5-6B4A-ADAC-A69F6B1D818F}"/>
  </bookViews>
  <sheets>
    <sheet name="Adenine" sheetId="136" r:id="rId1"/>
    <sheet name="Cytosine" sheetId="137" r:id="rId2"/>
    <sheet name="Guanine" sheetId="139" r:id="rId3"/>
    <sheet name="Thymine" sheetId="140" r:id="rId4"/>
    <sheet name="Uracil" sheetId="1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36" l="1"/>
  <c r="S25" i="136"/>
  <c r="B25" i="136"/>
  <c r="E1" i="139" l="1"/>
  <c r="J14" i="137" l="1"/>
  <c r="J13" i="137"/>
  <c r="J12" i="137"/>
  <c r="J11" i="137"/>
  <c r="S27" i="139"/>
  <c r="B27" i="139"/>
  <c r="S26" i="139"/>
  <c r="B26" i="139"/>
  <c r="S25" i="139"/>
  <c r="B25" i="139"/>
  <c r="S24" i="139"/>
  <c r="B24" i="139"/>
  <c r="S23" i="139"/>
  <c r="B23" i="139"/>
  <c r="S22" i="139"/>
  <c r="B22" i="139"/>
  <c r="S21" i="139"/>
  <c r="B21" i="139"/>
  <c r="S20" i="139"/>
  <c r="B20" i="139"/>
  <c r="S19" i="139"/>
  <c r="B19" i="139"/>
  <c r="S18" i="139"/>
  <c r="B18" i="139"/>
  <c r="J13" i="139"/>
  <c r="J12" i="139"/>
  <c r="J11" i="139"/>
  <c r="J10" i="139"/>
  <c r="J9" i="139"/>
  <c r="J8" i="139"/>
  <c r="J7" i="139"/>
  <c r="J6" i="139"/>
  <c r="J5" i="139"/>
  <c r="J4" i="139"/>
  <c r="S29" i="137"/>
  <c r="B29" i="137"/>
  <c r="S28" i="137"/>
  <c r="B28" i="137"/>
  <c r="S27" i="137"/>
  <c r="B27" i="137"/>
  <c r="S26" i="137"/>
  <c r="B26" i="137"/>
  <c r="S25" i="137"/>
  <c r="B25" i="137"/>
  <c r="S24" i="137"/>
  <c r="B24" i="137"/>
  <c r="S23" i="137"/>
  <c r="B23" i="137"/>
  <c r="S22" i="137"/>
  <c r="B22" i="137"/>
  <c r="S21" i="137"/>
  <c r="B21" i="137"/>
  <c r="S20" i="137"/>
  <c r="B20" i="137"/>
  <c r="S19" i="137"/>
  <c r="B19" i="137"/>
  <c r="J10" i="137"/>
  <c r="J9" i="137"/>
  <c r="J8" i="137"/>
  <c r="J7" i="137"/>
  <c r="J6" i="137"/>
  <c r="J5" i="137"/>
  <c r="J4" i="137"/>
  <c r="E1" i="137"/>
  <c r="S33" i="136"/>
  <c r="B33" i="136"/>
  <c r="S32" i="136"/>
  <c r="B32" i="136"/>
  <c r="S31" i="136"/>
  <c r="B31" i="136"/>
  <c r="S30" i="136"/>
  <c r="B30" i="136"/>
  <c r="S29" i="136"/>
  <c r="B29" i="136"/>
  <c r="S28" i="136"/>
  <c r="B28" i="136"/>
  <c r="S27" i="136"/>
  <c r="B27" i="136"/>
  <c r="S26" i="136"/>
  <c r="B26" i="136"/>
  <c r="S24" i="136"/>
  <c r="B24" i="136"/>
  <c r="S23" i="136"/>
  <c r="B23" i="136"/>
  <c r="S22" i="136"/>
  <c r="B22" i="136"/>
  <c r="S21" i="136"/>
  <c r="B21" i="136"/>
  <c r="J17" i="136"/>
  <c r="J16" i="136"/>
  <c r="J15" i="136"/>
  <c r="J14" i="136"/>
  <c r="J13" i="136"/>
  <c r="J12" i="136"/>
  <c r="J11" i="136"/>
  <c r="J10" i="136"/>
  <c r="J9" i="136"/>
  <c r="J7" i="136"/>
  <c r="J6" i="136"/>
  <c r="J5" i="136"/>
  <c r="J4" i="136"/>
  <c r="E1" i="136"/>
</calcChain>
</file>

<file path=xl/sharedStrings.xml><?xml version="1.0" encoding="utf-8"?>
<sst xmlns="http://schemas.openxmlformats.org/spreadsheetml/2006/main" count="575" uniqueCount="167">
  <si>
    <t>Frozen-Core</t>
  </si>
  <si>
    <t>CC3/AVDZ</t>
  </si>
  <si>
    <t>CC3/AVTZ</t>
  </si>
  <si>
    <t>Triplet</t>
  </si>
  <si>
    <t>AVTZ</t>
  </si>
  <si>
    <t>TM</t>
  </si>
  <si>
    <t>CIS(D)</t>
  </si>
  <si>
    <t>CC2</t>
  </si>
  <si>
    <t>CCSD</t>
  </si>
  <si>
    <t>STEOM</t>
  </si>
  <si>
    <t>CCSDR(3)</t>
  </si>
  <si>
    <t>CCSDT-3</t>
  </si>
  <si>
    <t>CC3</t>
  </si>
  <si>
    <t>ADC(2)</t>
  </si>
  <si>
    <t>ADC(3)</t>
  </si>
  <si>
    <t>SOS/ADC(2)</t>
  </si>
  <si>
    <t>EOM-MP2</t>
  </si>
  <si>
    <t>SOS/CC2</t>
  </si>
  <si>
    <t>SCS/CC2</t>
  </si>
  <si>
    <t>QC</t>
  </si>
  <si>
    <t>ADC(2.5)</t>
  </si>
  <si>
    <t>JPCL</t>
  </si>
  <si>
    <t>Gaussian</t>
  </si>
  <si>
    <t>Dalton</t>
  </si>
  <si>
    <t>Cfour</t>
  </si>
  <si>
    <t>TBE Search</t>
  </si>
  <si>
    <t>CCSD(T)(a)*</t>
  </si>
  <si>
    <t>CCSD/AVDZ</t>
  </si>
  <si>
    <t>CCSD/AVTZ</t>
  </si>
  <si>
    <t>Cfour/Dalton</t>
  </si>
  <si>
    <t>f=0.000</t>
  </si>
  <si>
    <t>f=0.001</t>
  </si>
  <si>
    <t>Singlet</t>
  </si>
  <si>
    <t>CCSDT</t>
  </si>
  <si>
    <t>f=0.002</t>
  </si>
  <si>
    <t>A" (Val, n-pi*)</t>
  </si>
  <si>
    <t>A' (Val, pi-pi*)</t>
  </si>
  <si>
    <t>Q-Chem</t>
  </si>
  <si>
    <t>Gaussian/Dalton</t>
  </si>
  <si>
    <t>States</t>
  </si>
  <si>
    <t>Original work: Unpublished</t>
  </si>
  <si>
    <t>TBE/AVTZ</t>
  </si>
  <si>
    <t>Gaussian/Cfour</t>
  </si>
  <si>
    <t>Geom: CCSD(T,FC)/cc-pVTZ</t>
  </si>
  <si>
    <t>LR-CCSD/AVTZ</t>
  </si>
  <si>
    <t>ADC(2)/AVTZ</t>
  </si>
  <si>
    <t>%T1 (CC3/AVDZ)</t>
  </si>
  <si>
    <t>ORCA</t>
  </si>
  <si>
    <t>CCSDT/6-31+G(d)</t>
  </si>
  <si>
    <t>CCSD/6-31+G(d)</t>
  </si>
  <si>
    <t>CC3/6-31+G(d)</t>
  </si>
  <si>
    <t>&lt;r2&gt;=1188</t>
  </si>
  <si>
    <t>&lt;r2&gt;=1183</t>
  </si>
  <si>
    <t>&lt;r2&gt;=1128</t>
  </si>
  <si>
    <t>&lt;r2&gt;=1125</t>
  </si>
  <si>
    <t>39=&gt;41</t>
  </si>
  <si>
    <t>&lt;r2&gt;=1158</t>
  </si>
  <si>
    <t>f=0.019</t>
  </si>
  <si>
    <t>&lt;r2&gt;=1159</t>
  </si>
  <si>
    <t>34=&gt;50/35=&gt;57/35=&gt;52/35=&gt;56</t>
  </si>
  <si>
    <t>f=0.263</t>
  </si>
  <si>
    <t>&lt;r2&gt;=1161</t>
  </si>
  <si>
    <t>35=&gt;50/35=&gt;42</t>
  </si>
  <si>
    <t>33=&gt;50/33=&gt;42</t>
  </si>
  <si>
    <t>A" (Ryd, pi-R)</t>
  </si>
  <si>
    <t>f=0.009</t>
  </si>
  <si>
    <t>&lt;r2&gt;=1205</t>
  </si>
  <si>
    <t>35=&gt;36/35=&gt;37</t>
  </si>
  <si>
    <t>&lt;r2&gt;=1225</t>
  </si>
  <si>
    <t>35=&gt;37/35=&gt;36</t>
  </si>
  <si>
    <t>f=0.003</t>
  </si>
  <si>
    <t>&lt;r2&gt;=1157</t>
  </si>
  <si>
    <t>33=&gt;57/33=&gt;52/33=&gt;56</t>
  </si>
  <si>
    <t>f=0.323</t>
  </si>
  <si>
    <t>&lt;r2&gt;=1168</t>
  </si>
  <si>
    <t>35=&gt;41/35=&gt;62/34=&gt;42/34=&gt;50</t>
  </si>
  <si>
    <t>Much 34=&gt;50 and 34=&gt;42 with many methods</t>
  </si>
  <si>
    <t>f=0.148</t>
  </si>
  <si>
    <t>35=&gt;41/34=&gt;50</t>
  </si>
  <si>
    <t>A' (Ryd, n-R)</t>
  </si>
  <si>
    <t>f=0.055</t>
  </si>
  <si>
    <t>&lt;r2&gt;=1209</t>
  </si>
  <si>
    <t>33=&gt;36/33=&gt;38/33=&gt;37</t>
  </si>
  <si>
    <t>&lt;r2&gt;=1160</t>
  </si>
  <si>
    <t>35=&gt;57/35=&gt;52/35=&gt;56</t>
  </si>
  <si>
    <t>&lt;r2&gt;=1198</t>
  </si>
  <si>
    <t>The two (singlet) A" Rydberg and the two highest (singlet valence) A' are highly mixed with many approaches.</t>
  </si>
  <si>
    <t>TM/Cfour</t>
  </si>
  <si>
    <t>Assignments for the highest singlet A' not (always) straightfoward, since two close states, used either MOs or f (when available)</t>
  </si>
  <si>
    <t>&lt;r2&gt;=845</t>
  </si>
  <si>
    <t>f=0.061</t>
  </si>
  <si>
    <t>29=&gt;36/29=&gt;42/29=&gt;35/29=&gt;40</t>
  </si>
  <si>
    <t>&lt;r2&gt;=843</t>
  </si>
  <si>
    <t>27=&gt;42/27=&gt;36/27=&gt;40/27=&gt;35</t>
  </si>
  <si>
    <t>f=0.163</t>
  </si>
  <si>
    <t>28=&gt;42/28=&gt;36/28=&gt;35/28=&gt;40</t>
  </si>
  <si>
    <t>f=0.004</t>
  </si>
  <si>
    <t>&lt;r2&gt;=890</t>
  </si>
  <si>
    <t>29=&gt;30/29=&gt;31/29=&gt;43</t>
  </si>
  <si>
    <t>&lt;r2&gt;=846</t>
  </si>
  <si>
    <t>26=&gt;36/26=&gt;42/27=&gt;36/27=&gt;52</t>
  </si>
  <si>
    <t>27=&gt;52/26=&gt;52/26=&gt;40</t>
  </si>
  <si>
    <t>f=0.489</t>
  </si>
  <si>
    <t>&lt;r2&gt;=855</t>
  </si>
  <si>
    <t>29=&gt;52/29=&gt;36/29=&gt;40</t>
  </si>
  <si>
    <t>29=&gt;36/29=&gt;42/29=&gt;35</t>
  </si>
  <si>
    <t>28=&gt;42/28=&gt;36/28=&gt;35</t>
  </si>
  <si>
    <t>&lt;r2&gt;=889</t>
  </si>
  <si>
    <t>29=&gt;30/29=&gt;43/29=&gt;31</t>
  </si>
  <si>
    <t>The third and fourth singlet A" are not easy to pinpoint (holds for almost any methods but for the most advanced ones)</t>
  </si>
  <si>
    <t xml:space="preserve">With SCS-CC2, the highest A" is the 4th one, best matching character </t>
  </si>
  <si>
    <t>&lt;r2&gt;=1502</t>
  </si>
  <si>
    <t>&lt;r2&gt;=1551</t>
  </si>
  <si>
    <t>39=&gt;40</t>
  </si>
  <si>
    <t>f=0.151</t>
  </si>
  <si>
    <t>39=&gt;57/39=&gt;55</t>
  </si>
  <si>
    <t>f=0.005</t>
  </si>
  <si>
    <t>&lt;r2&gt;=1565</t>
  </si>
  <si>
    <t>&lt;r2&gt;=1499</t>
  </si>
  <si>
    <t>35=&gt;57/37=&gt;57/35=&gt;60/37=&gt;60</t>
  </si>
  <si>
    <t>f=0.337</t>
  </si>
  <si>
    <t>&lt;r2&gt;=1510</t>
  </si>
  <si>
    <t>39=&gt;45/39=&gt;64/39=&gt;60/39=&gt;55/39=&gt;62</t>
  </si>
  <si>
    <t>39=&gt;57/39=&gt;55/39=&gt;60</t>
  </si>
  <si>
    <t>&lt;r2&gt;=1506</t>
  </si>
  <si>
    <t>39=&gt;64/39=&gt;55/39=&gt;60/39=&gt;62</t>
  </si>
  <si>
    <t>&lt;r2&gt;=1564</t>
  </si>
  <si>
    <t>&lt;r2&gt;=1126</t>
  </si>
  <si>
    <t>&lt;r2&gt;=1123</t>
  </si>
  <si>
    <t>31=&gt;45/31=&gt;42</t>
  </si>
  <si>
    <t>f=0.199</t>
  </si>
  <si>
    <t>33=&gt;42/33=&gt;45</t>
  </si>
  <si>
    <t>&lt;r2&gt;=1164</t>
  </si>
  <si>
    <t>33=&gt;34/33=&gt;44</t>
  </si>
  <si>
    <t>f=0.059</t>
  </si>
  <si>
    <t>32=&gt;45/32=&gt;42</t>
  </si>
  <si>
    <t>&lt;r2&gt;=1121</t>
  </si>
  <si>
    <t>30=&gt;57/30=&gt;58/31=&gt;57/31=&gt;58</t>
  </si>
  <si>
    <t>&lt;r2&gt;=1151</t>
  </si>
  <si>
    <t>33=&gt;35/33=&gt;36/33=&gt;41</t>
  </si>
  <si>
    <t>f=0.184</t>
  </si>
  <si>
    <t>&lt;r2&gt;=1133</t>
  </si>
  <si>
    <t>33=&gt;57/33=&gt;37/33=&gt;58/33=&gt;55</t>
  </si>
  <si>
    <t>33=&gt;36/33=&gt;35/33=&gt;47</t>
  </si>
  <si>
    <t xml:space="preserve"> </t>
  </si>
  <si>
    <t>&lt;r2&gt;=1163</t>
  </si>
  <si>
    <t>The two highest A" Rydberg are + and - combo of the main orbital pairs, and have been taken here in energy order.</t>
  </si>
  <si>
    <t>&lt;r2&gt;=825</t>
  </si>
  <si>
    <t>&lt;r2&gt;=821</t>
  </si>
  <si>
    <t>27=&gt;35/27=&gt;41</t>
  </si>
  <si>
    <t>&lt;r2&gt;=826</t>
  </si>
  <si>
    <t>29=&gt;35/29=&gt;39</t>
  </si>
  <si>
    <t>&lt;r2&gt;=864</t>
  </si>
  <si>
    <t>29=&gt;30/29=&gt;38</t>
  </si>
  <si>
    <t>f=0.047</t>
  </si>
  <si>
    <t>&lt;r2&gt;=827</t>
  </si>
  <si>
    <t>28=&gt;35/28=&gt;41/28=&gt;39/28=&gt;34</t>
  </si>
  <si>
    <t>&lt;r2&gt;=822</t>
  </si>
  <si>
    <t>26=&gt;49/27=&gt;49/26=&gt;51/27=&gt;51</t>
  </si>
  <si>
    <t>f=0.198</t>
  </si>
  <si>
    <t>&lt;r2&gt;=831</t>
  </si>
  <si>
    <t>29=&gt;49/29=&gt;51/29=&gt;41</t>
  </si>
  <si>
    <t>29=&gt;35/29=&gt;39/29=&gt;41</t>
  </si>
  <si>
    <t>&lt;r2&gt;=824</t>
  </si>
  <si>
    <t>28=&gt;35/28=&gt;49/28=&gt;51</t>
  </si>
  <si>
    <t>&lt;r2&gt;=863</t>
  </si>
  <si>
    <t>With SCS-CC2, the highest A' singlet is strongly R/V mixed, lowest state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</si>
</sst>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theme="5"/>
      <name val="Calibri"/>
      <family val="2"/>
      <scheme val="minor"/>
    </font>
    <font>
      <i/>
      <sz val="11"/>
      <color rgb="FFE26B0A"/>
      <name val="Times New Roman"/>
      <family val="1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164" fontId="3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0" fontId="2" fillId="4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1" fontId="3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3" fillId="7" borderId="0" xfId="0" applyFont="1" applyFill="1"/>
    <xf numFmtId="0" fontId="2" fillId="7" borderId="0" xfId="0" applyFont="1" applyFill="1"/>
    <xf numFmtId="165" fontId="1" fillId="0" borderId="0" xfId="0" applyNumberFormat="1" applyFont="1"/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center"/>
    </xf>
    <xf numFmtId="164" fontId="8" fillId="0" borderId="0" xfId="0" applyNumberFormat="1" applyFont="1"/>
    <xf numFmtId="164" fontId="3" fillId="5" borderId="0" xfId="0" applyNumberFormat="1" applyFont="1" applyFill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5" borderId="0" xfId="0" applyNumberFormat="1" applyFont="1" applyFill="1"/>
    <xf numFmtId="1" fontId="7" fillId="0" borderId="0" xfId="0" applyNumberFormat="1" applyFont="1"/>
    <xf numFmtId="2" fontId="10" fillId="5" borderId="0" xfId="0" applyNumberFormat="1" applyFont="1" applyFill="1"/>
    <xf numFmtId="0" fontId="11" fillId="6" borderId="0" xfId="0" applyFont="1" applyFill="1"/>
  </cellXfs>
  <cellStyles count="2">
    <cellStyle name="Normal" xfId="0" builtinId="0"/>
    <cellStyle name="Normal 2" xfId="1" xr:uid="{601D45E8-B112-074F-8F8F-F94DF4C6D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B361-C40C-E542-B9C0-9C732B51290B}">
  <dimension ref="A1:AH38"/>
  <sheetViews>
    <sheetView tabSelected="1" topLeftCell="A18" zoomScale="80" zoomScaleNormal="80" workbookViewId="0">
      <selection activeCell="C21" sqref="C21:S33"/>
    </sheetView>
  </sheetViews>
  <sheetFormatPr baseColWidth="10" defaultRowHeight="16" x14ac:dyDescent="0.2"/>
  <sheetData>
    <row r="1" spans="1:34" x14ac:dyDescent="0.2">
      <c r="A1" s="4" t="s">
        <v>43</v>
      </c>
      <c r="B1" s="4"/>
      <c r="C1" s="4" t="s">
        <v>0</v>
      </c>
      <c r="D1" s="30"/>
      <c r="E1" s="5">
        <f>COUNT(C4:C16)</f>
        <v>13</v>
      </c>
      <c r="F1" s="15" t="s">
        <v>39</v>
      </c>
      <c r="G1" s="14" t="s">
        <v>40</v>
      </c>
      <c r="H1" s="14"/>
      <c r="I1" s="14"/>
      <c r="J1" s="14"/>
      <c r="K1" s="5"/>
      <c r="L1" s="5"/>
      <c r="M1" s="14" t="s">
        <v>56</v>
      </c>
      <c r="N1" s="14"/>
      <c r="O1" s="5"/>
      <c r="P1" s="5"/>
      <c r="Q1" s="5"/>
      <c r="R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6" t="s">
        <v>25</v>
      </c>
      <c r="B2" s="7"/>
      <c r="C2" s="7" t="s">
        <v>23</v>
      </c>
      <c r="D2" s="7" t="s">
        <v>23</v>
      </c>
      <c r="E2" s="7" t="s">
        <v>22</v>
      </c>
      <c r="F2" s="7" t="s">
        <v>29</v>
      </c>
      <c r="G2" s="7" t="s">
        <v>29</v>
      </c>
      <c r="H2" s="7" t="s">
        <v>24</v>
      </c>
      <c r="I2" s="7" t="s">
        <v>24</v>
      </c>
      <c r="J2" s="7"/>
      <c r="K2" s="19" t="s">
        <v>23</v>
      </c>
      <c r="L2" s="19" t="s">
        <v>22</v>
      </c>
      <c r="M2" s="19" t="s">
        <v>37</v>
      </c>
      <c r="N2" s="19" t="s">
        <v>37</v>
      </c>
      <c r="O2" s="19" t="s">
        <v>22</v>
      </c>
      <c r="P2" s="5"/>
      <c r="Q2" s="5"/>
      <c r="R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7"/>
      <c r="B3" s="7"/>
      <c r="C3" s="6" t="s">
        <v>49</v>
      </c>
      <c r="D3" s="6" t="s">
        <v>27</v>
      </c>
      <c r="E3" s="6" t="s">
        <v>28</v>
      </c>
      <c r="F3" s="6" t="s">
        <v>50</v>
      </c>
      <c r="G3" s="6" t="s">
        <v>1</v>
      </c>
      <c r="H3" s="6" t="s">
        <v>2</v>
      </c>
      <c r="I3" s="6" t="s">
        <v>48</v>
      </c>
      <c r="J3" s="6" t="s">
        <v>41</v>
      </c>
      <c r="K3" s="20" t="s">
        <v>46</v>
      </c>
      <c r="L3" s="20" t="s">
        <v>44</v>
      </c>
      <c r="M3" s="20" t="s">
        <v>45</v>
      </c>
      <c r="N3" s="20" t="s">
        <v>45</v>
      </c>
      <c r="O3" s="20" t="s">
        <v>28</v>
      </c>
      <c r="P3" s="5"/>
      <c r="Q3" s="5"/>
      <c r="R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8" t="s">
        <v>36</v>
      </c>
      <c r="C4" s="9">
        <v>5.4580000000000002</v>
      </c>
      <c r="D4" s="9">
        <v>5.3860000000000001</v>
      </c>
      <c r="E4" s="9">
        <v>5.3789999999999996</v>
      </c>
      <c r="F4" s="9">
        <v>5.2889999999999997</v>
      </c>
      <c r="G4" s="9">
        <v>5.2249999999999996</v>
      </c>
      <c r="H4" s="9">
        <v>5.1989999999999998</v>
      </c>
      <c r="I4" s="9">
        <v>5.2809999999999997</v>
      </c>
      <c r="J4" s="9">
        <f t="shared" ref="J4:J12" si="0">H4+I4-F4</f>
        <v>5.1910000000000007</v>
      </c>
      <c r="K4" s="21">
        <v>86.6</v>
      </c>
      <c r="L4" s="11" t="s">
        <v>57</v>
      </c>
      <c r="M4" s="14" t="s">
        <v>58</v>
      </c>
      <c r="N4" s="18">
        <v>1</v>
      </c>
      <c r="O4" s="14" t="s">
        <v>59</v>
      </c>
      <c r="P4" s="5"/>
      <c r="Q4" s="5"/>
      <c r="R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7"/>
      <c r="B5" s="8" t="s">
        <v>36</v>
      </c>
      <c r="C5" s="9">
        <v>5.6269999999999998</v>
      </c>
      <c r="D5" s="9">
        <v>5.516</v>
      </c>
      <c r="E5" s="9">
        <v>5.5190000000000001</v>
      </c>
      <c r="F5" s="9">
        <v>5.4260000000000002</v>
      </c>
      <c r="G5" s="9">
        <v>5.3109999999999999</v>
      </c>
      <c r="H5" s="9">
        <v>5.2839999999999998</v>
      </c>
      <c r="I5" s="9">
        <v>5.4459999999999997</v>
      </c>
      <c r="J5" s="9">
        <f t="shared" si="0"/>
        <v>5.3040000000000003</v>
      </c>
      <c r="K5" s="21">
        <v>89</v>
      </c>
      <c r="L5" s="11" t="s">
        <v>60</v>
      </c>
      <c r="M5" s="14" t="s">
        <v>61</v>
      </c>
      <c r="N5" s="18">
        <v>3</v>
      </c>
      <c r="O5" s="14" t="s">
        <v>62</v>
      </c>
      <c r="P5" s="5"/>
      <c r="Q5" s="5"/>
      <c r="R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7"/>
      <c r="B6" s="8" t="s">
        <v>35</v>
      </c>
      <c r="C6" s="9">
        <v>5.6669999999999998</v>
      </c>
      <c r="D6" s="9">
        <v>5.5659999999999998</v>
      </c>
      <c r="E6" s="9">
        <v>5.5640000000000001</v>
      </c>
      <c r="F6" s="9">
        <v>5.4550000000000001</v>
      </c>
      <c r="G6" s="9">
        <v>5.3380000000000001</v>
      </c>
      <c r="H6" s="9">
        <v>5.2969999999999997</v>
      </c>
      <c r="I6" s="9">
        <v>5.4619999999999997</v>
      </c>
      <c r="J6" s="9">
        <f t="shared" si="0"/>
        <v>5.3040000000000003</v>
      </c>
      <c r="K6" s="21">
        <v>87.8</v>
      </c>
      <c r="L6" s="11" t="s">
        <v>31</v>
      </c>
      <c r="M6" s="14" t="s">
        <v>58</v>
      </c>
      <c r="N6" s="18">
        <v>1</v>
      </c>
      <c r="O6" s="14" t="s">
        <v>63</v>
      </c>
      <c r="P6" s="5"/>
      <c r="Q6" s="5"/>
      <c r="R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7"/>
      <c r="B7" s="8" t="s">
        <v>64</v>
      </c>
      <c r="C7" s="9">
        <v>5.7370000000000001</v>
      </c>
      <c r="D7" s="9">
        <v>5.5510000000000002</v>
      </c>
      <c r="E7" s="9">
        <v>5.6959999999999997</v>
      </c>
      <c r="F7" s="9">
        <v>5.59</v>
      </c>
      <c r="G7" s="9">
        <v>5.4580000000000002</v>
      </c>
      <c r="H7" s="2">
        <v>5.5650000000000004</v>
      </c>
      <c r="I7" s="9">
        <v>5.5990000000000002</v>
      </c>
      <c r="J7" s="9">
        <f t="shared" si="0"/>
        <v>5.5740000000000016</v>
      </c>
      <c r="K7" s="21">
        <v>92.1</v>
      </c>
      <c r="L7" s="11" t="s">
        <v>65</v>
      </c>
      <c r="M7" s="14" t="s">
        <v>66</v>
      </c>
      <c r="N7" s="18">
        <v>47</v>
      </c>
      <c r="O7" s="14" t="s">
        <v>67</v>
      </c>
      <c r="P7" s="14"/>
      <c r="Q7" s="14"/>
      <c r="R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7"/>
      <c r="B8" s="8" t="s">
        <v>35</v>
      </c>
      <c r="C8" s="9">
        <v>6.2649999999999997</v>
      </c>
      <c r="D8" s="9">
        <v>6.1509999999999998</v>
      </c>
      <c r="E8" s="9">
        <v>6.1280000000000001</v>
      </c>
      <c r="F8" s="9">
        <v>6.0609999999999999</v>
      </c>
      <c r="G8" s="9">
        <v>5.9370000000000003</v>
      </c>
      <c r="H8" s="9">
        <v>5.875</v>
      </c>
      <c r="I8" s="9">
        <v>6.0620000000000003</v>
      </c>
      <c r="J8" s="9">
        <f t="shared" ref="J8" si="1">H8+I8-F8</f>
        <v>5.8760000000000012</v>
      </c>
      <c r="K8" s="21">
        <v>88.4</v>
      </c>
      <c r="L8" s="11" t="s">
        <v>70</v>
      </c>
      <c r="M8" s="14" t="s">
        <v>71</v>
      </c>
      <c r="N8" s="18">
        <v>-1</v>
      </c>
      <c r="O8" s="14" t="s">
        <v>72</v>
      </c>
      <c r="P8" s="14"/>
      <c r="Q8" s="14"/>
      <c r="R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7"/>
      <c r="B9" s="8" t="s">
        <v>64</v>
      </c>
      <c r="C9" s="9">
        <v>6.1479999999999997</v>
      </c>
      <c r="D9" s="9">
        <v>5.9050000000000002</v>
      </c>
      <c r="E9" s="9">
        <v>6.0519999999999996</v>
      </c>
      <c r="F9" s="9">
        <v>5.9859999999999998</v>
      </c>
      <c r="G9" s="9">
        <v>5.8079999999999998</v>
      </c>
      <c r="H9" s="9">
        <v>5.9169999999999998</v>
      </c>
      <c r="I9" s="9">
        <v>6</v>
      </c>
      <c r="J9" s="9">
        <f t="shared" si="0"/>
        <v>5.931</v>
      </c>
      <c r="K9" s="21">
        <v>91.9</v>
      </c>
      <c r="L9" s="11" t="s">
        <v>31</v>
      </c>
      <c r="M9" s="14" t="s">
        <v>68</v>
      </c>
      <c r="N9" s="18">
        <v>67</v>
      </c>
      <c r="O9" s="14" t="s">
        <v>69</v>
      </c>
      <c r="P9" s="14"/>
      <c r="Q9" s="14"/>
      <c r="R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7"/>
      <c r="B10" s="8" t="s">
        <v>36</v>
      </c>
      <c r="C10" s="9">
        <v>6.7560000000000002</v>
      </c>
      <c r="D10" s="9">
        <v>6.6360000000000001</v>
      </c>
      <c r="E10" s="9">
        <v>6.6429999999999998</v>
      </c>
      <c r="F10" s="9">
        <v>6.5309999999999997</v>
      </c>
      <c r="G10" s="9">
        <v>6.4059999999999997</v>
      </c>
      <c r="H10" s="9">
        <v>6.38</v>
      </c>
      <c r="I10" s="9">
        <v>6.5449999999999999</v>
      </c>
      <c r="J10" s="9">
        <f t="shared" si="0"/>
        <v>6.394000000000001</v>
      </c>
      <c r="K10" s="21">
        <v>87.6</v>
      </c>
      <c r="L10" s="11" t="s">
        <v>73</v>
      </c>
      <c r="M10" s="14" t="s">
        <v>74</v>
      </c>
      <c r="N10" s="18">
        <v>10</v>
      </c>
      <c r="O10" s="14" t="s">
        <v>75</v>
      </c>
      <c r="P10" s="14"/>
      <c r="Q10" s="14"/>
      <c r="R10" s="14" t="s">
        <v>76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7"/>
      <c r="B11" s="8" t="s">
        <v>36</v>
      </c>
      <c r="C11" s="9">
        <v>6.8220000000000001</v>
      </c>
      <c r="D11" s="9">
        <v>6.6980000000000004</v>
      </c>
      <c r="E11" s="9">
        <v>6.6980000000000004</v>
      </c>
      <c r="F11" s="9">
        <v>6.5540000000000003</v>
      </c>
      <c r="G11" s="9">
        <v>6.468</v>
      </c>
      <c r="H11" s="9">
        <v>6.4589999999999996</v>
      </c>
      <c r="I11" s="9">
        <v>6.5750000000000002</v>
      </c>
      <c r="J11" s="9">
        <f t="shared" si="0"/>
        <v>6.4799999999999986</v>
      </c>
      <c r="K11" s="21">
        <v>87.5</v>
      </c>
      <c r="L11" s="11" t="s">
        <v>77</v>
      </c>
      <c r="M11" s="14" t="s">
        <v>51</v>
      </c>
      <c r="N11" s="18">
        <v>30</v>
      </c>
      <c r="O11" s="14" t="s">
        <v>78</v>
      </c>
      <c r="P11" s="14"/>
      <c r="Q11" s="14"/>
      <c r="R11" s="1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7"/>
      <c r="B12" s="8" t="s">
        <v>79</v>
      </c>
      <c r="C12" s="9">
        <v>6.9210000000000003</v>
      </c>
      <c r="D12" s="9">
        <v>6.6779999999999999</v>
      </c>
      <c r="E12" s="9">
        <v>6.8289999999999997</v>
      </c>
      <c r="F12" s="9">
        <v>6.6719999999999997</v>
      </c>
      <c r="G12" s="3"/>
      <c r="H12" s="9">
        <v>6.5780000000000003</v>
      </c>
      <c r="I12" s="9">
        <v>6.6749999999999998</v>
      </c>
      <c r="J12" s="9">
        <f t="shared" si="0"/>
        <v>6.5810000000000004</v>
      </c>
      <c r="K12" s="3"/>
      <c r="L12" s="11" t="s">
        <v>80</v>
      </c>
      <c r="M12" s="14" t="s">
        <v>81</v>
      </c>
      <c r="N12" s="18">
        <v>51</v>
      </c>
      <c r="O12" s="14" t="s">
        <v>82</v>
      </c>
      <c r="P12" s="14"/>
      <c r="Q12" s="14"/>
      <c r="R12" s="1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6" t="s">
        <v>3</v>
      </c>
      <c r="B13" s="8" t="s">
        <v>36</v>
      </c>
      <c r="C13" s="9">
        <v>4.0350000000000001</v>
      </c>
      <c r="D13" s="9">
        <v>3.9870000000000001</v>
      </c>
      <c r="E13" s="9">
        <v>3.984</v>
      </c>
      <c r="F13" s="9">
        <v>4.0279999999999996</v>
      </c>
      <c r="G13" s="9">
        <v>3.9780000000000002</v>
      </c>
      <c r="H13" s="3"/>
      <c r="I13" s="3"/>
      <c r="J13" s="9">
        <f>G13+E13-D13</f>
        <v>3.9749999999999996</v>
      </c>
      <c r="K13" s="21">
        <v>97.4</v>
      </c>
      <c r="L13" s="9"/>
      <c r="M13" s="14" t="s">
        <v>83</v>
      </c>
      <c r="N13" s="18">
        <v>2</v>
      </c>
      <c r="O13" s="14" t="s">
        <v>62</v>
      </c>
      <c r="P13" s="14"/>
      <c r="Q13" s="14"/>
      <c r="R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7"/>
      <c r="B14" s="8" t="s">
        <v>36</v>
      </c>
      <c r="C14" s="9">
        <v>5.0460000000000003</v>
      </c>
      <c r="D14" s="9">
        <v>4.9649999999999999</v>
      </c>
      <c r="E14" s="9">
        <v>4.9379999999999997</v>
      </c>
      <c r="F14" s="9">
        <v>4.968</v>
      </c>
      <c r="G14" s="9">
        <v>4.8940000000000001</v>
      </c>
      <c r="H14" s="3"/>
      <c r="I14" s="3"/>
      <c r="J14" s="9">
        <f>G14+E14-D14</f>
        <v>4.8670000000000009</v>
      </c>
      <c r="K14" s="21">
        <v>97</v>
      </c>
      <c r="L14" s="9"/>
      <c r="M14" s="14" t="s">
        <v>56</v>
      </c>
      <c r="N14" s="18">
        <v>0</v>
      </c>
      <c r="O14" s="14" t="s">
        <v>84</v>
      </c>
      <c r="P14" s="5"/>
      <c r="Q14" s="5"/>
      <c r="R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7"/>
      <c r="B15" s="8" t="s">
        <v>35</v>
      </c>
      <c r="C15" s="9">
        <v>5.45</v>
      </c>
      <c r="D15" s="9">
        <v>5.3550000000000004</v>
      </c>
      <c r="E15" s="9">
        <v>5.359</v>
      </c>
      <c r="F15" s="9">
        <v>5.2839999999999998</v>
      </c>
      <c r="G15" s="9">
        <v>5.1749999999999998</v>
      </c>
      <c r="H15" s="3"/>
      <c r="I15" s="3"/>
      <c r="J15" s="9">
        <f>G15+E15-D15</f>
        <v>5.1789999999999985</v>
      </c>
      <c r="K15" s="21">
        <v>96.2</v>
      </c>
      <c r="L15" s="9"/>
      <c r="M15" s="14" t="s">
        <v>58</v>
      </c>
      <c r="N15" s="18">
        <v>1</v>
      </c>
      <c r="O15" s="14" t="s">
        <v>63</v>
      </c>
      <c r="P15" s="14"/>
      <c r="Q15" s="14"/>
      <c r="R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7"/>
      <c r="B16" s="8" t="s">
        <v>64</v>
      </c>
      <c r="C16" s="9">
        <v>5.6310000000000002</v>
      </c>
      <c r="D16" s="9">
        <v>5.47</v>
      </c>
      <c r="E16" s="9">
        <v>5.62</v>
      </c>
      <c r="F16" s="9">
        <v>5.4989999999999997</v>
      </c>
      <c r="G16" s="9">
        <v>5.3860000000000001</v>
      </c>
      <c r="H16" s="3"/>
      <c r="I16" s="3"/>
      <c r="J16" s="9">
        <f>G16+E16-D16</f>
        <v>5.5360000000000005</v>
      </c>
      <c r="K16" s="21">
        <v>97.2</v>
      </c>
      <c r="L16" s="9"/>
      <c r="M16" s="14" t="s">
        <v>85</v>
      </c>
      <c r="N16" s="18">
        <v>40</v>
      </c>
      <c r="O16" s="14" t="s">
        <v>67</v>
      </c>
      <c r="P16" s="14"/>
      <c r="Q16" s="14"/>
      <c r="R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5"/>
      <c r="B17" s="5"/>
      <c r="C17" s="14" t="s">
        <v>86</v>
      </c>
      <c r="D17" s="5"/>
      <c r="E17" s="5"/>
      <c r="F17" s="14"/>
      <c r="G17" s="5"/>
      <c r="H17" s="5"/>
      <c r="I17" s="11">
        <v>0.237896723</v>
      </c>
      <c r="J17" s="5">
        <f>I17*27.211399</f>
        <v>6.4735026503454769</v>
      </c>
      <c r="K17" s="5"/>
      <c r="L17" s="5"/>
      <c r="M17" s="5"/>
      <c r="N17" s="5"/>
      <c r="O17" s="14"/>
      <c r="P17" s="14"/>
      <c r="Q17" s="9"/>
      <c r="R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9"/>
      <c r="Q18" s="9"/>
      <c r="R18" s="9"/>
      <c r="V18" s="14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6" t="s">
        <v>4</v>
      </c>
      <c r="B19" s="7"/>
      <c r="C19" s="7" t="s">
        <v>5</v>
      </c>
      <c r="D19" s="7" t="s">
        <v>87</v>
      </c>
      <c r="E19" s="7" t="s">
        <v>19</v>
      </c>
      <c r="F19" s="7"/>
      <c r="G19" s="7" t="s">
        <v>22</v>
      </c>
      <c r="H19" s="7" t="s">
        <v>24</v>
      </c>
      <c r="I19" s="7" t="s">
        <v>23</v>
      </c>
      <c r="J19" s="7" t="s">
        <v>24</v>
      </c>
      <c r="K19" s="7" t="s">
        <v>24</v>
      </c>
      <c r="L19" s="7"/>
      <c r="M19" s="7" t="s">
        <v>5</v>
      </c>
      <c r="N19" s="7" t="s">
        <v>5</v>
      </c>
      <c r="O19" s="7" t="s">
        <v>5</v>
      </c>
      <c r="P19" s="7" t="s">
        <v>19</v>
      </c>
      <c r="Q19" s="7" t="s">
        <v>19</v>
      </c>
      <c r="R19" s="7" t="s">
        <v>19</v>
      </c>
      <c r="S19" s="7" t="s">
        <v>21</v>
      </c>
      <c r="T19" s="1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7"/>
      <c r="B20" s="7"/>
      <c r="C20" s="22" t="s">
        <v>6</v>
      </c>
      <c r="D20" s="22" t="s">
        <v>7</v>
      </c>
      <c r="E20" s="22" t="s">
        <v>16</v>
      </c>
      <c r="F20" s="22" t="s">
        <v>9</v>
      </c>
      <c r="G20" s="22" t="s">
        <v>8</v>
      </c>
      <c r="H20" s="22" t="s">
        <v>26</v>
      </c>
      <c r="I20" s="22" t="s">
        <v>10</v>
      </c>
      <c r="J20" s="22" t="s">
        <v>11</v>
      </c>
      <c r="K20" s="22" t="s">
        <v>12</v>
      </c>
      <c r="L20" s="23" t="s">
        <v>33</v>
      </c>
      <c r="M20" s="22" t="s">
        <v>15</v>
      </c>
      <c r="N20" s="22" t="s">
        <v>17</v>
      </c>
      <c r="O20" s="22" t="s">
        <v>18</v>
      </c>
      <c r="P20" s="22" t="s">
        <v>15</v>
      </c>
      <c r="Q20" s="22" t="s">
        <v>13</v>
      </c>
      <c r="R20" s="6" t="s">
        <v>14</v>
      </c>
      <c r="S20" s="6" t="s">
        <v>20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6" t="s">
        <v>32</v>
      </c>
      <c r="B21" s="8" t="str">
        <f>B4</f>
        <v>A' (Val, pi-pi*)</v>
      </c>
      <c r="C21" s="9">
        <v>5.4729999999999999</v>
      </c>
      <c r="D21" s="9">
        <v>5.2850000000000001</v>
      </c>
      <c r="E21" s="9">
        <v>5.7519999999999998</v>
      </c>
      <c r="F21" s="3"/>
      <c r="G21" s="9">
        <v>5.3789999999999996</v>
      </c>
      <c r="H21" s="9">
        <v>5.2880000000000003</v>
      </c>
      <c r="I21" s="9">
        <v>5.2939999999999996</v>
      </c>
      <c r="J21" s="9">
        <v>5.2569999999999997</v>
      </c>
      <c r="K21" s="9">
        <v>5.1989999999999998</v>
      </c>
      <c r="L21" s="3"/>
      <c r="M21" s="9">
        <v>5.2039999999999997</v>
      </c>
      <c r="N21" s="9">
        <v>5.2350000000000003</v>
      </c>
      <c r="O21" s="9">
        <v>5.2549999999999999</v>
      </c>
      <c r="P21" s="9">
        <v>4.9569999999999999</v>
      </c>
      <c r="Q21" s="9">
        <v>5.2350000000000003</v>
      </c>
      <c r="R21" s="5">
        <v>5.1769999999999996</v>
      </c>
      <c r="S21" s="2">
        <f t="shared" ref="S21:S29" si="2">AVERAGE(Q21:R21)</f>
        <v>5.2059999999999995</v>
      </c>
      <c r="T21" s="1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6"/>
      <c r="B22" s="8" t="str">
        <f>B5</f>
        <v>A' (Val, pi-pi*)</v>
      </c>
      <c r="C22" s="9">
        <v>5.4470000000000001</v>
      </c>
      <c r="D22" s="3"/>
      <c r="E22" s="9">
        <v>5.8040000000000003</v>
      </c>
      <c r="F22" s="3"/>
      <c r="G22" s="9">
        <v>5.5190000000000001</v>
      </c>
      <c r="H22" s="9">
        <v>5.3780000000000001</v>
      </c>
      <c r="I22" s="9">
        <v>5.3689999999999998</v>
      </c>
      <c r="J22" s="9">
        <v>5.36</v>
      </c>
      <c r="K22" s="9">
        <v>5.2839999999999998</v>
      </c>
      <c r="L22" s="3"/>
      <c r="M22" s="9">
        <v>5.41</v>
      </c>
      <c r="N22" s="9">
        <v>5.4649999999999999</v>
      </c>
      <c r="O22" s="9">
        <v>5.4059999999999997</v>
      </c>
      <c r="P22" s="9">
        <v>5.181</v>
      </c>
      <c r="Q22" s="9">
        <v>5.2009999999999996</v>
      </c>
      <c r="R22" s="5">
        <v>5.2460000000000004</v>
      </c>
      <c r="S22" s="2">
        <f t="shared" si="2"/>
        <v>5.2234999999999996</v>
      </c>
      <c r="T22" s="1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6"/>
      <c r="B23" s="8" t="str">
        <f>B6</f>
        <v>A" (Val, n-pi*)</v>
      </c>
      <c r="C23" s="2">
        <v>5.4020000000000001</v>
      </c>
      <c r="D23" s="2">
        <v>5.202</v>
      </c>
      <c r="E23" s="2">
        <v>5.7750000000000004</v>
      </c>
      <c r="F23" s="3"/>
      <c r="G23" s="9">
        <v>5.5640000000000001</v>
      </c>
      <c r="H23" s="2">
        <v>5.4020000000000001</v>
      </c>
      <c r="I23" s="2">
        <v>5.391</v>
      </c>
      <c r="J23" s="2">
        <v>5.3970000000000002</v>
      </c>
      <c r="K23" s="9">
        <v>5.2969999999999997</v>
      </c>
      <c r="L23" s="3"/>
      <c r="M23" s="2">
        <v>5.5369999999999999</v>
      </c>
      <c r="N23" s="2">
        <v>5.585</v>
      </c>
      <c r="O23" s="2">
        <v>5.3479999999999999</v>
      </c>
      <c r="P23" s="2">
        <v>5.2850000000000001</v>
      </c>
      <c r="Q23" s="2">
        <v>5.1390000000000002</v>
      </c>
      <c r="R23" s="5">
        <v>5.5609999999999999</v>
      </c>
      <c r="S23" s="2">
        <f t="shared" si="2"/>
        <v>5.35</v>
      </c>
      <c r="T23" s="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6"/>
      <c r="B24" s="8" t="str">
        <f>B7</f>
        <v>A" (Ryd, pi-R)</v>
      </c>
      <c r="C24" s="9">
        <v>5.73</v>
      </c>
      <c r="D24" s="9">
        <v>5.5170000000000003</v>
      </c>
      <c r="E24" s="9">
        <v>5.9930000000000003</v>
      </c>
      <c r="F24" s="3"/>
      <c r="G24" s="9">
        <v>5.6959999999999997</v>
      </c>
      <c r="H24" s="9">
        <v>5.6130000000000004</v>
      </c>
      <c r="I24" s="9">
        <v>5.6239999999999997</v>
      </c>
      <c r="J24" s="2">
        <v>5.609</v>
      </c>
      <c r="K24" s="2">
        <v>5.5650000000000004</v>
      </c>
      <c r="L24" s="3"/>
      <c r="M24" s="9">
        <v>5.8410000000000002</v>
      </c>
      <c r="N24" s="9">
        <v>5.7880000000000003</v>
      </c>
      <c r="O24" s="9">
        <v>5.6539999999999999</v>
      </c>
      <c r="P24" s="9">
        <v>5.7009999999999996</v>
      </c>
      <c r="Q24" s="9">
        <v>5.5679999999999996</v>
      </c>
      <c r="R24" s="5">
        <v>5.5179999999999998</v>
      </c>
      <c r="S24" s="2">
        <f t="shared" si="2"/>
        <v>5.5429999999999993</v>
      </c>
      <c r="T24" s="9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6"/>
      <c r="B25" s="8" t="str">
        <f>B8</f>
        <v>A" (Val, n-pi*)</v>
      </c>
      <c r="C25" s="9">
        <v>6.0279999999999996</v>
      </c>
      <c r="D25" s="9">
        <v>5.7949999999999999</v>
      </c>
      <c r="E25" s="9">
        <v>6.3780000000000001</v>
      </c>
      <c r="F25" s="3"/>
      <c r="G25" s="9">
        <v>6.1280000000000001</v>
      </c>
      <c r="H25" s="9">
        <v>5.9610000000000003</v>
      </c>
      <c r="I25" s="9">
        <v>5.9619999999999997</v>
      </c>
      <c r="J25" s="2">
        <v>5.9740000000000002</v>
      </c>
      <c r="K25" s="9">
        <v>5.875</v>
      </c>
      <c r="L25" s="3"/>
      <c r="M25" s="9">
        <v>6.1239999999999997</v>
      </c>
      <c r="N25" s="9">
        <v>6.1630000000000003</v>
      </c>
      <c r="O25" s="9">
        <v>5.8120000000000003</v>
      </c>
      <c r="P25" s="9">
        <v>5.8719999999999999</v>
      </c>
      <c r="Q25" s="9">
        <v>5.7320000000000002</v>
      </c>
      <c r="R25" s="9">
        <v>6.101</v>
      </c>
      <c r="S25" s="2">
        <f t="shared" ref="S25" si="3">AVERAGE(Q25:R25)</f>
        <v>5.9165000000000001</v>
      </c>
      <c r="T25" s="9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6"/>
      <c r="B26" s="8" t="str">
        <f>B9</f>
        <v>A" (Ryd, pi-R)</v>
      </c>
      <c r="C26" s="2">
        <v>5.9809999999999999</v>
      </c>
      <c r="D26" s="2">
        <v>5.8460000000000001</v>
      </c>
      <c r="E26" s="2">
        <v>6.3460000000000001</v>
      </c>
      <c r="F26" s="3"/>
      <c r="G26" s="9">
        <v>6.0519999999999996</v>
      </c>
      <c r="H26" s="9">
        <v>5.9740000000000002</v>
      </c>
      <c r="I26" s="2">
        <v>5.9770000000000003</v>
      </c>
      <c r="J26" s="2">
        <v>5.9569999999999999</v>
      </c>
      <c r="K26" s="9">
        <v>5.9169999999999998</v>
      </c>
      <c r="L26" s="3"/>
      <c r="M26" s="2">
        <v>6.1890000000000001</v>
      </c>
      <c r="N26" s="2">
        <v>6.1360000000000001</v>
      </c>
      <c r="O26" s="2">
        <v>6.0010000000000003</v>
      </c>
      <c r="P26" s="2">
        <v>6.048</v>
      </c>
      <c r="Q26" s="2">
        <v>5.8940000000000001</v>
      </c>
      <c r="R26" s="9">
        <v>5.87</v>
      </c>
      <c r="S26" s="2">
        <f t="shared" si="2"/>
        <v>5.8819999999999997</v>
      </c>
      <c r="T26" s="9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6"/>
      <c r="B27" s="8" t="str">
        <f>B10</f>
        <v>A' (Val, pi-pi*)</v>
      </c>
      <c r="C27" s="3"/>
      <c r="D27" s="3"/>
      <c r="E27" s="9">
        <v>6.9379999999999997</v>
      </c>
      <c r="F27" s="3"/>
      <c r="G27" s="9">
        <v>6.6429999999999998</v>
      </c>
      <c r="H27" s="9">
        <v>6.532</v>
      </c>
      <c r="I27" s="9">
        <v>6.5</v>
      </c>
      <c r="J27" s="9">
        <v>6.4729999999999999</v>
      </c>
      <c r="K27" s="9">
        <v>6.38</v>
      </c>
      <c r="L27" s="3"/>
      <c r="M27" s="9">
        <v>6.5519999999999996</v>
      </c>
      <c r="N27" s="9">
        <v>6.5890000000000004</v>
      </c>
      <c r="O27" s="9">
        <v>6.5229999999999997</v>
      </c>
      <c r="P27" s="9">
        <v>6.3239999999999998</v>
      </c>
      <c r="Q27" s="12">
        <v>6.3120000000000003</v>
      </c>
      <c r="R27" s="5">
        <v>6.4720000000000004</v>
      </c>
      <c r="S27" s="2">
        <f t="shared" si="2"/>
        <v>6.3920000000000003</v>
      </c>
      <c r="T27" s="9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6"/>
      <c r="B28" s="8" t="str">
        <f>B11</f>
        <v>A' (Val, pi-pi*)</v>
      </c>
      <c r="C28" s="3"/>
      <c r="D28" s="3"/>
      <c r="E28" s="9">
        <v>7.008</v>
      </c>
      <c r="F28" s="3"/>
      <c r="G28" s="9">
        <v>6.6980000000000004</v>
      </c>
      <c r="H28" s="9">
        <v>6.6079999999999997</v>
      </c>
      <c r="I28" s="9">
        <v>6.5739999999999998</v>
      </c>
      <c r="J28" s="9">
        <v>6.5510000000000002</v>
      </c>
      <c r="K28" s="9">
        <v>6.4589999999999996</v>
      </c>
      <c r="L28" s="3"/>
      <c r="M28" s="9">
        <v>6.7569999999999997</v>
      </c>
      <c r="N28" s="9">
        <v>6.7210000000000001</v>
      </c>
      <c r="O28" s="9">
        <v>6.6470000000000002</v>
      </c>
      <c r="P28" s="9">
        <v>6.5819999999999999</v>
      </c>
      <c r="Q28" s="12">
        <v>6.5309999999999997</v>
      </c>
      <c r="R28" s="5">
        <v>6.4020000000000001</v>
      </c>
      <c r="S28" s="2">
        <f t="shared" si="2"/>
        <v>6.4664999999999999</v>
      </c>
      <c r="T28" s="9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6"/>
      <c r="B29" s="8" t="str">
        <f>B12</f>
        <v>A' (Ryd, n-R)</v>
      </c>
      <c r="C29" s="3"/>
      <c r="D29" s="3"/>
      <c r="E29" s="9">
        <v>7.0460000000000003</v>
      </c>
      <c r="F29" s="3"/>
      <c r="G29" s="9">
        <v>6.8289999999999997</v>
      </c>
      <c r="H29" s="9">
        <v>6.6619999999999999</v>
      </c>
      <c r="I29" s="9">
        <v>6.6719999999999997</v>
      </c>
      <c r="J29" s="9">
        <v>6.7</v>
      </c>
      <c r="K29" s="9">
        <v>6.5780000000000003</v>
      </c>
      <c r="L29" s="3"/>
      <c r="M29" s="9">
        <v>6.8609999999999998</v>
      </c>
      <c r="N29" s="9">
        <v>6.8179999999999996</v>
      </c>
      <c r="O29" s="9">
        <v>6.5839999999999996</v>
      </c>
      <c r="P29" s="9">
        <v>6.7089999999999996</v>
      </c>
      <c r="Q29" s="12">
        <v>6.1539999999999999</v>
      </c>
      <c r="R29" s="12">
        <v>7.0919999999999996</v>
      </c>
      <c r="S29" s="2">
        <f t="shared" si="2"/>
        <v>6.6229999999999993</v>
      </c>
      <c r="T29" s="9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6" t="s">
        <v>3</v>
      </c>
      <c r="B30" s="8" t="str">
        <f>B13</f>
        <v>A' (Val, pi-pi*)</v>
      </c>
      <c r="C30" s="2">
        <v>4.556</v>
      </c>
      <c r="D30" s="2">
        <v>4.1260000000000003</v>
      </c>
      <c r="E30" s="2">
        <v>4.3890000000000002</v>
      </c>
      <c r="F30" s="3"/>
      <c r="G30" s="9">
        <v>3.984</v>
      </c>
      <c r="H30" s="3"/>
      <c r="I30" s="3"/>
      <c r="J30" s="3"/>
      <c r="K30" s="3"/>
      <c r="L30" s="3"/>
      <c r="M30" s="2">
        <v>4.2450000000000001</v>
      </c>
      <c r="N30" s="2">
        <v>4.2549999999999999</v>
      </c>
      <c r="O30" s="2">
        <v>4.2140000000000004</v>
      </c>
      <c r="P30" s="2">
        <v>4.0670000000000002</v>
      </c>
      <c r="Q30" s="9">
        <v>4.0960000000000001</v>
      </c>
      <c r="R30" s="9">
        <v>3.734</v>
      </c>
      <c r="S30" s="2">
        <f>AVERAGE(Q30:R30)</f>
        <v>3.915</v>
      </c>
      <c r="T30" s="9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">
      <c r="A31" s="6"/>
      <c r="B31" s="8" t="str">
        <f>B14</f>
        <v>A' (Val, pi-pi*)</v>
      </c>
      <c r="C31" s="9">
        <v>5.3979999999999997</v>
      </c>
      <c r="D31" s="9">
        <v>5.024</v>
      </c>
      <c r="E31" s="9">
        <v>5.319</v>
      </c>
      <c r="F31" s="3"/>
      <c r="G31" s="9">
        <v>4.9379999999999997</v>
      </c>
      <c r="H31" s="3"/>
      <c r="I31" s="3"/>
      <c r="J31" s="3"/>
      <c r="K31" s="3"/>
      <c r="L31" s="3"/>
      <c r="M31" s="9">
        <v>5.0839999999999996</v>
      </c>
      <c r="N31" s="9">
        <v>5.101</v>
      </c>
      <c r="O31" s="9">
        <v>5.0789999999999997</v>
      </c>
      <c r="P31" s="9">
        <v>4.8949999999999996</v>
      </c>
      <c r="Q31" s="2">
        <v>4.9889999999999999</v>
      </c>
      <c r="R31" s="9">
        <v>4.657</v>
      </c>
      <c r="S31" s="2">
        <f>AVERAGE(Q31:R31)</f>
        <v>4.8230000000000004</v>
      </c>
      <c r="T31" s="9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">
      <c r="A32" s="6"/>
      <c r="B32" s="8" t="str">
        <f>B15</f>
        <v>A" (Val, n-pi*)</v>
      </c>
      <c r="C32" s="2">
        <v>5.4790000000000001</v>
      </c>
      <c r="D32" s="2">
        <v>5.056</v>
      </c>
      <c r="E32" s="2">
        <v>5.58</v>
      </c>
      <c r="F32" s="3"/>
      <c r="G32" s="9">
        <v>5.359</v>
      </c>
      <c r="H32" s="3"/>
      <c r="I32" s="3"/>
      <c r="J32" s="3"/>
      <c r="K32" s="3"/>
      <c r="L32" s="3"/>
      <c r="M32" s="2">
        <v>5.4509999999999996</v>
      </c>
      <c r="N32" s="2">
        <v>5.4870000000000001</v>
      </c>
      <c r="O32" s="2">
        <v>5.3479999999999999</v>
      </c>
      <c r="P32" s="2">
        <v>5.2160000000000002</v>
      </c>
      <c r="Q32" s="9">
        <v>5.0030000000000001</v>
      </c>
      <c r="R32" s="9">
        <v>5.3170000000000002</v>
      </c>
      <c r="S32" s="2">
        <f>AVERAGE(Q32:R32)</f>
        <v>5.16</v>
      </c>
      <c r="T32" s="9"/>
      <c r="U32" s="9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x14ac:dyDescent="0.2">
      <c r="A33" s="6"/>
      <c r="B33" s="8" t="str">
        <f>B16</f>
        <v>A" (Ryd, pi-R)</v>
      </c>
      <c r="C33" s="9">
        <v>5.702</v>
      </c>
      <c r="D33" s="9">
        <v>5.4649999999999999</v>
      </c>
      <c r="E33" s="9">
        <v>5.907</v>
      </c>
      <c r="F33" s="3"/>
      <c r="G33" s="9">
        <v>5.62</v>
      </c>
      <c r="H33" s="3"/>
      <c r="I33" s="3"/>
      <c r="J33" s="3"/>
      <c r="K33" s="3"/>
      <c r="L33" s="3"/>
      <c r="M33" s="9">
        <v>5.8019999999999996</v>
      </c>
      <c r="N33" s="9">
        <v>5.7480000000000002</v>
      </c>
      <c r="O33" s="9">
        <v>5.6539999999999999</v>
      </c>
      <c r="P33" s="9">
        <v>5.6619999999999999</v>
      </c>
      <c r="Q33" s="9">
        <v>5.5209999999999999</v>
      </c>
      <c r="R33" s="9">
        <v>5.4459999999999997</v>
      </c>
      <c r="S33" s="2">
        <f>AVERAGE(Q33:R33)</f>
        <v>5.4834999999999994</v>
      </c>
      <c r="T33" s="9"/>
      <c r="U33" s="9"/>
      <c r="V33" s="9"/>
      <c r="W33" s="9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5"/>
      <c r="B34" s="5"/>
      <c r="C34" s="1" t="s">
        <v>88</v>
      </c>
      <c r="S34" s="24"/>
      <c r="T34" s="9"/>
      <c r="U34" s="9"/>
      <c r="V34" s="9"/>
      <c r="W34" s="9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5"/>
    </row>
    <row r="35" spans="1:34" x14ac:dyDescent="0.2">
      <c r="A35" s="5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5"/>
      <c r="Q35" s="5"/>
      <c r="R35" s="5"/>
      <c r="S35" s="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5"/>
    </row>
    <row r="36" spans="1:34" x14ac:dyDescent="0.2">
      <c r="T36" s="5"/>
      <c r="U36" s="5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5"/>
      <c r="AG36" s="5"/>
      <c r="AH36" s="5"/>
    </row>
    <row r="37" spans="1:34" x14ac:dyDescent="0.2">
      <c r="V37" s="5"/>
      <c r="W37" s="5"/>
      <c r="X37" s="9"/>
      <c r="Y37" s="9"/>
      <c r="Z37" s="9"/>
      <c r="AA37" s="9"/>
      <c r="AB37" s="9"/>
      <c r="AC37" s="9"/>
      <c r="AD37" s="5"/>
      <c r="AE37" s="5"/>
      <c r="AF37" s="5"/>
      <c r="AG37" s="5"/>
      <c r="AH37" s="5"/>
    </row>
    <row r="38" spans="1:34" x14ac:dyDescent="0.2"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F795-9F39-CB4D-A23F-0807F8543989}">
  <dimension ref="A1:AH33"/>
  <sheetViews>
    <sheetView zoomScale="80" zoomScaleNormal="80" workbookViewId="0">
      <selection activeCell="D1" sqref="D1"/>
    </sheetView>
  </sheetViews>
  <sheetFormatPr baseColWidth="10" defaultRowHeight="16" x14ac:dyDescent="0.2"/>
  <sheetData>
    <row r="1" spans="1:34" x14ac:dyDescent="0.2">
      <c r="A1" s="4" t="s">
        <v>43</v>
      </c>
      <c r="B1" s="4"/>
      <c r="C1" s="4" t="s">
        <v>0</v>
      </c>
      <c r="D1" s="30"/>
      <c r="E1" s="5">
        <f>COUNT(C4:C14)</f>
        <v>11</v>
      </c>
      <c r="F1" s="15" t="s">
        <v>39</v>
      </c>
      <c r="G1" s="14" t="s">
        <v>40</v>
      </c>
      <c r="H1" s="14"/>
      <c r="I1" s="14"/>
      <c r="J1" s="14"/>
      <c r="K1" s="5"/>
      <c r="L1" s="5"/>
      <c r="M1" s="14" t="s">
        <v>89</v>
      </c>
      <c r="N1" s="1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6" t="s">
        <v>25</v>
      </c>
      <c r="B2" s="7"/>
      <c r="C2" s="7" t="s">
        <v>29</v>
      </c>
      <c r="D2" s="7" t="s">
        <v>29</v>
      </c>
      <c r="E2" s="7" t="s">
        <v>42</v>
      </c>
      <c r="F2" s="7" t="s">
        <v>29</v>
      </c>
      <c r="G2" s="7" t="s">
        <v>29</v>
      </c>
      <c r="H2" s="7" t="s">
        <v>24</v>
      </c>
      <c r="I2" s="7" t="s">
        <v>24</v>
      </c>
      <c r="J2" s="7"/>
      <c r="K2" s="19" t="s">
        <v>23</v>
      </c>
      <c r="L2" s="19" t="s">
        <v>22</v>
      </c>
      <c r="M2" s="19" t="s">
        <v>37</v>
      </c>
      <c r="N2" s="19" t="s">
        <v>37</v>
      </c>
      <c r="O2" s="19" t="s">
        <v>22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7"/>
      <c r="B3" s="7"/>
      <c r="C3" s="6" t="s">
        <v>49</v>
      </c>
      <c r="D3" s="6" t="s">
        <v>27</v>
      </c>
      <c r="E3" s="6" t="s">
        <v>28</v>
      </c>
      <c r="F3" s="6" t="s">
        <v>50</v>
      </c>
      <c r="G3" s="6" t="s">
        <v>1</v>
      </c>
      <c r="H3" s="6" t="s">
        <v>2</v>
      </c>
      <c r="I3" s="6" t="s">
        <v>48</v>
      </c>
      <c r="J3" s="6" t="s">
        <v>41</v>
      </c>
      <c r="K3" s="20" t="s">
        <v>46</v>
      </c>
      <c r="L3" s="20" t="s">
        <v>44</v>
      </c>
      <c r="M3" s="20" t="s">
        <v>45</v>
      </c>
      <c r="N3" s="20" t="s">
        <v>45</v>
      </c>
      <c r="O3" s="20" t="s">
        <v>28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8" t="s">
        <v>36</v>
      </c>
      <c r="C4" s="9">
        <v>5.0730000000000004</v>
      </c>
      <c r="D4" s="9">
        <v>4.9800000000000004</v>
      </c>
      <c r="E4" s="9">
        <v>4.9950000000000001</v>
      </c>
      <c r="F4" s="9">
        <v>4.8490000000000002</v>
      </c>
      <c r="G4" s="9">
        <v>4.75</v>
      </c>
      <c r="H4" s="9">
        <v>4.7329999999999997</v>
      </c>
      <c r="I4" s="9">
        <v>4.8520000000000003</v>
      </c>
      <c r="J4" s="9">
        <f t="shared" ref="J4:J10" si="0">H4+I4-F4</f>
        <v>4.7360000000000007</v>
      </c>
      <c r="K4" s="10">
        <v>86.6</v>
      </c>
      <c r="L4" s="14" t="s">
        <v>90</v>
      </c>
      <c r="M4" s="14" t="s">
        <v>89</v>
      </c>
      <c r="N4" s="14">
        <v>0</v>
      </c>
      <c r="O4" s="14" t="s">
        <v>91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7"/>
      <c r="B5" s="8" t="s">
        <v>35</v>
      </c>
      <c r="C5" s="9">
        <v>5.5529999999999999</v>
      </c>
      <c r="D5" s="9">
        <v>5.4770000000000003</v>
      </c>
      <c r="E5" s="9">
        <v>5.4649999999999999</v>
      </c>
      <c r="F5" s="9">
        <v>5.3129999999999997</v>
      </c>
      <c r="G5" s="9">
        <v>5.2080000000000002</v>
      </c>
      <c r="H5" s="9">
        <v>5.1619999999999999</v>
      </c>
      <c r="I5" s="9">
        <v>5.33</v>
      </c>
      <c r="J5" s="9">
        <f t="shared" si="0"/>
        <v>5.1790000000000012</v>
      </c>
      <c r="K5" s="10">
        <v>86.4</v>
      </c>
      <c r="L5" s="14" t="s">
        <v>70</v>
      </c>
      <c r="M5" s="14" t="s">
        <v>92</v>
      </c>
      <c r="N5" s="14">
        <v>-2</v>
      </c>
      <c r="O5" s="14" t="s">
        <v>93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7"/>
      <c r="B6" s="8" t="s">
        <v>36</v>
      </c>
      <c r="C6" s="9">
        <v>5.9939999999999998</v>
      </c>
      <c r="D6" s="9">
        <v>5.91</v>
      </c>
      <c r="E6" s="9">
        <v>5.94</v>
      </c>
      <c r="F6" s="9">
        <v>5.6989999999999998</v>
      </c>
      <c r="G6" s="9">
        <v>5.6120000000000001</v>
      </c>
      <c r="H6" s="9">
        <v>5.6020000000000003</v>
      </c>
      <c r="I6" s="9">
        <v>5.6950000000000003</v>
      </c>
      <c r="J6" s="9">
        <f t="shared" si="0"/>
        <v>5.5980000000000008</v>
      </c>
      <c r="K6" s="10">
        <v>85</v>
      </c>
      <c r="L6" s="14" t="s">
        <v>94</v>
      </c>
      <c r="M6" s="14" t="s">
        <v>89</v>
      </c>
      <c r="N6" s="14">
        <v>0</v>
      </c>
      <c r="O6" s="14" t="s">
        <v>95</v>
      </c>
      <c r="P6" s="14"/>
      <c r="Q6" s="1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7"/>
      <c r="B7" s="8" t="s">
        <v>64</v>
      </c>
      <c r="C7" s="9">
        <v>5.71</v>
      </c>
      <c r="D7" s="9">
        <v>5.577</v>
      </c>
      <c r="E7" s="9">
        <v>5.742</v>
      </c>
      <c r="F7" s="9">
        <v>5.569</v>
      </c>
      <c r="G7" s="9">
        <v>5.4790000000000001</v>
      </c>
      <c r="H7" s="9">
        <v>5.6020000000000003</v>
      </c>
      <c r="I7" s="9">
        <v>5.5819999999999999</v>
      </c>
      <c r="J7" s="9">
        <f t="shared" si="0"/>
        <v>5.6150000000000011</v>
      </c>
      <c r="K7" s="10">
        <v>91.2</v>
      </c>
      <c r="L7" s="14" t="s">
        <v>96</v>
      </c>
      <c r="M7" s="14" t="s">
        <v>97</v>
      </c>
      <c r="N7" s="14">
        <v>55</v>
      </c>
      <c r="O7" s="14" t="s">
        <v>98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7"/>
      <c r="B8" s="8" t="s">
        <v>35</v>
      </c>
      <c r="C8" s="9">
        <v>6.4489999999999998</v>
      </c>
      <c r="D8" s="9">
        <v>6.3419999999999996</v>
      </c>
      <c r="E8" s="9">
        <v>6.3949999999999996</v>
      </c>
      <c r="F8" s="9">
        <v>5.6859999999999999</v>
      </c>
      <c r="G8" s="9">
        <v>5.5910000000000002</v>
      </c>
      <c r="H8" s="9">
        <v>5.5579999999999998</v>
      </c>
      <c r="I8" s="9">
        <v>5.7569999999999997</v>
      </c>
      <c r="J8" s="9">
        <f t="shared" si="0"/>
        <v>5.6289999999999996</v>
      </c>
      <c r="K8" s="10">
        <v>83.3</v>
      </c>
      <c r="L8" s="14" t="s">
        <v>30</v>
      </c>
      <c r="M8" s="14" t="s">
        <v>99</v>
      </c>
      <c r="N8" s="14">
        <v>1</v>
      </c>
      <c r="O8" s="14" t="s">
        <v>100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7"/>
      <c r="B9" s="8" t="s">
        <v>35</v>
      </c>
      <c r="C9" s="9">
        <v>6.1180000000000003</v>
      </c>
      <c r="D9" s="9">
        <v>6.0960000000000001</v>
      </c>
      <c r="E9" s="9">
        <v>6.0960000000000001</v>
      </c>
      <c r="F9" s="9">
        <v>6.1070000000000002</v>
      </c>
      <c r="G9" s="9">
        <v>6.024</v>
      </c>
      <c r="H9" s="9">
        <v>5.9909999999999997</v>
      </c>
      <c r="I9" s="9">
        <v>6.0970000000000004</v>
      </c>
      <c r="J9" s="9">
        <f t="shared" si="0"/>
        <v>5.9810000000000008</v>
      </c>
      <c r="K9" s="10">
        <v>88.1</v>
      </c>
      <c r="L9" s="14" t="s">
        <v>30</v>
      </c>
      <c r="M9" s="14" t="s">
        <v>92</v>
      </c>
      <c r="N9" s="14">
        <v>-2</v>
      </c>
      <c r="O9" s="14" t="s">
        <v>101</v>
      </c>
      <c r="P9" s="14"/>
      <c r="Q9" s="1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7"/>
      <c r="B10" s="8" t="s">
        <v>36</v>
      </c>
      <c r="C10" s="9">
        <v>6.6829999999999998</v>
      </c>
      <c r="D10" s="9">
        <v>6.5549999999999997</v>
      </c>
      <c r="E10" s="9">
        <v>6.5910000000000002</v>
      </c>
      <c r="F10" s="9">
        <v>6.492</v>
      </c>
      <c r="G10" s="9">
        <v>6.367</v>
      </c>
      <c r="H10" s="9">
        <v>6.3769999999999998</v>
      </c>
      <c r="I10" s="9">
        <v>6.4980000000000002</v>
      </c>
      <c r="J10" s="9">
        <f t="shared" si="0"/>
        <v>6.383</v>
      </c>
      <c r="K10" s="10">
        <v>88.5</v>
      </c>
      <c r="L10" s="14" t="s">
        <v>102</v>
      </c>
      <c r="M10" s="14" t="s">
        <v>103</v>
      </c>
      <c r="N10" s="14">
        <v>10</v>
      </c>
      <c r="O10" s="14" t="s">
        <v>104</v>
      </c>
      <c r="P10" s="14"/>
      <c r="Q10" s="1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6" t="s">
        <v>3</v>
      </c>
      <c r="B11" s="8" t="s">
        <v>36</v>
      </c>
      <c r="C11" s="9">
        <v>3.9350000000000001</v>
      </c>
      <c r="D11" s="9">
        <v>3.875</v>
      </c>
      <c r="E11" s="9">
        <v>3.867</v>
      </c>
      <c r="F11" s="9">
        <v>3.944</v>
      </c>
      <c r="G11" s="9">
        <v>3.8769999999999998</v>
      </c>
      <c r="H11" s="9">
        <v>3.8639999999999999</v>
      </c>
      <c r="I11" s="25"/>
      <c r="J11" s="12">
        <f>H11</f>
        <v>3.8639999999999999</v>
      </c>
      <c r="K11" s="10">
        <v>97.6</v>
      </c>
      <c r="L11" s="14"/>
      <c r="M11" s="14" t="s">
        <v>89</v>
      </c>
      <c r="N11" s="14">
        <v>0</v>
      </c>
      <c r="O11" s="14" t="s">
        <v>105</v>
      </c>
      <c r="P11" s="14"/>
      <c r="Q11" s="1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7"/>
      <c r="B12" s="8" t="s">
        <v>36</v>
      </c>
      <c r="C12" s="9">
        <v>4.75</v>
      </c>
      <c r="D12" s="9">
        <v>4.7359999999999998</v>
      </c>
      <c r="E12" s="9">
        <v>4.7460000000000004</v>
      </c>
      <c r="F12" s="9">
        <v>4.7009999999999996</v>
      </c>
      <c r="G12" s="9">
        <v>4.6710000000000003</v>
      </c>
      <c r="H12" s="9">
        <v>4.6619999999999999</v>
      </c>
      <c r="I12" s="25"/>
      <c r="J12" s="12">
        <f>H12</f>
        <v>4.6619999999999999</v>
      </c>
      <c r="K12" s="10">
        <v>97</v>
      </c>
      <c r="L12" s="5"/>
      <c r="M12" s="14" t="s">
        <v>92</v>
      </c>
      <c r="N12" s="14">
        <v>-2</v>
      </c>
      <c r="O12" s="14" t="s">
        <v>106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7"/>
      <c r="B13" s="8" t="s">
        <v>35</v>
      </c>
      <c r="C13" s="9">
        <v>5.2960000000000003</v>
      </c>
      <c r="D13" s="9">
        <v>5.2190000000000003</v>
      </c>
      <c r="E13" s="9">
        <v>5.2140000000000004</v>
      </c>
      <c r="F13" s="9">
        <v>5.1429999999999998</v>
      </c>
      <c r="G13" s="9">
        <v>5.0410000000000004</v>
      </c>
      <c r="H13" s="9">
        <v>5.0019999999999998</v>
      </c>
      <c r="I13" s="25"/>
      <c r="J13" s="12">
        <f>H13</f>
        <v>5.0019999999999998</v>
      </c>
      <c r="K13" s="10">
        <v>95.9</v>
      </c>
      <c r="L13" s="14"/>
      <c r="M13" s="14" t="s">
        <v>89</v>
      </c>
      <c r="N13" s="14">
        <v>0</v>
      </c>
      <c r="O13" s="14" t="s">
        <v>93</v>
      </c>
      <c r="P13" s="14"/>
      <c r="Q13" s="1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7"/>
      <c r="B14" s="8" t="s">
        <v>64</v>
      </c>
      <c r="C14" s="9">
        <v>5.649</v>
      </c>
      <c r="D14" s="9">
        <v>5.5229999999999997</v>
      </c>
      <c r="E14" s="9">
        <v>5.69</v>
      </c>
      <c r="F14" s="9">
        <v>5.5170000000000003</v>
      </c>
      <c r="G14" s="9">
        <v>5.4340000000000002</v>
      </c>
      <c r="H14" s="9">
        <v>5.5579999999999998</v>
      </c>
      <c r="I14" s="25"/>
      <c r="J14" s="12">
        <f>H14</f>
        <v>5.5579999999999998</v>
      </c>
      <c r="K14" s="10">
        <v>96.9</v>
      </c>
      <c r="L14" s="14"/>
      <c r="M14" s="14" t="s">
        <v>107</v>
      </c>
      <c r="N14" s="14">
        <v>54</v>
      </c>
      <c r="O14" s="14" t="s">
        <v>108</v>
      </c>
      <c r="P14" s="14"/>
      <c r="Q14" s="1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5"/>
      <c r="B15" s="5"/>
      <c r="C15" s="14" t="s">
        <v>109</v>
      </c>
      <c r="D15" s="5"/>
      <c r="E15" s="5"/>
      <c r="F15" s="5"/>
      <c r="G15" s="5"/>
      <c r="H15" s="5"/>
      <c r="I15" s="11"/>
      <c r="J15" s="5"/>
      <c r="K15" s="5"/>
      <c r="L15" s="5"/>
      <c r="M15" s="5"/>
      <c r="N15" s="5"/>
      <c r="O15" s="5"/>
      <c r="P15" s="14"/>
      <c r="Q15" s="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5"/>
      <c r="AH16" s="5"/>
    </row>
    <row r="17" spans="1:34" x14ac:dyDescent="0.2">
      <c r="A17" s="6" t="s">
        <v>4</v>
      </c>
      <c r="B17" s="7"/>
      <c r="C17" s="7" t="s">
        <v>5</v>
      </c>
      <c r="D17" s="7" t="s">
        <v>5</v>
      </c>
      <c r="E17" s="7" t="s">
        <v>19</v>
      </c>
      <c r="F17" s="7"/>
      <c r="G17" s="7" t="s">
        <v>22</v>
      </c>
      <c r="H17" s="7" t="s">
        <v>24</v>
      </c>
      <c r="I17" s="7" t="s">
        <v>23</v>
      </c>
      <c r="J17" s="7" t="s">
        <v>24</v>
      </c>
      <c r="K17" s="7" t="s">
        <v>24</v>
      </c>
      <c r="L17" s="7"/>
      <c r="M17" s="7" t="s">
        <v>5</v>
      </c>
      <c r="N17" s="7" t="s">
        <v>5</v>
      </c>
      <c r="O17" s="7" t="s">
        <v>5</v>
      </c>
      <c r="P17" s="7" t="s">
        <v>19</v>
      </c>
      <c r="Q17" s="7" t="s">
        <v>19</v>
      </c>
      <c r="R17" s="7" t="s">
        <v>19</v>
      </c>
      <c r="S17" s="7" t="s">
        <v>21</v>
      </c>
      <c r="T17" s="1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7"/>
      <c r="B18" s="7"/>
      <c r="C18" s="6" t="s">
        <v>6</v>
      </c>
      <c r="D18" s="6" t="s">
        <v>7</v>
      </c>
      <c r="E18" s="6" t="s">
        <v>16</v>
      </c>
      <c r="F18" s="6" t="s">
        <v>9</v>
      </c>
      <c r="G18" s="6" t="s">
        <v>8</v>
      </c>
      <c r="H18" s="6" t="s">
        <v>26</v>
      </c>
      <c r="I18" s="6" t="s">
        <v>10</v>
      </c>
      <c r="J18" s="6" t="s">
        <v>11</v>
      </c>
      <c r="K18" s="6" t="s">
        <v>12</v>
      </c>
      <c r="L18" s="13" t="s">
        <v>33</v>
      </c>
      <c r="M18" s="6" t="s">
        <v>15</v>
      </c>
      <c r="N18" s="6" t="s">
        <v>17</v>
      </c>
      <c r="O18" s="6" t="s">
        <v>18</v>
      </c>
      <c r="P18" s="6" t="s">
        <v>15</v>
      </c>
      <c r="Q18" s="6" t="s">
        <v>13</v>
      </c>
      <c r="R18" s="6" t="s">
        <v>14</v>
      </c>
      <c r="S18" s="6" t="s">
        <v>20</v>
      </c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6" t="s">
        <v>32</v>
      </c>
      <c r="B19" s="8" t="str">
        <f>B4</f>
        <v>A' (Val, pi-pi*)</v>
      </c>
      <c r="C19" s="9">
        <v>4.9009999999999998</v>
      </c>
      <c r="D19" s="9">
        <v>4.774</v>
      </c>
      <c r="E19" s="9">
        <v>5.1280000000000001</v>
      </c>
      <c r="F19" s="9">
        <v>4.5419999999999998</v>
      </c>
      <c r="G19" s="9">
        <v>4.9950000000000001</v>
      </c>
      <c r="H19" s="9">
        <v>4.82</v>
      </c>
      <c r="I19" s="9">
        <v>4.8159999999999998</v>
      </c>
      <c r="J19" s="9">
        <v>4.8140000000000001</v>
      </c>
      <c r="K19" s="9">
        <v>4.7329999999999997</v>
      </c>
      <c r="L19" s="25"/>
      <c r="M19" s="9">
        <v>4.84</v>
      </c>
      <c r="N19" s="9">
        <v>4.9550000000000001</v>
      </c>
      <c r="O19" s="9">
        <v>4.899</v>
      </c>
      <c r="P19" s="9">
        <v>4.5960000000000001</v>
      </c>
      <c r="Q19" s="9">
        <v>4.62</v>
      </c>
      <c r="R19" s="9">
        <v>4.8520000000000003</v>
      </c>
      <c r="S19" s="24">
        <f>IF((Q19&lt;&gt;"")*AND(R19&lt;&gt;""),AVERAGE(Q19,R19),"")</f>
        <v>4.7360000000000007</v>
      </c>
      <c r="T19" s="9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6"/>
      <c r="B20" s="8" t="str">
        <f>B5</f>
        <v>A" (Val, n-pi*)</v>
      </c>
      <c r="C20" s="9">
        <v>5.2279999999999998</v>
      </c>
      <c r="D20" s="9">
        <v>5.0049999999999999</v>
      </c>
      <c r="E20" s="9">
        <v>5.5570000000000004</v>
      </c>
      <c r="F20" s="9">
        <v>5.1210000000000004</v>
      </c>
      <c r="G20" s="9">
        <v>5.4649999999999999</v>
      </c>
      <c r="H20" s="9">
        <v>5.2809999999999997</v>
      </c>
      <c r="I20" s="9">
        <v>5.2809999999999997</v>
      </c>
      <c r="J20" s="9">
        <v>5.2759999999999998</v>
      </c>
      <c r="K20" s="9">
        <v>5.1619999999999999</v>
      </c>
      <c r="L20" s="25"/>
      <c r="M20" s="9">
        <v>5.431</v>
      </c>
      <c r="N20" s="9">
        <v>5.5430000000000001</v>
      </c>
      <c r="O20" s="9">
        <v>5.4039999999999999</v>
      </c>
      <c r="P20" s="9">
        <v>5.181</v>
      </c>
      <c r="Q20" s="9">
        <v>4.8419999999999996</v>
      </c>
      <c r="R20" s="9">
        <v>5.4669999999999996</v>
      </c>
      <c r="S20" s="24">
        <f t="shared" ref="S20:S29" si="1">IF((Q20&lt;&gt;"")*AND(R20&lt;&gt;""),AVERAGE(Q20,R20),"")</f>
        <v>5.1544999999999996</v>
      </c>
      <c r="T20" s="9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6"/>
      <c r="B21" s="8" t="str">
        <f>B6</f>
        <v>A' (Val, pi-pi*)</v>
      </c>
      <c r="C21" s="9">
        <v>5.6689999999999996</v>
      </c>
      <c r="D21" s="9">
        <v>5.6550000000000002</v>
      </c>
      <c r="E21" s="9">
        <v>6.0460000000000003</v>
      </c>
      <c r="F21" s="9">
        <v>5.5720000000000001</v>
      </c>
      <c r="G21" s="9">
        <v>5.94</v>
      </c>
      <c r="H21" s="9">
        <v>5.7160000000000002</v>
      </c>
      <c r="I21" s="9">
        <v>5.7009999999999996</v>
      </c>
      <c r="J21" s="9">
        <v>5.7030000000000003</v>
      </c>
      <c r="K21" s="9">
        <v>5.6020000000000003</v>
      </c>
      <c r="L21" s="25"/>
      <c r="M21" s="9">
        <v>5.8369999999999997</v>
      </c>
      <c r="N21" s="9">
        <v>5.9390000000000001</v>
      </c>
      <c r="O21" s="9">
        <v>5.8479999999999999</v>
      </c>
      <c r="P21" s="9">
        <v>5.5960000000000001</v>
      </c>
      <c r="Q21" s="9">
        <v>5.5439999999999996</v>
      </c>
      <c r="R21" s="9">
        <v>5.7439999999999998</v>
      </c>
      <c r="S21" s="24">
        <f>IF((Q21&lt;&gt;"")*AND(R21&lt;&gt;""),AVERAGE(Q21,R21),"")</f>
        <v>5.6440000000000001</v>
      </c>
      <c r="T21" s="9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6"/>
      <c r="B22" s="8" t="str">
        <f>B7</f>
        <v>A" (Ryd, pi-R)</v>
      </c>
      <c r="C22" s="9">
        <v>5.7050000000000001</v>
      </c>
      <c r="D22" s="9">
        <v>5.53</v>
      </c>
      <c r="E22" s="9">
        <v>5.9459999999999997</v>
      </c>
      <c r="F22" s="9">
        <v>5.6909999999999998</v>
      </c>
      <c r="G22" s="9">
        <v>5.742</v>
      </c>
      <c r="H22" s="9">
        <v>5.6459999999999999</v>
      </c>
      <c r="I22" s="9">
        <v>5.6529999999999996</v>
      </c>
      <c r="J22" s="9">
        <v>5.6550000000000002</v>
      </c>
      <c r="K22" s="9">
        <v>5.6020000000000003</v>
      </c>
      <c r="L22" s="25"/>
      <c r="M22" s="9">
        <v>5.8559999999999999</v>
      </c>
      <c r="N22" s="9">
        <v>5.8170000000000002</v>
      </c>
      <c r="O22" s="9">
        <v>5.7210000000000001</v>
      </c>
      <c r="P22" s="9">
        <v>5.7039999999999997</v>
      </c>
      <c r="Q22" s="9">
        <v>5.5460000000000003</v>
      </c>
      <c r="R22" s="9">
        <v>5.5949999999999998</v>
      </c>
      <c r="S22" s="24">
        <f>IF((Q22&lt;&gt;"")*AND(R22&lt;&gt;""),AVERAGE(Q22,R22),"")</f>
        <v>5.5705</v>
      </c>
      <c r="T22" s="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6"/>
      <c r="B23" s="8" t="str">
        <f t="shared" ref="B23:B29" si="2">B8</f>
        <v>A" (Val, n-pi*)</v>
      </c>
      <c r="C23" s="9">
        <v>6.2</v>
      </c>
      <c r="D23" s="9">
        <v>5.41</v>
      </c>
      <c r="E23" s="9">
        <v>6.4189999999999996</v>
      </c>
      <c r="F23" s="25"/>
      <c r="G23" s="9">
        <v>6.3949999999999996</v>
      </c>
      <c r="H23" s="9">
        <v>5.9089999999999998</v>
      </c>
      <c r="I23" s="9">
        <v>5.915</v>
      </c>
      <c r="J23" s="9">
        <v>5.7690000000000001</v>
      </c>
      <c r="K23" s="9">
        <v>5.5579999999999998</v>
      </c>
      <c r="L23" s="25"/>
      <c r="M23" s="9">
        <v>6.1340000000000003</v>
      </c>
      <c r="N23" s="9">
        <v>6.3319999999999999</v>
      </c>
      <c r="O23" s="9">
        <v>5.8979999999999997</v>
      </c>
      <c r="P23" s="9">
        <v>5.8419999999999996</v>
      </c>
      <c r="Q23" s="9">
        <v>5.2489999999999997</v>
      </c>
      <c r="R23" s="9">
        <v>6.8390000000000004</v>
      </c>
      <c r="S23" s="24">
        <f t="shared" si="1"/>
        <v>6.0440000000000005</v>
      </c>
      <c r="AC23" s="5"/>
      <c r="AD23" s="5"/>
      <c r="AE23" s="5"/>
      <c r="AF23" s="5"/>
      <c r="AG23" s="5"/>
      <c r="AH23" s="5"/>
    </row>
    <row r="24" spans="1:34" x14ac:dyDescent="0.2">
      <c r="A24" s="6"/>
      <c r="B24" s="8" t="str">
        <f t="shared" si="2"/>
        <v>A" (Val, n-pi*)</v>
      </c>
      <c r="C24" s="9">
        <v>5.891</v>
      </c>
      <c r="D24" s="9">
        <v>5.9359999999999999</v>
      </c>
      <c r="E24" s="9">
        <v>6.1689999999999996</v>
      </c>
      <c r="F24" s="9">
        <v>5.8179999999999996</v>
      </c>
      <c r="G24" s="9">
        <v>6.0960000000000001</v>
      </c>
      <c r="H24" s="9">
        <v>5.9530000000000003</v>
      </c>
      <c r="I24" s="9">
        <v>5.9279999999999999</v>
      </c>
      <c r="J24" s="9">
        <v>6.0720000000000001</v>
      </c>
      <c r="K24" s="9">
        <v>5.9909999999999997</v>
      </c>
      <c r="L24" s="25"/>
      <c r="M24" s="9">
        <v>5.8929999999999998</v>
      </c>
      <c r="N24" s="9">
        <v>6.0960000000000001</v>
      </c>
      <c r="O24" s="9">
        <v>6.1379999999999999</v>
      </c>
      <c r="P24" s="9">
        <v>5.6189999999999998</v>
      </c>
      <c r="Q24" s="9">
        <v>5.6829999999999998</v>
      </c>
      <c r="R24" s="9">
        <v>6.2779999999999996</v>
      </c>
      <c r="S24" s="24">
        <f t="shared" si="1"/>
        <v>5.9804999999999993</v>
      </c>
      <c r="T24" s="9"/>
      <c r="U24" s="5"/>
      <c r="V24" s="5"/>
      <c r="W24" s="5"/>
      <c r="X24" s="5"/>
      <c r="Y24" s="5"/>
      <c r="Z24" s="5"/>
      <c r="AA24" s="5"/>
      <c r="AB24" s="5"/>
    </row>
    <row r="25" spans="1:34" x14ac:dyDescent="0.2">
      <c r="A25" s="6"/>
      <c r="B25" s="8" t="str">
        <f t="shared" si="2"/>
        <v>A' (Val, pi-pi*)</v>
      </c>
      <c r="C25" s="9">
        <v>6.4279999999999999</v>
      </c>
      <c r="D25" s="9">
        <v>6.3529999999999998</v>
      </c>
      <c r="E25" s="9">
        <v>6.7460000000000004</v>
      </c>
      <c r="F25" s="26">
        <v>6.2690000000000001</v>
      </c>
      <c r="G25" s="9">
        <v>6.5910000000000002</v>
      </c>
      <c r="H25" s="9">
        <v>6.4980000000000002</v>
      </c>
      <c r="I25" s="9">
        <v>6.4409999999999998</v>
      </c>
      <c r="J25" s="9">
        <v>6.4539999999999997</v>
      </c>
      <c r="K25" s="9">
        <v>6.3769999999999998</v>
      </c>
      <c r="L25" s="25"/>
      <c r="M25" s="9">
        <v>6.4690000000000003</v>
      </c>
      <c r="N25" s="9">
        <v>6.5839999999999996</v>
      </c>
      <c r="O25" s="9">
        <v>6.492</v>
      </c>
      <c r="P25" s="9">
        <v>6.2389999999999999</v>
      </c>
      <c r="Q25" s="9">
        <v>6.2460000000000004</v>
      </c>
      <c r="R25" s="9">
        <v>6.4340000000000002</v>
      </c>
      <c r="S25" s="24">
        <f t="shared" si="1"/>
        <v>6.34</v>
      </c>
      <c r="T25" s="9"/>
      <c r="U25" s="5"/>
      <c r="V25" s="5"/>
      <c r="W25" s="5"/>
      <c r="X25" s="5"/>
      <c r="Y25" s="5"/>
      <c r="Z25" s="5"/>
      <c r="AA25" s="5"/>
      <c r="AB25" s="5"/>
    </row>
    <row r="26" spans="1:34" x14ac:dyDescent="0.2">
      <c r="A26" s="6" t="s">
        <v>3</v>
      </c>
      <c r="B26" s="8" t="str">
        <f t="shared" si="2"/>
        <v>A' (Val, pi-pi*)</v>
      </c>
      <c r="C26" s="9">
        <v>4.157</v>
      </c>
      <c r="D26" s="9">
        <v>3.9420000000000002</v>
      </c>
      <c r="E26" s="9">
        <v>4.0380000000000003</v>
      </c>
      <c r="F26" s="9">
        <v>3.7080000000000002</v>
      </c>
      <c r="G26" s="9">
        <v>3.867</v>
      </c>
      <c r="H26" s="25"/>
      <c r="I26" s="25"/>
      <c r="J26" s="25"/>
      <c r="K26" s="25"/>
      <c r="L26" s="25"/>
      <c r="M26" s="9">
        <v>4.008</v>
      </c>
      <c r="N26" s="9">
        <v>4.0579999999999998</v>
      </c>
      <c r="O26" s="9">
        <v>4.0229999999999997</v>
      </c>
      <c r="P26" s="9">
        <v>3.839</v>
      </c>
      <c r="Q26" s="9">
        <v>3.847</v>
      </c>
      <c r="R26" s="9">
        <v>3.7080000000000002</v>
      </c>
      <c r="S26" s="24">
        <f t="shared" si="1"/>
        <v>3.7774999999999999</v>
      </c>
      <c r="T26" s="9"/>
      <c r="U26" s="9"/>
      <c r="V26" s="9"/>
      <c r="W26" s="9"/>
      <c r="X26" s="11"/>
      <c r="Y26" s="11"/>
      <c r="Z26" s="11"/>
      <c r="AA26" s="11"/>
      <c r="AB26" s="11"/>
      <c r="AC26" s="5"/>
      <c r="AD26" s="5"/>
      <c r="AE26" s="5"/>
      <c r="AF26" s="5"/>
      <c r="AG26" s="5"/>
      <c r="AH26" s="5"/>
    </row>
    <row r="27" spans="1:34" x14ac:dyDescent="0.2">
      <c r="A27" s="6"/>
      <c r="B27" s="8" t="str">
        <f t="shared" si="2"/>
        <v>A' (Val, pi-pi*)</v>
      </c>
      <c r="C27" s="9">
        <v>4.9089999999999998</v>
      </c>
      <c r="D27" s="9">
        <v>4.7590000000000003</v>
      </c>
      <c r="E27" s="9">
        <v>4.9420000000000002</v>
      </c>
      <c r="F27" s="9">
        <v>4.4909999999999997</v>
      </c>
      <c r="G27" s="9">
        <v>4.7460000000000004</v>
      </c>
      <c r="H27" s="25"/>
      <c r="I27" s="25"/>
      <c r="J27" s="25"/>
      <c r="K27" s="25"/>
      <c r="L27" s="25"/>
      <c r="M27" s="9">
        <v>4.899</v>
      </c>
      <c r="N27" s="9">
        <v>4.9580000000000002</v>
      </c>
      <c r="O27" s="9">
        <v>4.8949999999999996</v>
      </c>
      <c r="P27" s="9">
        <v>4.7030000000000003</v>
      </c>
      <c r="Q27" s="9">
        <v>4.67</v>
      </c>
      <c r="R27" s="9">
        <v>4.6120000000000001</v>
      </c>
      <c r="S27" s="24">
        <f t="shared" si="1"/>
        <v>4.641</v>
      </c>
      <c r="T27" s="9"/>
      <c r="U27" s="9"/>
      <c r="V27" s="9"/>
      <c r="W27" s="9"/>
      <c r="X27" s="9"/>
      <c r="Y27" s="9"/>
      <c r="Z27" s="9"/>
      <c r="AA27" s="9"/>
      <c r="AB27" s="9"/>
      <c r="AC27" s="5"/>
      <c r="AD27" s="5"/>
      <c r="AE27" s="5"/>
      <c r="AF27" s="5"/>
      <c r="AG27" s="5"/>
      <c r="AH27" s="5"/>
    </row>
    <row r="28" spans="1:34" x14ac:dyDescent="0.2">
      <c r="A28" s="6"/>
      <c r="B28" s="8" t="str">
        <f t="shared" si="2"/>
        <v>A" (Val, n-pi*)</v>
      </c>
      <c r="C28" s="9">
        <v>5.0979999999999999</v>
      </c>
      <c r="D28" s="9">
        <v>4.891</v>
      </c>
      <c r="E28" s="9">
        <v>5.3150000000000004</v>
      </c>
      <c r="F28" s="9">
        <v>4.9130000000000003</v>
      </c>
      <c r="G28" s="9">
        <v>5.2140000000000004</v>
      </c>
      <c r="H28" s="25"/>
      <c r="I28" s="25"/>
      <c r="J28" s="25"/>
      <c r="K28" s="25"/>
      <c r="L28" s="25"/>
      <c r="M28" s="9">
        <v>5.298</v>
      </c>
      <c r="N28" s="9">
        <v>5.3920000000000003</v>
      </c>
      <c r="O28" s="9">
        <v>5.2450000000000001</v>
      </c>
      <c r="P28" s="9">
        <v>5.0679999999999996</v>
      </c>
      <c r="Q28" s="9">
        <v>4.75</v>
      </c>
      <c r="R28" s="9">
        <v>5.1980000000000004</v>
      </c>
      <c r="S28" s="24">
        <f t="shared" si="1"/>
        <v>4.9740000000000002</v>
      </c>
      <c r="T28" s="9"/>
      <c r="U28" s="9"/>
      <c r="V28" s="9"/>
      <c r="W28" s="9"/>
      <c r="X28" s="9"/>
      <c r="Y28" s="9"/>
      <c r="Z28" s="9"/>
      <c r="AA28" s="9"/>
      <c r="AB28" s="9"/>
      <c r="AC28" s="5"/>
      <c r="AD28" s="5"/>
      <c r="AE28" s="5"/>
      <c r="AF28" s="5"/>
      <c r="AG28" s="5"/>
      <c r="AH28" s="5"/>
    </row>
    <row r="29" spans="1:34" x14ac:dyDescent="0.2">
      <c r="A29" s="6"/>
      <c r="B29" s="8" t="str">
        <f t="shared" si="2"/>
        <v>A" (Ryd, pi-R)</v>
      </c>
      <c r="C29" s="9">
        <v>5.7030000000000003</v>
      </c>
      <c r="D29" s="9">
        <v>5.4960000000000004</v>
      </c>
      <c r="E29" s="9">
        <v>5.8940000000000001</v>
      </c>
      <c r="F29" s="9">
        <v>5.7590000000000003</v>
      </c>
      <c r="G29" s="9">
        <v>5.69</v>
      </c>
      <c r="H29" s="25"/>
      <c r="I29" s="25"/>
      <c r="J29" s="25"/>
      <c r="K29" s="25"/>
      <c r="L29" s="25"/>
      <c r="M29" s="9">
        <v>5.8369999999999997</v>
      </c>
      <c r="N29" s="9">
        <v>5.7960000000000003</v>
      </c>
      <c r="O29" s="9">
        <v>5.6959999999999997</v>
      </c>
      <c r="P29" s="9">
        <v>5.6870000000000003</v>
      </c>
      <c r="Q29" s="9">
        <v>5.5140000000000002</v>
      </c>
      <c r="R29" s="9">
        <v>5.5419999999999998</v>
      </c>
      <c r="S29" s="24">
        <f t="shared" si="1"/>
        <v>5.5280000000000005</v>
      </c>
      <c r="T29" s="9"/>
      <c r="U29" s="9"/>
      <c r="V29" s="9"/>
      <c r="W29" s="9"/>
      <c r="X29" s="9"/>
      <c r="Y29" s="9"/>
      <c r="Z29" s="9"/>
      <c r="AA29" s="9"/>
      <c r="AB29" s="9"/>
      <c r="AC29" s="11"/>
      <c r="AD29" s="11"/>
      <c r="AE29" s="11"/>
      <c r="AF29" s="11"/>
      <c r="AG29" s="11"/>
      <c r="AH29" s="5"/>
    </row>
    <row r="30" spans="1:34" x14ac:dyDescent="0.2">
      <c r="A30" s="5"/>
      <c r="B30" s="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1" t="s">
        <v>110</v>
      </c>
      <c r="P30" s="9"/>
      <c r="Q30" s="9"/>
      <c r="R30" s="9"/>
      <c r="S30" s="24"/>
      <c r="T30" s="5"/>
      <c r="U30" s="5"/>
      <c r="V30" s="5"/>
      <c r="W30" s="5"/>
      <c r="X30" s="5"/>
      <c r="Y30" s="5"/>
      <c r="Z30" s="5"/>
      <c r="AA30" s="5"/>
      <c r="AB30" s="5"/>
      <c r="AC30" s="9"/>
      <c r="AD30" s="9"/>
      <c r="AE30" s="9"/>
      <c r="AF30" s="9"/>
      <c r="AG30" s="9"/>
      <c r="AH30" s="5"/>
    </row>
    <row r="31" spans="1:34" x14ac:dyDescent="0.2">
      <c r="A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5"/>
      <c r="Q31" s="5"/>
      <c r="R31" s="5"/>
      <c r="S31" s="5"/>
      <c r="AC31" s="9"/>
      <c r="AD31" s="9"/>
      <c r="AE31" s="9"/>
      <c r="AF31" s="5"/>
      <c r="AG31" s="5"/>
      <c r="AH31" s="5"/>
    </row>
    <row r="32" spans="1:34" x14ac:dyDescent="0.2">
      <c r="AC32" s="9"/>
      <c r="AD32" s="5"/>
      <c r="AE32" s="5"/>
      <c r="AF32" s="5"/>
      <c r="AG32" s="5"/>
      <c r="AH32" s="5"/>
    </row>
    <row r="33" spans="29:34" x14ac:dyDescent="0.2">
      <c r="AC33" s="5"/>
      <c r="AD33" s="5"/>
      <c r="AE33" s="5"/>
      <c r="AF33" s="5"/>
      <c r="AG33" s="5"/>
      <c r="AH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80AD-94F9-E546-AE1D-F695560B767C}">
  <dimension ref="A1:AH34"/>
  <sheetViews>
    <sheetView zoomScale="80" zoomScaleNormal="80" workbookViewId="0">
      <selection activeCell="D1" sqref="D1"/>
    </sheetView>
  </sheetViews>
  <sheetFormatPr baseColWidth="10" defaultRowHeight="16" x14ac:dyDescent="0.2"/>
  <sheetData>
    <row r="1" spans="1:34" x14ac:dyDescent="0.2">
      <c r="A1" s="4" t="s">
        <v>43</v>
      </c>
      <c r="B1" s="4"/>
      <c r="C1" s="4" t="s">
        <v>0</v>
      </c>
      <c r="D1" s="30"/>
      <c r="E1" s="5">
        <f>COUNT(C4:C13)</f>
        <v>10</v>
      </c>
      <c r="F1" s="15" t="s">
        <v>39</v>
      </c>
      <c r="G1" s="14" t="s">
        <v>40</v>
      </c>
      <c r="H1" s="14"/>
      <c r="I1" s="14"/>
      <c r="J1" s="14"/>
      <c r="K1" s="5"/>
      <c r="L1" s="5"/>
      <c r="M1" s="14" t="s">
        <v>111</v>
      </c>
      <c r="N1" s="14"/>
      <c r="O1" s="5"/>
      <c r="P1" s="5"/>
      <c r="Q1" s="5"/>
      <c r="R1" s="14"/>
      <c r="S1" s="14"/>
      <c r="T1" s="14"/>
      <c r="U1" s="14"/>
      <c r="V1" s="1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6" t="s">
        <v>25</v>
      </c>
      <c r="B2" s="7"/>
      <c r="C2" s="7" t="s">
        <v>23</v>
      </c>
      <c r="D2" s="7" t="s">
        <v>23</v>
      </c>
      <c r="E2" s="7" t="s">
        <v>22</v>
      </c>
      <c r="F2" s="7" t="s">
        <v>29</v>
      </c>
      <c r="G2" s="7" t="s">
        <v>29</v>
      </c>
      <c r="H2" s="7" t="s">
        <v>24</v>
      </c>
      <c r="I2" s="7" t="s">
        <v>24</v>
      </c>
      <c r="J2" s="7"/>
      <c r="K2" s="19" t="s">
        <v>23</v>
      </c>
      <c r="L2" s="19" t="s">
        <v>22</v>
      </c>
      <c r="M2" s="19" t="s">
        <v>37</v>
      </c>
      <c r="N2" s="19" t="s">
        <v>37</v>
      </c>
      <c r="O2" s="19" t="s">
        <v>22</v>
      </c>
      <c r="P2" s="5"/>
      <c r="Q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7"/>
      <c r="B3" s="7"/>
      <c r="C3" s="6" t="s">
        <v>49</v>
      </c>
      <c r="D3" s="6" t="s">
        <v>27</v>
      </c>
      <c r="E3" s="6" t="s">
        <v>28</v>
      </c>
      <c r="F3" s="6" t="s">
        <v>50</v>
      </c>
      <c r="G3" s="6" t="s">
        <v>1</v>
      </c>
      <c r="H3" s="6" t="s">
        <v>2</v>
      </c>
      <c r="I3" s="6" t="s">
        <v>48</v>
      </c>
      <c r="J3" s="6" t="s">
        <v>41</v>
      </c>
      <c r="K3" s="20" t="s">
        <v>46</v>
      </c>
      <c r="L3" s="20" t="s">
        <v>44</v>
      </c>
      <c r="M3" s="20" t="s">
        <v>45</v>
      </c>
      <c r="N3" s="20" t="s">
        <v>45</v>
      </c>
      <c r="O3" s="20" t="s">
        <v>28</v>
      </c>
      <c r="P3" s="5"/>
      <c r="Q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8" t="s">
        <v>64</v>
      </c>
      <c r="C4" s="9">
        <v>5.1100000000000003</v>
      </c>
      <c r="D4" s="9">
        <v>4.9669999999999996</v>
      </c>
      <c r="E4" s="9">
        <v>5.125</v>
      </c>
      <c r="F4" s="9">
        <v>4.9080000000000004</v>
      </c>
      <c r="G4" s="9">
        <v>4.8150000000000004</v>
      </c>
      <c r="H4" s="9">
        <v>4.9340000000000002</v>
      </c>
      <c r="I4" s="9">
        <v>4.9279999999999999</v>
      </c>
      <c r="J4" s="9">
        <f>H4+I4-F4</f>
        <v>4.9539999999999997</v>
      </c>
      <c r="K4" s="14">
        <v>91.2</v>
      </c>
      <c r="L4" s="14" t="s">
        <v>34</v>
      </c>
      <c r="M4" s="14" t="s">
        <v>112</v>
      </c>
      <c r="N4" s="14">
        <v>49</v>
      </c>
      <c r="O4" s="14" t="s">
        <v>113</v>
      </c>
      <c r="P4" s="9"/>
      <c r="Q4" s="9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7"/>
      <c r="B5" s="8" t="s">
        <v>36</v>
      </c>
      <c r="C5" s="9">
        <v>5.35</v>
      </c>
      <c r="D5" s="9">
        <v>5.2220000000000004</v>
      </c>
      <c r="E5" s="9">
        <v>5.2119999999999997</v>
      </c>
      <c r="F5" s="9">
        <v>5.16</v>
      </c>
      <c r="G5" s="9">
        <v>5.0330000000000004</v>
      </c>
      <c r="H5" s="9">
        <v>5.0010000000000003</v>
      </c>
      <c r="I5" s="9">
        <v>5.1660000000000004</v>
      </c>
      <c r="J5" s="9">
        <f>H5+I5-F5</f>
        <v>5.0070000000000014</v>
      </c>
      <c r="K5" s="14">
        <v>88.2</v>
      </c>
      <c r="L5" s="14" t="s">
        <v>114</v>
      </c>
      <c r="M5" s="14" t="s">
        <v>111</v>
      </c>
      <c r="N5" s="14">
        <v>0</v>
      </c>
      <c r="O5" s="14" t="s">
        <v>115</v>
      </c>
      <c r="P5" s="9"/>
      <c r="Q5" s="9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7"/>
      <c r="B6" s="8" t="s">
        <v>64</v>
      </c>
      <c r="C6" s="9">
        <v>5.6269999999999998</v>
      </c>
      <c r="D6" s="9">
        <v>5.3890000000000002</v>
      </c>
      <c r="E6" s="9">
        <v>5.5369999999999999</v>
      </c>
      <c r="F6" s="9">
        <v>5.4480000000000004</v>
      </c>
      <c r="G6" s="9">
        <v>5.2679999999999998</v>
      </c>
      <c r="H6" s="9">
        <v>5.375</v>
      </c>
      <c r="I6" s="9">
        <v>5.4690000000000003</v>
      </c>
      <c r="J6" s="9">
        <f>H6+I6-F6</f>
        <v>5.3960000000000008</v>
      </c>
      <c r="K6" s="14">
        <v>91.9</v>
      </c>
      <c r="L6" s="14" t="s">
        <v>116</v>
      </c>
      <c r="M6" s="14" t="s">
        <v>117</v>
      </c>
      <c r="N6" s="14">
        <v>63</v>
      </c>
      <c r="O6" s="14" t="s">
        <v>55</v>
      </c>
      <c r="P6" s="9"/>
      <c r="Q6" s="9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7"/>
      <c r="B7" s="8" t="s">
        <v>35</v>
      </c>
      <c r="C7" s="9">
        <v>5.7750000000000004</v>
      </c>
      <c r="D7" s="9">
        <v>5.7210000000000001</v>
      </c>
      <c r="E7" s="9">
        <v>5.7130000000000001</v>
      </c>
      <c r="F7" s="9">
        <v>5.6779999999999999</v>
      </c>
      <c r="G7" s="9">
        <v>5.5860000000000003</v>
      </c>
      <c r="H7" s="9">
        <v>5.54</v>
      </c>
      <c r="I7" s="9">
        <v>5.6619999999999999</v>
      </c>
      <c r="J7" s="9">
        <f>H7+I7-F7</f>
        <v>5.524</v>
      </c>
      <c r="K7" s="14">
        <v>88.6</v>
      </c>
      <c r="L7" s="14" t="s">
        <v>30</v>
      </c>
      <c r="M7" s="14" t="s">
        <v>118</v>
      </c>
      <c r="N7" s="14">
        <v>-3</v>
      </c>
      <c r="O7" s="14" t="s">
        <v>119</v>
      </c>
      <c r="P7" s="9"/>
      <c r="Q7" s="9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7"/>
      <c r="B8" s="8" t="s">
        <v>36</v>
      </c>
      <c r="C8" s="9">
        <v>5.8719999999999999</v>
      </c>
      <c r="D8" s="9">
        <v>5.7370000000000001</v>
      </c>
      <c r="E8" s="9">
        <v>5.7439999999999998</v>
      </c>
      <c r="F8" s="9">
        <v>5.6210000000000004</v>
      </c>
      <c r="G8" s="9">
        <v>5.4969999999999999</v>
      </c>
      <c r="H8" s="9">
        <v>5.47</v>
      </c>
      <c r="I8" s="9">
        <v>5.649</v>
      </c>
      <c r="J8" s="9">
        <f>H8+I8-F8</f>
        <v>5.4979999999999993</v>
      </c>
      <c r="K8" s="14">
        <v>88.6</v>
      </c>
      <c r="L8" s="14" t="s">
        <v>120</v>
      </c>
      <c r="M8" s="14" t="s">
        <v>121</v>
      </c>
      <c r="N8" s="14">
        <v>8</v>
      </c>
      <c r="O8" s="14" t="s">
        <v>122</v>
      </c>
      <c r="P8" s="9"/>
      <c r="Q8" s="9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6" t="s">
        <v>3</v>
      </c>
      <c r="B9" s="8" t="s">
        <v>36</v>
      </c>
      <c r="C9" s="9">
        <v>4.367</v>
      </c>
      <c r="D9" s="9">
        <v>4.2789999999999999</v>
      </c>
      <c r="E9" s="9">
        <v>4.2489999999999997</v>
      </c>
      <c r="F9" s="9">
        <v>4.3719999999999999</v>
      </c>
      <c r="G9" s="9">
        <v>4.2679999999999998</v>
      </c>
      <c r="H9" s="27"/>
      <c r="I9" s="27"/>
      <c r="J9" s="9">
        <f>G9+E9-D9</f>
        <v>4.2379999999999995</v>
      </c>
      <c r="K9" s="14">
        <v>97.5</v>
      </c>
      <c r="L9" s="5"/>
      <c r="M9" s="14" t="s">
        <v>111</v>
      </c>
      <c r="N9" s="14">
        <v>0</v>
      </c>
      <c r="O9" s="14" t="s">
        <v>123</v>
      </c>
      <c r="P9" s="9"/>
      <c r="Q9" s="9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7"/>
      <c r="B10" s="8" t="s">
        <v>36</v>
      </c>
      <c r="C10" s="9">
        <v>4.5179999999999998</v>
      </c>
      <c r="D10" s="9">
        <v>4.4329999999999998</v>
      </c>
      <c r="E10" s="9">
        <v>4.4240000000000004</v>
      </c>
      <c r="F10" s="9">
        <v>4.4480000000000004</v>
      </c>
      <c r="G10" s="9">
        <v>4.3789999999999996</v>
      </c>
      <c r="H10" s="27"/>
      <c r="I10" s="27"/>
      <c r="J10" s="9">
        <f>G10+E10-D10</f>
        <v>4.370000000000001</v>
      </c>
      <c r="K10" s="14">
        <v>97.3</v>
      </c>
      <c r="L10" s="5"/>
      <c r="M10" s="14" t="s">
        <v>124</v>
      </c>
      <c r="N10" s="14">
        <v>4</v>
      </c>
      <c r="O10" s="14" t="s">
        <v>125</v>
      </c>
      <c r="P10" s="9"/>
      <c r="Q10" s="9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7"/>
      <c r="B11" s="8" t="s">
        <v>64</v>
      </c>
      <c r="C11" s="9">
        <v>5.0389999999999997</v>
      </c>
      <c r="D11" s="9">
        <v>4.907</v>
      </c>
      <c r="E11" s="9">
        <v>5.069</v>
      </c>
      <c r="F11" s="9">
        <v>4.8479999999999999</v>
      </c>
      <c r="G11" s="9">
        <v>4.7640000000000002</v>
      </c>
      <c r="H11" s="27"/>
      <c r="I11" s="27"/>
      <c r="J11" s="9">
        <f>G11+E11-D11</f>
        <v>4.9260000000000002</v>
      </c>
      <c r="K11" s="14">
        <v>96.8</v>
      </c>
      <c r="L11" s="5"/>
      <c r="M11" s="14" t="s">
        <v>112</v>
      </c>
      <c r="N11" s="14">
        <v>49</v>
      </c>
      <c r="O11" s="14" t="s">
        <v>113</v>
      </c>
      <c r="P11" s="9"/>
      <c r="Q11" s="9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7"/>
      <c r="B12" s="8" t="s">
        <v>35</v>
      </c>
      <c r="C12" s="9">
        <v>5.4960000000000004</v>
      </c>
      <c r="D12" s="9">
        <v>5.4509999999999996</v>
      </c>
      <c r="E12" s="9">
        <v>5.4470000000000001</v>
      </c>
      <c r="F12" s="9">
        <v>5.4630000000000001</v>
      </c>
      <c r="G12" s="9">
        <v>5.38</v>
      </c>
      <c r="H12" s="27"/>
      <c r="I12" s="27"/>
      <c r="J12" s="9">
        <f>G12+E12-D12</f>
        <v>5.3760000000000003</v>
      </c>
      <c r="K12" s="14">
        <v>96.7</v>
      </c>
      <c r="L12" s="5"/>
      <c r="M12" s="14" t="s">
        <v>118</v>
      </c>
      <c r="N12" s="14">
        <v>-3</v>
      </c>
      <c r="O12" s="14" t="s">
        <v>119</v>
      </c>
      <c r="P12" s="9"/>
      <c r="Q12" s="9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7"/>
      <c r="B13" s="8" t="s">
        <v>64</v>
      </c>
      <c r="C13" s="9">
        <v>5.5819999999999999</v>
      </c>
      <c r="D13" s="5">
        <v>5.3570000000000002</v>
      </c>
      <c r="E13" s="5">
        <v>5.508</v>
      </c>
      <c r="F13" s="9">
        <v>5.4139999999999997</v>
      </c>
      <c r="G13" s="5">
        <v>5.2450000000000001</v>
      </c>
      <c r="H13" s="27"/>
      <c r="I13" s="27"/>
      <c r="J13" s="9">
        <f>G13+E13-D13</f>
        <v>5.3959999999999999</v>
      </c>
      <c r="K13" s="10">
        <v>97</v>
      </c>
      <c r="L13" s="5"/>
      <c r="M13" s="14" t="s">
        <v>126</v>
      </c>
      <c r="N13" s="14">
        <v>62</v>
      </c>
      <c r="O13" s="14" t="s">
        <v>55</v>
      </c>
      <c r="P13" s="9"/>
      <c r="Q13" s="9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5"/>
      <c r="B14" s="5"/>
      <c r="C14" s="5"/>
      <c r="D14" s="1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9"/>
      <c r="Q14" s="9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9"/>
      <c r="Q15" s="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6" t="s">
        <v>4</v>
      </c>
      <c r="B16" s="7"/>
      <c r="C16" s="7" t="s">
        <v>5</v>
      </c>
      <c r="D16" s="7" t="s">
        <v>5</v>
      </c>
      <c r="E16" s="7" t="s">
        <v>19</v>
      </c>
      <c r="F16" s="7"/>
      <c r="G16" s="7" t="s">
        <v>22</v>
      </c>
      <c r="H16" s="7" t="s">
        <v>24</v>
      </c>
      <c r="I16" s="7" t="s">
        <v>23</v>
      </c>
      <c r="J16" s="7" t="s">
        <v>24</v>
      </c>
      <c r="K16" s="7" t="s">
        <v>24</v>
      </c>
      <c r="L16" s="7"/>
      <c r="M16" s="7" t="s">
        <v>5</v>
      </c>
      <c r="N16" s="7" t="s">
        <v>5</v>
      </c>
      <c r="O16" s="7" t="s">
        <v>5</v>
      </c>
      <c r="P16" s="7" t="s">
        <v>19</v>
      </c>
      <c r="Q16" s="7" t="s">
        <v>19</v>
      </c>
      <c r="R16" s="7" t="s">
        <v>19</v>
      </c>
      <c r="S16" s="7" t="s">
        <v>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7"/>
      <c r="B17" s="7"/>
      <c r="C17" s="22" t="s">
        <v>6</v>
      </c>
      <c r="D17" s="22" t="s">
        <v>7</v>
      </c>
      <c r="E17" s="22" t="s">
        <v>16</v>
      </c>
      <c r="F17" s="22" t="s">
        <v>9</v>
      </c>
      <c r="G17" s="22" t="s">
        <v>8</v>
      </c>
      <c r="H17" s="22" t="s">
        <v>26</v>
      </c>
      <c r="I17" s="22" t="s">
        <v>10</v>
      </c>
      <c r="J17" s="22" t="s">
        <v>11</v>
      </c>
      <c r="K17" s="22" t="s">
        <v>12</v>
      </c>
      <c r="L17" s="23" t="s">
        <v>33</v>
      </c>
      <c r="M17" s="22" t="s">
        <v>15</v>
      </c>
      <c r="N17" s="22" t="s">
        <v>17</v>
      </c>
      <c r="O17" s="22" t="s">
        <v>18</v>
      </c>
      <c r="P17" s="22" t="s">
        <v>15</v>
      </c>
      <c r="Q17" s="22" t="s">
        <v>13</v>
      </c>
      <c r="R17" s="6" t="s">
        <v>14</v>
      </c>
      <c r="S17" s="6" t="s">
        <v>20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6" t="s">
        <v>32</v>
      </c>
      <c r="B18" s="8" t="str">
        <f t="shared" ref="B18:B27" si="0">B4</f>
        <v>A" (Ryd, pi-R)</v>
      </c>
      <c r="C18" s="9">
        <v>5.1390000000000002</v>
      </c>
      <c r="D18" s="9">
        <v>4.9219999999999997</v>
      </c>
      <c r="E18" s="9">
        <v>5.43</v>
      </c>
      <c r="F18" s="27"/>
      <c r="G18" s="9">
        <v>5.125</v>
      </c>
      <c r="H18" s="9">
        <v>5.0090000000000003</v>
      </c>
      <c r="I18" s="9">
        <v>5.0129999999999999</v>
      </c>
      <c r="J18" s="9">
        <v>4.9989999999999997</v>
      </c>
      <c r="K18" s="9">
        <v>4.9340000000000002</v>
      </c>
      <c r="L18" s="27"/>
      <c r="M18" s="9">
        <v>5.33</v>
      </c>
      <c r="N18" s="9">
        <v>5.27</v>
      </c>
      <c r="O18" s="9">
        <v>5.1539999999999999</v>
      </c>
      <c r="P18" s="9">
        <v>5.181</v>
      </c>
      <c r="Q18" s="9">
        <v>4.976</v>
      </c>
      <c r="R18" s="9">
        <v>4.9080000000000004</v>
      </c>
      <c r="S18" s="9">
        <f>AVERAGE(Q18:R18)</f>
        <v>4.9420000000000002</v>
      </c>
      <c r="T18" s="1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6"/>
      <c r="B19" s="8" t="str">
        <f t="shared" si="0"/>
        <v>A' (Val, pi-pi*)</v>
      </c>
      <c r="C19" s="9">
        <v>5.1180000000000003</v>
      </c>
      <c r="D19" s="9">
        <v>5.0659999999999998</v>
      </c>
      <c r="E19" s="9">
        <v>5.5069999999999997</v>
      </c>
      <c r="F19" s="27"/>
      <c r="G19" s="9">
        <v>5.2119999999999997</v>
      </c>
      <c r="H19" s="9">
        <v>5.0919999999999996</v>
      </c>
      <c r="I19" s="9">
        <v>5.0860000000000003</v>
      </c>
      <c r="J19" s="9">
        <v>5.0670000000000002</v>
      </c>
      <c r="K19" s="9">
        <v>5.0010000000000003</v>
      </c>
      <c r="L19" s="27"/>
      <c r="M19" s="9">
        <v>5.0919999999999996</v>
      </c>
      <c r="N19" s="9">
        <v>5.1719999999999997</v>
      </c>
      <c r="O19" s="9">
        <v>5.14</v>
      </c>
      <c r="P19" s="9">
        <v>4.8550000000000004</v>
      </c>
      <c r="Q19" s="9">
        <v>4.96</v>
      </c>
      <c r="R19" s="9">
        <v>4.9889999999999999</v>
      </c>
      <c r="S19" s="9">
        <f>AVERAGE(Q19:R19)</f>
        <v>4.9744999999999999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6"/>
      <c r="B20" s="8" t="str">
        <f t="shared" si="0"/>
        <v>A" (Ryd, pi-R)</v>
      </c>
      <c r="C20" s="9">
        <v>5.3769999999999998</v>
      </c>
      <c r="D20" s="9">
        <v>5.3259999999999996</v>
      </c>
      <c r="E20" s="9">
        <v>5.8529999999999998</v>
      </c>
      <c r="F20" s="27"/>
      <c r="G20" s="9">
        <v>5.5369999999999999</v>
      </c>
      <c r="H20" s="9">
        <v>5.4359999999999999</v>
      </c>
      <c r="I20" s="9">
        <v>5.4409999999999998</v>
      </c>
      <c r="J20" s="9">
        <v>5.4290000000000003</v>
      </c>
      <c r="K20" s="9">
        <v>5.375</v>
      </c>
      <c r="L20" s="27"/>
      <c r="M20" s="9">
        <v>5.7149999999999999</v>
      </c>
      <c r="N20" s="9">
        <v>5.657</v>
      </c>
      <c r="O20" s="9">
        <v>5.5449999999999999</v>
      </c>
      <c r="P20" s="9">
        <v>5.57</v>
      </c>
      <c r="Q20" s="9">
        <v>5.3739999999999997</v>
      </c>
      <c r="R20" s="9">
        <v>5.3129999999999997</v>
      </c>
      <c r="S20" s="9">
        <f>AVERAGE(Q20:R20)</f>
        <v>5.3434999999999997</v>
      </c>
      <c r="T20" s="1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6"/>
      <c r="B21" s="8" t="str">
        <f t="shared" si="0"/>
        <v>A" (Val, n-pi*)</v>
      </c>
      <c r="C21" s="9">
        <v>5.5229999999999997</v>
      </c>
      <c r="D21" s="9">
        <v>5.5190000000000001</v>
      </c>
      <c r="E21" s="9">
        <v>5.8390000000000004</v>
      </c>
      <c r="F21" s="27"/>
      <c r="G21" s="9">
        <v>5.7130000000000001</v>
      </c>
      <c r="H21" s="9">
        <v>5.6180000000000003</v>
      </c>
      <c r="I21" s="9">
        <v>5.6150000000000002</v>
      </c>
      <c r="J21" s="9">
        <v>5.6020000000000003</v>
      </c>
      <c r="K21" s="9">
        <v>5.54</v>
      </c>
      <c r="L21" s="27"/>
      <c r="M21" s="9">
        <v>5.569</v>
      </c>
      <c r="N21" s="9">
        <v>5.7649999999999997</v>
      </c>
      <c r="O21" s="9">
        <v>5.69</v>
      </c>
      <c r="P21" s="9">
        <v>5.3170000000000002</v>
      </c>
      <c r="Q21" s="9">
        <v>5.2859999999999996</v>
      </c>
      <c r="R21" s="9">
        <v>5.806</v>
      </c>
      <c r="S21" s="9">
        <f>AVERAGE(Q21:R21)</f>
        <v>5.5459999999999994</v>
      </c>
      <c r="T21" s="1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6"/>
      <c r="B22" s="8" t="str">
        <f t="shared" si="0"/>
        <v>A' (Val, pi-pi*)</v>
      </c>
      <c r="C22" s="9">
        <v>5.9260000000000002</v>
      </c>
      <c r="D22" s="9">
        <v>5.4870000000000001</v>
      </c>
      <c r="E22" s="9">
        <v>6.0549999999999997</v>
      </c>
      <c r="F22" s="27"/>
      <c r="G22" s="9">
        <v>5.7439999999999998</v>
      </c>
      <c r="H22" s="9">
        <v>5.6029999999999998</v>
      </c>
      <c r="I22" s="9">
        <v>5.5709999999999997</v>
      </c>
      <c r="J22" s="9">
        <v>5.5570000000000004</v>
      </c>
      <c r="K22" s="9">
        <v>5.47</v>
      </c>
      <c r="L22" s="27"/>
      <c r="M22" s="9">
        <v>5.7069999999999999</v>
      </c>
      <c r="N22" s="9">
        <v>5.7469999999999999</v>
      </c>
      <c r="O22" s="9">
        <v>5.6609999999999996</v>
      </c>
      <c r="P22" s="9">
        <v>5.4790000000000001</v>
      </c>
      <c r="Q22" s="9">
        <v>5.4269999999999996</v>
      </c>
      <c r="R22" s="9">
        <v>5.4619999999999997</v>
      </c>
      <c r="S22" s="9">
        <f t="shared" ref="S22:S27" si="1">AVERAGE(Q22:R22)</f>
        <v>5.4444999999999997</v>
      </c>
      <c r="T22" s="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6" t="s">
        <v>3</v>
      </c>
      <c r="B23" s="8" t="str">
        <f t="shared" si="0"/>
        <v>A' (Val, pi-pi*)</v>
      </c>
      <c r="C23" s="9">
        <v>4.7439999999999998</v>
      </c>
      <c r="D23" s="9">
        <v>4.3680000000000003</v>
      </c>
      <c r="E23" s="9">
        <v>4.5990000000000002</v>
      </c>
      <c r="F23" s="27"/>
      <c r="G23" s="9">
        <v>4.2489999999999997</v>
      </c>
      <c r="H23" s="27"/>
      <c r="I23" s="27"/>
      <c r="J23" s="27"/>
      <c r="K23" s="27"/>
      <c r="L23" s="27"/>
      <c r="M23" s="9">
        <v>4.415</v>
      </c>
      <c r="N23" s="9">
        <v>4.4660000000000002</v>
      </c>
      <c r="O23" s="9">
        <v>4.3769999999999998</v>
      </c>
      <c r="P23" s="9">
        <v>4.2300000000000004</v>
      </c>
      <c r="Q23" s="9">
        <v>4.2830000000000004</v>
      </c>
      <c r="R23" s="9">
        <v>4.0179999999999998</v>
      </c>
      <c r="S23" s="9">
        <f t="shared" si="1"/>
        <v>4.1505000000000001</v>
      </c>
      <c r="T23" s="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6"/>
      <c r="B24" s="8" t="str">
        <f t="shared" si="0"/>
        <v>A' (Val, pi-pi*)</v>
      </c>
      <c r="C24" s="9">
        <v>4.7729999999999997</v>
      </c>
      <c r="D24" s="9">
        <v>4.5090000000000003</v>
      </c>
      <c r="E24" s="9">
        <v>4.7830000000000004</v>
      </c>
      <c r="F24" s="27"/>
      <c r="G24" s="9">
        <v>4.4240000000000004</v>
      </c>
      <c r="H24" s="27"/>
      <c r="I24" s="27"/>
      <c r="J24" s="27"/>
      <c r="K24" s="27"/>
      <c r="L24" s="27"/>
      <c r="M24" s="9">
        <v>4.673</v>
      </c>
      <c r="N24" s="9">
        <v>4.6989999999999998</v>
      </c>
      <c r="O24" s="9">
        <v>4.6109999999999998</v>
      </c>
      <c r="P24" s="9">
        <v>4.4939999999999998</v>
      </c>
      <c r="Q24" s="9">
        <v>4.4690000000000003</v>
      </c>
      <c r="R24" s="9">
        <v>4.1920000000000002</v>
      </c>
      <c r="S24" s="9">
        <f t="shared" si="1"/>
        <v>4.3305000000000007</v>
      </c>
      <c r="T24" s="9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6"/>
      <c r="B25" s="8" t="str">
        <f t="shared" si="0"/>
        <v>A" (Ryd, pi-R)</v>
      </c>
      <c r="C25" s="9">
        <v>5.1289999999999996</v>
      </c>
      <c r="D25" s="9">
        <v>4.88</v>
      </c>
      <c r="E25" s="9">
        <v>5.3710000000000004</v>
      </c>
      <c r="F25" s="27"/>
      <c r="G25" s="9">
        <v>5.069</v>
      </c>
      <c r="H25" s="27"/>
      <c r="I25" s="27"/>
      <c r="J25" s="27"/>
      <c r="K25" s="27"/>
      <c r="L25" s="27"/>
      <c r="M25" s="9">
        <v>5.3019999999999996</v>
      </c>
      <c r="N25" s="9">
        <v>5.24</v>
      </c>
      <c r="O25" s="9">
        <v>5.1820000000000004</v>
      </c>
      <c r="P25" s="9">
        <v>5.1559999999999997</v>
      </c>
      <c r="Q25" s="9">
        <v>4.9379999999999997</v>
      </c>
      <c r="R25" s="9">
        <v>4.8550000000000004</v>
      </c>
      <c r="S25" s="9">
        <f t="shared" si="1"/>
        <v>4.8964999999999996</v>
      </c>
      <c r="T25" s="9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">
      <c r="A26" s="6"/>
      <c r="B26" s="8" t="str">
        <f t="shared" si="0"/>
        <v>A" (Val, n-pi*)</v>
      </c>
      <c r="C26" s="9">
        <v>5.4470000000000001</v>
      </c>
      <c r="D26" s="9">
        <v>5.2930000000000001</v>
      </c>
      <c r="E26" s="9">
        <v>5.5949999999999998</v>
      </c>
      <c r="F26" s="27"/>
      <c r="G26" s="9">
        <v>5.4470000000000001</v>
      </c>
      <c r="H26" s="27"/>
      <c r="I26" s="27"/>
      <c r="J26" s="27"/>
      <c r="K26" s="27"/>
      <c r="L26" s="27"/>
      <c r="M26" s="9">
        <v>5.4240000000000004</v>
      </c>
      <c r="N26" s="9">
        <v>5.5990000000000002</v>
      </c>
      <c r="O26" s="9">
        <v>5.3150000000000004</v>
      </c>
      <c r="P26" s="9">
        <v>5.1879999999999997</v>
      </c>
      <c r="Q26" s="9">
        <v>5.085</v>
      </c>
      <c r="R26" s="9">
        <v>5.54</v>
      </c>
      <c r="S26" s="9">
        <f t="shared" si="1"/>
        <v>5.3125</v>
      </c>
      <c r="T26" s="9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">
      <c r="A27" s="6"/>
      <c r="B27" s="8" t="str">
        <f t="shared" si="0"/>
        <v>A" (Ryd, pi-R)</v>
      </c>
      <c r="C27" s="9">
        <v>5.3579999999999997</v>
      </c>
      <c r="D27" s="9">
        <v>5.31</v>
      </c>
      <c r="E27" s="9">
        <v>5.82</v>
      </c>
      <c r="F27" s="27"/>
      <c r="G27" s="5">
        <v>5.508</v>
      </c>
      <c r="H27" s="27"/>
      <c r="I27" s="27"/>
      <c r="J27" s="27"/>
      <c r="K27" s="27"/>
      <c r="L27" s="27"/>
      <c r="M27" s="9">
        <v>5.7</v>
      </c>
      <c r="N27" s="9">
        <v>5.641</v>
      </c>
      <c r="O27" s="9">
        <v>5.5289999999999999</v>
      </c>
      <c r="P27" s="5">
        <v>5.5570000000000004</v>
      </c>
      <c r="Q27" s="5">
        <v>5.3559999999999999</v>
      </c>
      <c r="R27" s="9">
        <v>5.2859999999999996</v>
      </c>
      <c r="S27" s="9">
        <f t="shared" si="1"/>
        <v>5.3209999999999997</v>
      </c>
      <c r="T27" s="9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">
      <c r="A28" s="5"/>
      <c r="B28" s="5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5"/>
      <c r="Q28" s="5"/>
      <c r="R28" s="5"/>
      <c r="S28" s="5"/>
      <c r="T28" s="9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9"/>
      <c r="U29" s="9"/>
      <c r="V29" s="9"/>
      <c r="W29" s="9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9"/>
      <c r="U30" s="9"/>
      <c r="V30" s="9"/>
      <c r="W30" s="9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5"/>
    </row>
    <row r="31" spans="1:34" x14ac:dyDescent="0.2">
      <c r="A31" s="5"/>
      <c r="T31" s="14"/>
      <c r="U31" s="14"/>
      <c r="V31" s="14"/>
      <c r="W31" s="14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5"/>
    </row>
    <row r="32" spans="1:34" x14ac:dyDescent="0.2">
      <c r="A32" s="5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"/>
      <c r="AG32" s="5"/>
      <c r="AH32" s="5"/>
    </row>
    <row r="33" spans="20:34" x14ac:dyDescent="0.2">
      <c r="T33" s="5"/>
      <c r="U33" s="5"/>
      <c r="V33" s="5"/>
      <c r="W33" s="5"/>
      <c r="X33" s="9"/>
      <c r="Y33" s="9"/>
      <c r="Z33" s="9"/>
      <c r="AA33" s="9"/>
      <c r="AB33" s="9"/>
      <c r="AC33" s="9"/>
      <c r="AD33" s="5"/>
      <c r="AE33" s="5"/>
      <c r="AF33" s="5"/>
      <c r="AG33" s="5"/>
      <c r="AH33" s="5"/>
    </row>
    <row r="34" spans="20:34" x14ac:dyDescent="0.2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9277-DC47-7C47-8386-0998B9C64B73}">
  <dimension ref="A1:W33"/>
  <sheetViews>
    <sheetView zoomScale="80" zoomScaleNormal="80" workbookViewId="0">
      <selection activeCell="K4" sqref="K4:K15"/>
    </sheetView>
  </sheetViews>
  <sheetFormatPr baseColWidth="10" defaultRowHeight="16" x14ac:dyDescent="0.2"/>
  <sheetData>
    <row r="1" spans="1:23" x14ac:dyDescent="0.2">
      <c r="A1" s="4" t="s">
        <v>43</v>
      </c>
      <c r="B1" s="4"/>
      <c r="C1" s="4" t="s">
        <v>0</v>
      </c>
      <c r="D1" s="30"/>
      <c r="E1" s="5">
        <v>12</v>
      </c>
      <c r="F1" s="15" t="s">
        <v>39</v>
      </c>
      <c r="G1" s="14" t="s">
        <v>40</v>
      </c>
      <c r="H1" s="14"/>
      <c r="I1" s="14"/>
      <c r="J1" s="14"/>
      <c r="K1" s="5"/>
      <c r="L1" s="5"/>
      <c r="M1" s="14" t="s">
        <v>127</v>
      </c>
      <c r="N1" s="14"/>
      <c r="O1" s="5"/>
      <c r="P1" s="5"/>
      <c r="Q1" s="5"/>
      <c r="R1" s="5"/>
      <c r="S1" s="17"/>
      <c r="T1" s="14"/>
      <c r="U1" s="14"/>
      <c r="V1" s="14"/>
      <c r="W1" s="5"/>
    </row>
    <row r="2" spans="1:23" x14ac:dyDescent="0.2">
      <c r="A2" s="6" t="s">
        <v>25</v>
      </c>
      <c r="B2" s="7"/>
      <c r="C2" s="7" t="s">
        <v>38</v>
      </c>
      <c r="D2" s="7" t="s">
        <v>38</v>
      </c>
      <c r="E2" s="7" t="s">
        <v>22</v>
      </c>
      <c r="F2" s="7" t="s">
        <v>23</v>
      </c>
      <c r="G2" s="7" t="s">
        <v>29</v>
      </c>
      <c r="H2" s="7" t="s">
        <v>24</v>
      </c>
      <c r="I2" s="7" t="s">
        <v>24</v>
      </c>
      <c r="J2" s="7"/>
      <c r="K2" s="19" t="s">
        <v>23</v>
      </c>
      <c r="L2" s="19" t="s">
        <v>22</v>
      </c>
      <c r="M2" s="19" t="s">
        <v>37</v>
      </c>
      <c r="N2" s="19" t="s">
        <v>37</v>
      </c>
      <c r="O2" s="19" t="s">
        <v>22</v>
      </c>
      <c r="P2" s="5"/>
      <c r="Q2" s="28"/>
      <c r="R2" s="28"/>
      <c r="S2" s="28"/>
      <c r="T2" s="14"/>
      <c r="U2" s="5"/>
      <c r="V2" s="5"/>
      <c r="W2" s="5"/>
    </row>
    <row r="3" spans="1:23" x14ac:dyDescent="0.2">
      <c r="A3" s="7"/>
      <c r="B3" s="7"/>
      <c r="C3" s="6" t="s">
        <v>49</v>
      </c>
      <c r="D3" s="6" t="s">
        <v>27</v>
      </c>
      <c r="E3" s="6" t="s">
        <v>28</v>
      </c>
      <c r="F3" s="6" t="s">
        <v>50</v>
      </c>
      <c r="G3" s="6" t="s">
        <v>1</v>
      </c>
      <c r="H3" s="6" t="s">
        <v>2</v>
      </c>
      <c r="I3" s="6" t="s">
        <v>48</v>
      </c>
      <c r="J3" s="6" t="s">
        <v>41</v>
      </c>
      <c r="K3" s="20" t="s">
        <v>46</v>
      </c>
      <c r="L3" s="20" t="s">
        <v>44</v>
      </c>
      <c r="M3" s="20" t="s">
        <v>45</v>
      </c>
      <c r="N3" s="20" t="s">
        <v>45</v>
      </c>
      <c r="O3" s="20" t="s">
        <v>28</v>
      </c>
      <c r="P3" s="5"/>
      <c r="Q3" s="28"/>
      <c r="R3" s="28"/>
      <c r="S3" s="28"/>
      <c r="T3" s="14"/>
      <c r="U3" s="5"/>
      <c r="V3" s="5"/>
      <c r="W3" s="5"/>
    </row>
    <row r="4" spans="1:23" x14ac:dyDescent="0.2">
      <c r="A4" s="6" t="s">
        <v>32</v>
      </c>
      <c r="B4" s="8" t="s">
        <v>35</v>
      </c>
      <c r="C4" s="9">
        <v>5.2770000000000001</v>
      </c>
      <c r="D4" s="9">
        <v>5.2290000000000001</v>
      </c>
      <c r="E4" s="9">
        <v>5.2320000000000002</v>
      </c>
      <c r="F4" s="9">
        <v>5.12</v>
      </c>
      <c r="G4" s="9">
        <v>5.032</v>
      </c>
      <c r="H4" s="9">
        <v>4.9969999999999999</v>
      </c>
      <c r="I4" s="9">
        <v>5.1029999999999998</v>
      </c>
      <c r="J4" s="9">
        <v>4.9800000000000004</v>
      </c>
      <c r="K4" s="10">
        <v>86.8</v>
      </c>
      <c r="L4" s="14" t="s">
        <v>30</v>
      </c>
      <c r="M4" s="14" t="s">
        <v>128</v>
      </c>
      <c r="N4" s="14">
        <v>-3</v>
      </c>
      <c r="O4" s="14" t="s">
        <v>129</v>
      </c>
      <c r="P4" s="14"/>
      <c r="Q4" s="28"/>
      <c r="R4" s="28"/>
      <c r="S4" s="28"/>
      <c r="T4" s="14"/>
      <c r="U4" s="5"/>
      <c r="V4" s="5"/>
      <c r="W4" s="5"/>
    </row>
    <row r="5" spans="1:23" x14ac:dyDescent="0.2">
      <c r="A5" s="7"/>
      <c r="B5" s="8" t="s">
        <v>36</v>
      </c>
      <c r="C5" s="9">
        <v>5.665</v>
      </c>
      <c r="D5" s="9">
        <v>5.4939999999999998</v>
      </c>
      <c r="E5" s="9">
        <v>5.5069999999999997</v>
      </c>
      <c r="F5" s="9">
        <v>5.4240000000000004</v>
      </c>
      <c r="G5" s="9">
        <v>5.2619999999999996</v>
      </c>
      <c r="H5" s="9">
        <v>5.2489999999999997</v>
      </c>
      <c r="I5" s="9">
        <v>5.4539999999999997</v>
      </c>
      <c r="J5" s="9">
        <v>5.2789999999999999</v>
      </c>
      <c r="K5" s="10">
        <v>89.4</v>
      </c>
      <c r="L5" s="14" t="s">
        <v>130</v>
      </c>
      <c r="M5" s="14" t="s">
        <v>127</v>
      </c>
      <c r="N5" s="14">
        <v>0</v>
      </c>
      <c r="O5" s="14" t="s">
        <v>131</v>
      </c>
      <c r="P5" s="14"/>
      <c r="Q5" s="28"/>
      <c r="R5" s="28"/>
      <c r="S5" s="28"/>
      <c r="T5" s="14"/>
      <c r="U5" s="5"/>
      <c r="V5" s="5"/>
      <c r="W5" s="5"/>
    </row>
    <row r="6" spans="1:23" x14ac:dyDescent="0.2">
      <c r="A6" s="7"/>
      <c r="B6" s="8" t="s">
        <v>64</v>
      </c>
      <c r="C6" s="9">
        <v>5.9020000000000001</v>
      </c>
      <c r="D6" s="9">
        <v>5.7690000000000001</v>
      </c>
      <c r="E6" s="9">
        <v>5.9329999999999998</v>
      </c>
      <c r="F6" s="9">
        <v>5.7560000000000002</v>
      </c>
      <c r="G6" s="9">
        <v>5.6689999999999996</v>
      </c>
      <c r="H6" s="9">
        <v>5.7889999999999997</v>
      </c>
      <c r="I6" s="9">
        <v>5.7830000000000004</v>
      </c>
      <c r="J6" s="9">
        <v>5.8159999999999998</v>
      </c>
      <c r="K6" s="10">
        <v>92.3</v>
      </c>
      <c r="L6" s="14" t="s">
        <v>31</v>
      </c>
      <c r="M6" s="14" t="s">
        <v>132</v>
      </c>
      <c r="N6" s="14">
        <v>38</v>
      </c>
      <c r="O6" s="14" t="s">
        <v>133</v>
      </c>
      <c r="P6" s="14"/>
      <c r="Q6" s="16"/>
      <c r="R6" s="16"/>
      <c r="S6" s="16"/>
      <c r="T6" s="14"/>
      <c r="U6" s="5"/>
      <c r="V6" s="5"/>
      <c r="W6" s="5"/>
    </row>
    <row r="7" spans="1:23" x14ac:dyDescent="0.2">
      <c r="A7" s="7"/>
      <c r="B7" s="8" t="s">
        <v>36</v>
      </c>
      <c r="C7" s="9">
        <v>6.8449999999999998</v>
      </c>
      <c r="D7" s="9">
        <v>6.7160000000000002</v>
      </c>
      <c r="E7" s="9">
        <v>6.7539999999999996</v>
      </c>
      <c r="F7" s="9">
        <v>6.4859999999999998</v>
      </c>
      <c r="G7" s="9">
        <v>6.343</v>
      </c>
      <c r="H7" s="9">
        <v>6.335</v>
      </c>
      <c r="I7" s="9">
        <v>6.492</v>
      </c>
      <c r="J7" s="9">
        <v>6.3410000000000002</v>
      </c>
      <c r="K7" s="10">
        <v>84.1</v>
      </c>
      <c r="L7" s="14" t="s">
        <v>134</v>
      </c>
      <c r="M7" s="14" t="s">
        <v>53</v>
      </c>
      <c r="N7" s="14">
        <v>2</v>
      </c>
      <c r="O7" s="14" t="s">
        <v>135</v>
      </c>
      <c r="P7" s="14"/>
      <c r="Q7" s="16"/>
      <c r="R7" s="16"/>
      <c r="S7" s="16"/>
      <c r="T7" s="14"/>
      <c r="U7" s="5"/>
      <c r="V7" s="5"/>
      <c r="W7" s="5"/>
    </row>
    <row r="8" spans="1:23" x14ac:dyDescent="0.2">
      <c r="A8" s="7"/>
      <c r="B8" s="8" t="s">
        <v>35</v>
      </c>
      <c r="C8" s="9">
        <v>6.7060000000000004</v>
      </c>
      <c r="D8" s="9">
        <v>6.6440000000000001</v>
      </c>
      <c r="E8" s="9">
        <v>6.6390000000000002</v>
      </c>
      <c r="F8" s="9">
        <v>6.5709999999999997</v>
      </c>
      <c r="G8" s="9">
        <v>6.4470000000000001</v>
      </c>
      <c r="H8" s="9">
        <v>6.4059999999999997</v>
      </c>
      <c r="I8" s="9">
        <v>6.57</v>
      </c>
      <c r="J8" s="9">
        <v>6.4050000000000002</v>
      </c>
      <c r="K8" s="10">
        <v>88</v>
      </c>
      <c r="L8" s="14" t="s">
        <v>30</v>
      </c>
      <c r="M8" s="14" t="s">
        <v>136</v>
      </c>
      <c r="N8" s="14">
        <v>-5</v>
      </c>
      <c r="O8" s="14" t="s">
        <v>137</v>
      </c>
      <c r="P8" s="14"/>
      <c r="Q8" s="14"/>
      <c r="R8" s="16"/>
      <c r="S8" s="16"/>
      <c r="T8" s="14"/>
      <c r="U8" s="5"/>
      <c r="V8" s="5"/>
      <c r="W8" s="5"/>
    </row>
    <row r="9" spans="1:23" x14ac:dyDescent="0.2">
      <c r="A9" s="7"/>
      <c r="B9" s="8" t="s">
        <v>64</v>
      </c>
      <c r="C9" s="9">
        <v>6.774</v>
      </c>
      <c r="D9" s="9">
        <v>6.5759999999999996</v>
      </c>
      <c r="E9" s="9">
        <v>6.71</v>
      </c>
      <c r="F9" s="9">
        <v>6.5970000000000004</v>
      </c>
      <c r="G9" s="9">
        <v>6.4429999999999996</v>
      </c>
      <c r="H9" s="9">
        <v>6.5359999999999996</v>
      </c>
      <c r="I9" s="9">
        <v>6.6289999999999996</v>
      </c>
      <c r="J9" s="9">
        <v>6.5679999999999996</v>
      </c>
      <c r="K9" s="10">
        <v>92.3</v>
      </c>
      <c r="L9" s="14" t="s">
        <v>31</v>
      </c>
      <c r="M9" s="14" t="s">
        <v>138</v>
      </c>
      <c r="N9" s="14">
        <v>25</v>
      </c>
      <c r="O9" s="14" t="s">
        <v>139</v>
      </c>
      <c r="P9" s="14"/>
      <c r="Q9" s="16"/>
      <c r="R9" s="16"/>
      <c r="S9" s="16"/>
      <c r="T9" s="14"/>
      <c r="U9" s="5"/>
      <c r="V9" s="5"/>
      <c r="W9" s="5"/>
    </row>
    <row r="10" spans="1:23" x14ac:dyDescent="0.2">
      <c r="A10" s="7"/>
      <c r="B10" s="8" t="s">
        <v>36</v>
      </c>
      <c r="C10" s="9">
        <v>7.016</v>
      </c>
      <c r="D10" s="9">
        <v>6.875</v>
      </c>
      <c r="E10" s="9">
        <v>6.9029999999999996</v>
      </c>
      <c r="F10" s="9">
        <v>6.7169999999999996</v>
      </c>
      <c r="G10" s="9">
        <v>6.5940000000000003</v>
      </c>
      <c r="H10" s="9">
        <v>6.5720000000000001</v>
      </c>
      <c r="I10" s="9">
        <v>6.7450000000000001</v>
      </c>
      <c r="J10" s="9">
        <v>6.6</v>
      </c>
      <c r="K10" s="10">
        <v>88.8</v>
      </c>
      <c r="L10" s="14" t="s">
        <v>140</v>
      </c>
      <c r="M10" s="14" t="s">
        <v>141</v>
      </c>
      <c r="N10" s="14">
        <v>7</v>
      </c>
      <c r="O10" s="14" t="s">
        <v>142</v>
      </c>
      <c r="P10" s="14"/>
      <c r="Q10" s="14"/>
      <c r="R10" s="16"/>
      <c r="S10" s="16"/>
      <c r="T10" s="14"/>
      <c r="U10" s="5"/>
      <c r="V10" s="5"/>
      <c r="W10" s="5"/>
    </row>
    <row r="11" spans="1:23" x14ac:dyDescent="0.2">
      <c r="A11" s="7"/>
      <c r="B11" s="8" t="s">
        <v>64</v>
      </c>
      <c r="C11" s="9">
        <v>7.0019999999999998</v>
      </c>
      <c r="D11" s="9">
        <v>6.7370000000000001</v>
      </c>
      <c r="E11" s="9">
        <v>6.8840000000000003</v>
      </c>
      <c r="F11" s="9">
        <v>6.8289999999999997</v>
      </c>
      <c r="G11" s="9">
        <v>6.6040000000000001</v>
      </c>
      <c r="H11" s="9">
        <v>6.7050000000000001</v>
      </c>
      <c r="I11" s="9">
        <v>6.867</v>
      </c>
      <c r="J11" s="9">
        <v>6.7430000000000003</v>
      </c>
      <c r="K11" s="10">
        <v>92.4</v>
      </c>
      <c r="L11" s="14" t="s">
        <v>30</v>
      </c>
      <c r="M11" s="14" t="s">
        <v>52</v>
      </c>
      <c r="N11" s="14">
        <v>57</v>
      </c>
      <c r="O11" s="14" t="s">
        <v>143</v>
      </c>
      <c r="P11" s="14"/>
      <c r="Q11" s="16"/>
      <c r="R11" s="16"/>
      <c r="S11" s="16"/>
      <c r="T11" s="14"/>
      <c r="U11" s="5"/>
      <c r="V11" s="5"/>
      <c r="W11" s="5"/>
    </row>
    <row r="12" spans="1:23" x14ac:dyDescent="0.2">
      <c r="A12" s="6" t="s">
        <v>3</v>
      </c>
      <c r="B12" s="8" t="s">
        <v>36</v>
      </c>
      <c r="C12" s="9">
        <v>3.8119999999999998</v>
      </c>
      <c r="D12" s="9">
        <v>3.7690000000000001</v>
      </c>
      <c r="E12" s="9">
        <v>3.7559999999999998</v>
      </c>
      <c r="F12" s="9">
        <v>3.8559999999999999</v>
      </c>
      <c r="G12" s="9">
        <v>3.8069999999999999</v>
      </c>
      <c r="H12" s="9">
        <v>3.7959999999999998</v>
      </c>
      <c r="I12" s="29"/>
      <c r="J12" s="9">
        <v>3.7959999999999998</v>
      </c>
      <c r="K12" s="10">
        <v>98.1</v>
      </c>
      <c r="L12" s="5"/>
      <c r="M12" s="14" t="s">
        <v>54</v>
      </c>
      <c r="N12" s="14">
        <v>-1</v>
      </c>
      <c r="O12" s="14" t="s">
        <v>131</v>
      </c>
      <c r="P12" s="14"/>
      <c r="Q12" s="16"/>
      <c r="R12" s="16"/>
      <c r="S12" s="16"/>
      <c r="T12" s="14"/>
      <c r="U12" s="5"/>
      <c r="V12" s="5"/>
      <c r="W12" s="5"/>
    </row>
    <row r="13" spans="1:23" x14ac:dyDescent="0.2">
      <c r="A13" s="7" t="s">
        <v>144</v>
      </c>
      <c r="B13" s="8" t="s">
        <v>35</v>
      </c>
      <c r="C13" s="9">
        <v>5.0039999999999996</v>
      </c>
      <c r="D13" s="9">
        <v>4.9589999999999996</v>
      </c>
      <c r="E13" s="9">
        <v>4.9649999999999999</v>
      </c>
      <c r="F13" s="9">
        <v>4.9320000000000004</v>
      </c>
      <c r="G13" s="9">
        <v>4.8470000000000004</v>
      </c>
      <c r="H13" s="9">
        <v>4.8179999999999996</v>
      </c>
      <c r="I13" s="29"/>
      <c r="J13" s="9">
        <v>4.8179999999999996</v>
      </c>
      <c r="K13" s="10">
        <v>96.2</v>
      </c>
      <c r="L13" s="5"/>
      <c r="M13" s="14" t="s">
        <v>128</v>
      </c>
      <c r="N13" s="14">
        <v>-3</v>
      </c>
      <c r="O13" s="14" t="s">
        <v>129</v>
      </c>
      <c r="P13" s="14"/>
      <c r="Q13" s="16"/>
      <c r="R13" s="16"/>
      <c r="S13" s="16"/>
      <c r="T13" s="14"/>
      <c r="U13" s="5"/>
      <c r="V13" s="5"/>
      <c r="W13" s="5"/>
    </row>
    <row r="14" spans="1:23" x14ac:dyDescent="0.2">
      <c r="A14" s="7"/>
      <c r="B14" s="8" t="s">
        <v>36</v>
      </c>
      <c r="C14" s="9">
        <v>5.5389999999999997</v>
      </c>
      <c r="D14" s="9">
        <v>5.4850000000000003</v>
      </c>
      <c r="E14" s="9">
        <v>5.4969999999999999</v>
      </c>
      <c r="F14" s="9">
        <v>5.46</v>
      </c>
      <c r="G14" s="9">
        <v>5.3879999999999999</v>
      </c>
      <c r="H14" s="9">
        <v>5.3810000000000002</v>
      </c>
      <c r="I14" s="29"/>
      <c r="J14" s="9">
        <v>5.3810000000000002</v>
      </c>
      <c r="K14" s="10">
        <v>97.1</v>
      </c>
      <c r="L14" s="5"/>
      <c r="M14" s="14" t="s">
        <v>54</v>
      </c>
      <c r="N14" s="14">
        <v>-1</v>
      </c>
      <c r="O14" s="14" t="s">
        <v>135</v>
      </c>
      <c r="P14" s="14"/>
      <c r="Q14" s="16"/>
      <c r="R14" s="16"/>
      <c r="S14" s="16"/>
      <c r="T14" s="14"/>
      <c r="U14" s="5"/>
      <c r="V14" s="5"/>
      <c r="W14" s="5"/>
    </row>
    <row r="15" spans="1:23" x14ac:dyDescent="0.2">
      <c r="A15" s="7"/>
      <c r="B15" s="8" t="s">
        <v>64</v>
      </c>
      <c r="C15" s="9">
        <v>5.8319999999999999</v>
      </c>
      <c r="D15" s="9">
        <v>5.7069999999999999</v>
      </c>
      <c r="E15" s="9">
        <v>5.8730000000000002</v>
      </c>
      <c r="F15" s="9">
        <v>5.6950000000000003</v>
      </c>
      <c r="G15" s="9">
        <v>5.617</v>
      </c>
      <c r="H15" s="9">
        <v>5.74</v>
      </c>
      <c r="I15" s="29"/>
      <c r="J15" s="9">
        <v>5.74</v>
      </c>
      <c r="K15" s="10">
        <v>97.3</v>
      </c>
      <c r="L15" s="5"/>
      <c r="M15" s="14" t="s">
        <v>145</v>
      </c>
      <c r="N15" s="14">
        <v>37</v>
      </c>
      <c r="O15" s="14" t="s">
        <v>133</v>
      </c>
      <c r="P15" s="14"/>
      <c r="Q15" s="16"/>
      <c r="R15" s="16"/>
      <c r="S15" s="16"/>
      <c r="T15" s="14"/>
      <c r="U15" s="5"/>
      <c r="V15" s="5"/>
      <c r="W15" s="5"/>
    </row>
    <row r="16" spans="1:23" x14ac:dyDescent="0.2">
      <c r="A16" s="5"/>
      <c r="B16" s="14" t="s">
        <v>146</v>
      </c>
      <c r="C16" s="14"/>
      <c r="D16" s="14"/>
      <c r="E16" s="14"/>
      <c r="F16" s="14"/>
      <c r="G16" s="14"/>
      <c r="H16" s="14"/>
      <c r="I16" s="14"/>
      <c r="J16" s="14"/>
      <c r="K16" s="9"/>
      <c r="L16" s="5"/>
      <c r="M16" s="5"/>
      <c r="N16" s="5"/>
      <c r="O16" s="14"/>
      <c r="P16" s="14"/>
      <c r="Q16" s="9"/>
      <c r="R16" s="9"/>
      <c r="S16" s="9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9"/>
      <c r="Q17" s="9"/>
      <c r="R17" s="9"/>
      <c r="S17" s="5"/>
      <c r="T17" s="5"/>
      <c r="U17" s="5"/>
      <c r="V17" s="5"/>
      <c r="W17" s="5"/>
    </row>
    <row r="18" spans="1:23" x14ac:dyDescent="0.2">
      <c r="A18" s="6" t="s">
        <v>4</v>
      </c>
      <c r="B18" s="7"/>
      <c r="C18" s="7" t="s">
        <v>5</v>
      </c>
      <c r="D18" s="7" t="s">
        <v>5</v>
      </c>
      <c r="E18" s="7" t="s">
        <v>19</v>
      </c>
      <c r="F18" s="7" t="s">
        <v>47</v>
      </c>
      <c r="G18" s="7" t="s">
        <v>22</v>
      </c>
      <c r="H18" s="7" t="s">
        <v>24</v>
      </c>
      <c r="I18" s="7" t="s">
        <v>23</v>
      </c>
      <c r="J18" s="7" t="s">
        <v>24</v>
      </c>
      <c r="K18" s="7" t="s">
        <v>24</v>
      </c>
      <c r="L18" s="7"/>
      <c r="M18" s="7" t="s">
        <v>5</v>
      </c>
      <c r="N18" s="7" t="s">
        <v>5</v>
      </c>
      <c r="O18" s="7" t="s">
        <v>5</v>
      </c>
      <c r="P18" s="7" t="s">
        <v>19</v>
      </c>
      <c r="Q18" s="7" t="s">
        <v>19</v>
      </c>
      <c r="R18" s="7" t="s">
        <v>19</v>
      </c>
      <c r="S18" s="7" t="s">
        <v>21</v>
      </c>
      <c r="T18" s="5"/>
      <c r="U18" s="5"/>
      <c r="V18" s="5"/>
      <c r="W18" s="5"/>
    </row>
    <row r="19" spans="1:23" x14ac:dyDescent="0.2">
      <c r="A19" s="7"/>
      <c r="B19" s="7"/>
      <c r="C19" s="6" t="s">
        <v>6</v>
      </c>
      <c r="D19" s="6" t="s">
        <v>7</v>
      </c>
      <c r="E19" s="6" t="s">
        <v>16</v>
      </c>
      <c r="F19" s="6" t="s">
        <v>9</v>
      </c>
      <c r="G19" s="6" t="s">
        <v>8</v>
      </c>
      <c r="H19" s="6" t="s">
        <v>26</v>
      </c>
      <c r="I19" s="6" t="s">
        <v>10</v>
      </c>
      <c r="J19" s="6" t="s">
        <v>11</v>
      </c>
      <c r="K19" s="6" t="s">
        <v>12</v>
      </c>
      <c r="L19" s="13" t="s">
        <v>33</v>
      </c>
      <c r="M19" s="6" t="s">
        <v>15</v>
      </c>
      <c r="N19" s="6" t="s">
        <v>17</v>
      </c>
      <c r="O19" s="6" t="s">
        <v>18</v>
      </c>
      <c r="P19" s="6" t="s">
        <v>15</v>
      </c>
      <c r="Q19" s="6" t="s">
        <v>13</v>
      </c>
      <c r="R19" s="6" t="s">
        <v>14</v>
      </c>
      <c r="S19" s="6" t="s">
        <v>20</v>
      </c>
      <c r="T19" s="14"/>
      <c r="U19" s="5"/>
      <c r="V19" s="5"/>
      <c r="W19" s="5"/>
    </row>
    <row r="20" spans="1:23" x14ac:dyDescent="0.2">
      <c r="A20" s="6" t="s">
        <v>32</v>
      </c>
      <c r="B20" s="8" t="s">
        <v>35</v>
      </c>
      <c r="C20" s="9">
        <v>5.0620000000000003</v>
      </c>
      <c r="D20" s="9">
        <v>4.9409999999999998</v>
      </c>
      <c r="E20" s="9">
        <v>5.2960000000000003</v>
      </c>
      <c r="F20" s="29"/>
      <c r="G20" s="5">
        <v>5.2320000000000002</v>
      </c>
      <c r="H20" s="9">
        <v>5.0979999999999999</v>
      </c>
      <c r="I20" s="9">
        <v>5.0949999999999998</v>
      </c>
      <c r="J20" s="9">
        <v>5.0709999999999997</v>
      </c>
      <c r="K20" s="9">
        <v>4.9969999999999999</v>
      </c>
      <c r="L20" s="29"/>
      <c r="M20" s="9">
        <v>5.0949999999999998</v>
      </c>
      <c r="N20" s="9">
        <v>5.2939999999999996</v>
      </c>
      <c r="O20" s="9">
        <v>5.19</v>
      </c>
      <c r="P20" s="9">
        <v>4.8419999999999996</v>
      </c>
      <c r="Q20" s="9">
        <v>4.726</v>
      </c>
      <c r="R20" s="9">
        <v>5.3259999999999996</v>
      </c>
      <c r="S20" s="9">
        <v>5.0259999999999998</v>
      </c>
      <c r="T20" s="11"/>
      <c r="U20" s="5"/>
      <c r="V20" s="5"/>
      <c r="W20" s="5"/>
    </row>
    <row r="21" spans="1:23" x14ac:dyDescent="0.2">
      <c r="A21" s="6"/>
      <c r="B21" s="8" t="s">
        <v>36</v>
      </c>
      <c r="C21" s="9">
        <v>5.4889999999999999</v>
      </c>
      <c r="D21" s="9">
        <v>5.2809999999999997</v>
      </c>
      <c r="E21" s="9">
        <v>5.6479999999999997</v>
      </c>
      <c r="F21" s="29"/>
      <c r="G21" s="5">
        <v>5.5069999999999997</v>
      </c>
      <c r="H21" s="9">
        <v>5.3310000000000004</v>
      </c>
      <c r="I21" s="9">
        <v>5.3209999999999997</v>
      </c>
      <c r="J21" s="9">
        <v>5.327</v>
      </c>
      <c r="K21" s="9">
        <v>5.2489999999999997</v>
      </c>
      <c r="L21" s="29"/>
      <c r="M21" s="9">
        <v>5.46</v>
      </c>
      <c r="N21" s="9">
        <v>5.516</v>
      </c>
      <c r="O21" s="9">
        <v>5.4390000000000001</v>
      </c>
      <c r="P21" s="9">
        <v>5.2370000000000001</v>
      </c>
      <c r="Q21" s="9">
        <v>5.2119999999999997</v>
      </c>
      <c r="R21" s="9">
        <v>5.28</v>
      </c>
      <c r="S21" s="9">
        <v>5.2460000000000004</v>
      </c>
      <c r="T21" s="9"/>
      <c r="U21" s="5"/>
      <c r="V21" s="5"/>
      <c r="W21" s="5"/>
    </row>
    <row r="22" spans="1:23" x14ac:dyDescent="0.2">
      <c r="A22" s="6"/>
      <c r="B22" s="8" t="s">
        <v>64</v>
      </c>
      <c r="C22" s="9">
        <v>5.8639999999999999</v>
      </c>
      <c r="D22" s="9">
        <v>5.7469999999999999</v>
      </c>
      <c r="E22" s="9">
        <v>6.15</v>
      </c>
      <c r="F22" s="29"/>
      <c r="G22" s="5">
        <v>5.9329999999999998</v>
      </c>
      <c r="H22" s="9">
        <v>5.8330000000000002</v>
      </c>
      <c r="I22" s="9">
        <v>5.8410000000000002</v>
      </c>
      <c r="J22" s="9">
        <v>5.8410000000000002</v>
      </c>
      <c r="K22" s="9">
        <v>5.7889999999999997</v>
      </c>
      <c r="L22" s="29"/>
      <c r="M22" s="9">
        <v>6.1390000000000002</v>
      </c>
      <c r="N22" s="9">
        <v>6.06</v>
      </c>
      <c r="O22" s="9">
        <v>5.9550000000000001</v>
      </c>
      <c r="P22" s="9">
        <v>5.9930000000000003</v>
      </c>
      <c r="Q22" s="9">
        <v>5.8120000000000003</v>
      </c>
      <c r="R22" s="9">
        <v>5.7149999999999999</v>
      </c>
      <c r="S22" s="9">
        <v>5.7640000000000002</v>
      </c>
      <c r="T22" s="9"/>
      <c r="U22" s="5"/>
      <c r="V22" s="5"/>
      <c r="W22" s="5"/>
    </row>
    <row r="23" spans="1:23" x14ac:dyDescent="0.2">
      <c r="A23" s="6"/>
      <c r="B23" s="8" t="s">
        <v>36</v>
      </c>
      <c r="C23" s="9">
        <v>7.0990000000000002</v>
      </c>
      <c r="D23" s="9">
        <v>6.37</v>
      </c>
      <c r="E23" s="9">
        <v>6.8929999999999998</v>
      </c>
      <c r="F23" s="29"/>
      <c r="G23" s="5">
        <v>6.7539999999999996</v>
      </c>
      <c r="H23" s="9">
        <v>6.5170000000000003</v>
      </c>
      <c r="I23" s="9">
        <v>6.4909999999999997</v>
      </c>
      <c r="J23" s="9">
        <v>6.4660000000000002</v>
      </c>
      <c r="K23" s="9">
        <v>6.335</v>
      </c>
      <c r="L23" s="29"/>
      <c r="M23" s="9">
        <v>6.6859999999999999</v>
      </c>
      <c r="N23" s="9">
        <v>6.8040000000000003</v>
      </c>
      <c r="O23" s="9">
        <v>6.673</v>
      </c>
      <c r="P23" s="9">
        <v>6.4260000000000002</v>
      </c>
      <c r="Q23" s="9">
        <v>6.26</v>
      </c>
      <c r="R23" s="9">
        <v>6.5979999999999999</v>
      </c>
      <c r="S23" s="9">
        <v>6.4290000000000003</v>
      </c>
      <c r="T23" s="9"/>
      <c r="U23" s="5"/>
      <c r="V23" s="5"/>
      <c r="W23" s="5"/>
    </row>
    <row r="24" spans="1:23" x14ac:dyDescent="0.2">
      <c r="A24" s="6"/>
      <c r="B24" s="8" t="s">
        <v>35</v>
      </c>
      <c r="C24" s="9">
        <v>6.44</v>
      </c>
      <c r="D24" s="9">
        <v>6.2770000000000001</v>
      </c>
      <c r="E24" s="9">
        <v>6.6890000000000001</v>
      </c>
      <c r="F24" s="29"/>
      <c r="G24" s="5">
        <v>6.6390000000000002</v>
      </c>
      <c r="H24" s="9">
        <v>6.5259999999999998</v>
      </c>
      <c r="I24" s="9">
        <v>6.5229999999999997</v>
      </c>
      <c r="J24" s="9">
        <v>6.5030000000000001</v>
      </c>
      <c r="K24" s="9">
        <v>6.4059999999999997</v>
      </c>
      <c r="L24" s="29"/>
      <c r="M24" s="9">
        <v>6.4669999999999996</v>
      </c>
      <c r="N24" s="9">
        <v>6.6710000000000003</v>
      </c>
      <c r="O24" s="9">
        <v>6.57</v>
      </c>
      <c r="P24" s="9">
        <v>6.2149999999999999</v>
      </c>
      <c r="Q24" s="9">
        <v>6.0869999999999997</v>
      </c>
      <c r="R24" s="9">
        <v>6.851</v>
      </c>
      <c r="S24" s="9">
        <v>6.4690000000000003</v>
      </c>
      <c r="T24" s="9"/>
      <c r="U24" s="5"/>
      <c r="V24" s="5"/>
      <c r="W24" s="5"/>
    </row>
    <row r="25" spans="1:23" x14ac:dyDescent="0.2">
      <c r="A25" s="6"/>
      <c r="B25" s="8" t="s">
        <v>64</v>
      </c>
      <c r="C25" s="9">
        <v>6.7850000000000001</v>
      </c>
      <c r="D25" s="9">
        <v>6.4909999999999997</v>
      </c>
      <c r="E25" s="9">
        <v>6.9379999999999997</v>
      </c>
      <c r="F25" s="29"/>
      <c r="G25" s="9">
        <v>6.71</v>
      </c>
      <c r="H25" s="9">
        <v>6.59</v>
      </c>
      <c r="I25" s="9">
        <v>6.5970000000000004</v>
      </c>
      <c r="J25" s="9">
        <v>6.5970000000000004</v>
      </c>
      <c r="K25" s="9">
        <v>6.5359999999999996</v>
      </c>
      <c r="L25" s="29"/>
      <c r="M25" s="9">
        <v>6.9279999999999999</v>
      </c>
      <c r="N25" s="9">
        <v>6.8339999999999996</v>
      </c>
      <c r="O25" s="9">
        <v>6.72</v>
      </c>
      <c r="P25" s="9">
        <v>6.7830000000000004</v>
      </c>
      <c r="Q25" s="9">
        <v>6.5819999999999999</v>
      </c>
      <c r="R25" s="9">
        <v>6.4889999999999999</v>
      </c>
      <c r="S25" s="9">
        <v>6.5359999999999996</v>
      </c>
      <c r="T25" s="9"/>
      <c r="U25" s="5"/>
      <c r="V25" s="5"/>
      <c r="W25" s="5"/>
    </row>
    <row r="26" spans="1:23" x14ac:dyDescent="0.2">
      <c r="A26" s="6"/>
      <c r="B26" s="8" t="s">
        <v>36</v>
      </c>
      <c r="C26" s="9">
        <v>6.5659999999999998</v>
      </c>
      <c r="D26" s="9">
        <v>6.601</v>
      </c>
      <c r="E26" s="9">
        <v>7.133</v>
      </c>
      <c r="F26" s="29"/>
      <c r="G26" s="5">
        <v>6.9029999999999996</v>
      </c>
      <c r="H26" s="9">
        <v>6.74</v>
      </c>
      <c r="I26" s="9">
        <v>6.6680000000000001</v>
      </c>
      <c r="J26" s="9">
        <v>6.6749999999999998</v>
      </c>
      <c r="K26" s="9">
        <v>6.5720000000000001</v>
      </c>
      <c r="L26" s="29"/>
      <c r="M26" s="9">
        <v>6.9480000000000004</v>
      </c>
      <c r="N26" s="9">
        <v>6.9669999999999996</v>
      </c>
      <c r="O26" s="9">
        <v>6.8419999999999996</v>
      </c>
      <c r="P26" s="9">
        <v>6.71</v>
      </c>
      <c r="Q26" s="9">
        <v>6.569</v>
      </c>
      <c r="R26" s="9">
        <v>6.7080000000000002</v>
      </c>
      <c r="S26" s="9">
        <v>6.6390000000000002</v>
      </c>
      <c r="T26" s="9"/>
      <c r="U26" s="5"/>
      <c r="V26" s="5"/>
      <c r="W26" s="5"/>
    </row>
    <row r="27" spans="1:23" x14ac:dyDescent="0.2">
      <c r="A27" s="6"/>
      <c r="B27" s="8" t="s">
        <v>64</v>
      </c>
      <c r="C27" s="9">
        <v>6.6479999999999997</v>
      </c>
      <c r="D27" s="9">
        <v>6.6420000000000003</v>
      </c>
      <c r="E27" s="9">
        <v>7.1120000000000001</v>
      </c>
      <c r="F27" s="29"/>
      <c r="G27" s="9">
        <v>6.8840000000000003</v>
      </c>
      <c r="H27" s="9">
        <v>6.7610000000000001</v>
      </c>
      <c r="I27" s="9">
        <v>6.7679999999999998</v>
      </c>
      <c r="J27" s="9">
        <v>6.7690000000000001</v>
      </c>
      <c r="K27" s="9">
        <v>6.7050000000000001</v>
      </c>
      <c r="L27" s="29"/>
      <c r="M27" s="9">
        <v>7.1120000000000001</v>
      </c>
      <c r="N27" s="9">
        <v>7.0179999999999998</v>
      </c>
      <c r="O27" s="9">
        <v>6.8920000000000003</v>
      </c>
      <c r="P27" s="9">
        <v>6.9649999999999999</v>
      </c>
      <c r="Q27" s="9">
        <v>6.7309999999999999</v>
      </c>
      <c r="R27" s="9">
        <v>6.657</v>
      </c>
      <c r="S27" s="9">
        <v>6.694</v>
      </c>
      <c r="T27" s="9"/>
      <c r="U27" s="5"/>
      <c r="V27" s="5"/>
      <c r="W27" s="5"/>
    </row>
    <row r="28" spans="1:23" x14ac:dyDescent="0.2">
      <c r="A28" s="6" t="s">
        <v>3</v>
      </c>
      <c r="B28" s="8" t="s">
        <v>36</v>
      </c>
      <c r="C28" s="9">
        <v>4.048</v>
      </c>
      <c r="D28" s="9">
        <v>3.89</v>
      </c>
      <c r="E28" s="9">
        <v>3.9489999999999998</v>
      </c>
      <c r="F28" s="29"/>
      <c r="G28" s="5">
        <v>3.7559999999999998</v>
      </c>
      <c r="H28" s="29"/>
      <c r="I28" s="29"/>
      <c r="J28" s="29"/>
      <c r="K28" s="29"/>
      <c r="L28" s="29"/>
      <c r="M28" s="9">
        <v>3.944</v>
      </c>
      <c r="N28" s="9">
        <v>3.9750000000000001</v>
      </c>
      <c r="O28" s="9">
        <v>3.9489999999999998</v>
      </c>
      <c r="P28" s="9">
        <v>3.7949999999999999</v>
      </c>
      <c r="Q28" s="9">
        <v>3.83</v>
      </c>
      <c r="R28" s="9">
        <v>3.5750000000000002</v>
      </c>
      <c r="S28" s="9">
        <v>3.7029999999999998</v>
      </c>
      <c r="T28" s="9"/>
      <c r="U28" s="5"/>
      <c r="V28" s="5"/>
      <c r="W28" s="5"/>
    </row>
    <row r="29" spans="1:23" x14ac:dyDescent="0.2">
      <c r="A29" s="6"/>
      <c r="B29" s="8" t="s">
        <v>35</v>
      </c>
      <c r="C29" s="9">
        <v>4.87</v>
      </c>
      <c r="D29" s="9">
        <v>4.7300000000000004</v>
      </c>
      <c r="E29" s="9">
        <v>5.0449999999999999</v>
      </c>
      <c r="F29" s="29"/>
      <c r="G29" s="5">
        <v>4.9649999999999999</v>
      </c>
      <c r="H29" s="29"/>
      <c r="I29" s="29"/>
      <c r="J29" s="29"/>
      <c r="K29" s="29"/>
      <c r="L29" s="29"/>
      <c r="M29" s="9">
        <v>4.9370000000000003</v>
      </c>
      <c r="N29" s="9">
        <v>5.1210000000000004</v>
      </c>
      <c r="O29" s="9">
        <v>5</v>
      </c>
      <c r="P29" s="9">
        <v>4.7009999999999996</v>
      </c>
      <c r="Q29" s="9">
        <v>4.5250000000000004</v>
      </c>
      <c r="R29" s="9">
        <v>5.0730000000000004</v>
      </c>
      <c r="S29" s="9">
        <v>4.7990000000000004</v>
      </c>
      <c r="T29" s="9"/>
      <c r="U29" s="9"/>
      <c r="V29" s="9"/>
      <c r="W29" s="9"/>
    </row>
    <row r="30" spans="1:23" x14ac:dyDescent="0.2">
      <c r="A30" s="6"/>
      <c r="B30" s="8" t="s">
        <v>36</v>
      </c>
      <c r="C30" s="9">
        <v>5.8419999999999996</v>
      </c>
      <c r="D30" s="9">
        <v>5.508</v>
      </c>
      <c r="E30" s="9">
        <v>5.742</v>
      </c>
      <c r="F30" s="29"/>
      <c r="G30" s="5">
        <v>5.4969999999999999</v>
      </c>
      <c r="H30" s="29"/>
      <c r="I30" s="29"/>
      <c r="J30" s="29"/>
      <c r="K30" s="29"/>
      <c r="L30" s="29"/>
      <c r="M30" s="9">
        <v>5.72</v>
      </c>
      <c r="N30" s="9">
        <v>5.7839999999999998</v>
      </c>
      <c r="O30" s="9">
        <v>5.6989999999999998</v>
      </c>
      <c r="P30" s="9">
        <v>5.5229999999999997</v>
      </c>
      <c r="Q30" s="9">
        <v>5.43</v>
      </c>
      <c r="R30" s="9">
        <v>5.3410000000000002</v>
      </c>
      <c r="S30" s="9">
        <v>5.3860000000000001</v>
      </c>
      <c r="T30" s="9"/>
      <c r="U30" s="9"/>
      <c r="V30" s="9"/>
      <c r="W30" s="9"/>
    </row>
    <row r="31" spans="1:23" x14ac:dyDescent="0.2">
      <c r="A31" s="6"/>
      <c r="B31" s="8" t="s">
        <v>64</v>
      </c>
      <c r="C31" s="9">
        <v>5.8680000000000003</v>
      </c>
      <c r="D31" s="9">
        <v>5.7050000000000001</v>
      </c>
      <c r="E31" s="9">
        <v>6.0880000000000001</v>
      </c>
      <c r="F31" s="29"/>
      <c r="G31" s="5">
        <v>5.8730000000000002</v>
      </c>
      <c r="H31" s="29"/>
      <c r="I31" s="29"/>
      <c r="J31" s="29"/>
      <c r="K31" s="29"/>
      <c r="L31" s="29"/>
      <c r="M31" s="9">
        <v>6.11</v>
      </c>
      <c r="N31" s="9">
        <v>6.032</v>
      </c>
      <c r="O31" s="9">
        <v>5.9219999999999997</v>
      </c>
      <c r="P31" s="9">
        <v>5.968</v>
      </c>
      <c r="Q31" s="9">
        <v>5.7679999999999998</v>
      </c>
      <c r="R31" s="9">
        <v>5.6589999999999998</v>
      </c>
      <c r="S31" s="9">
        <v>5.7140000000000004</v>
      </c>
      <c r="T31" s="9"/>
      <c r="U31" s="9"/>
      <c r="V31" s="9"/>
      <c r="W31" s="9"/>
    </row>
    <row r="32" spans="1:23" x14ac:dyDescent="0.2">
      <c r="A32" s="5"/>
      <c r="B32" s="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">
      <c r="A33" s="5"/>
      <c r="B33" s="5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5"/>
      <c r="Q33" s="5"/>
      <c r="R33" s="5"/>
      <c r="S33" s="5"/>
      <c r="T33" s="5"/>
      <c r="U33" s="5"/>
      <c r="V33" s="5"/>
      <c r="W3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E50B-1864-0D48-9D36-6905AC733B03}">
  <dimension ref="A1:AH29"/>
  <sheetViews>
    <sheetView zoomScale="80" zoomScaleNormal="80" workbookViewId="0">
      <selection activeCell="C18" sqref="C18:S27"/>
    </sheetView>
  </sheetViews>
  <sheetFormatPr baseColWidth="10" defaultRowHeight="16" x14ac:dyDescent="0.2"/>
  <sheetData>
    <row r="1" spans="1:34" x14ac:dyDescent="0.2">
      <c r="A1" s="4" t="s">
        <v>43</v>
      </c>
      <c r="B1" s="4"/>
      <c r="C1" s="4" t="s">
        <v>0</v>
      </c>
      <c r="D1" s="30"/>
      <c r="E1" s="5">
        <v>10</v>
      </c>
      <c r="F1" s="15" t="s">
        <v>39</v>
      </c>
      <c r="G1" s="14" t="s">
        <v>40</v>
      </c>
      <c r="H1" s="14"/>
      <c r="I1" s="14"/>
      <c r="J1" s="14"/>
      <c r="K1" s="5"/>
      <c r="L1" s="5"/>
      <c r="M1" s="14" t="s">
        <v>147</v>
      </c>
      <c r="N1" s="14"/>
      <c r="O1" s="5"/>
      <c r="P1" s="5"/>
      <c r="Q1" s="5"/>
      <c r="R1" s="5"/>
      <c r="S1" s="17"/>
      <c r="T1" s="14"/>
      <c r="U1" s="14"/>
      <c r="V1" s="1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6" t="s">
        <v>25</v>
      </c>
      <c r="B2" s="7"/>
      <c r="C2" s="7" t="s">
        <v>38</v>
      </c>
      <c r="D2" s="7" t="s">
        <v>38</v>
      </c>
      <c r="E2" s="7" t="s">
        <v>22</v>
      </c>
      <c r="F2" s="7" t="s">
        <v>29</v>
      </c>
      <c r="G2" s="7" t="s">
        <v>29</v>
      </c>
      <c r="H2" s="7" t="s">
        <v>24</v>
      </c>
      <c r="I2" s="7" t="s">
        <v>24</v>
      </c>
      <c r="J2" s="7"/>
      <c r="K2" s="19" t="s">
        <v>23</v>
      </c>
      <c r="L2" s="19" t="s">
        <v>22</v>
      </c>
      <c r="M2" s="19" t="s">
        <v>37</v>
      </c>
      <c r="N2" s="19" t="s">
        <v>37</v>
      </c>
      <c r="O2" s="19" t="s">
        <v>22</v>
      </c>
      <c r="P2" s="5"/>
      <c r="Q2" s="5"/>
      <c r="R2" s="5"/>
      <c r="S2" s="17"/>
      <c r="T2" s="1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7"/>
      <c r="B3" s="7"/>
      <c r="C3" s="6" t="s">
        <v>49</v>
      </c>
      <c r="D3" s="6" t="s">
        <v>27</v>
      </c>
      <c r="E3" s="6" t="s">
        <v>28</v>
      </c>
      <c r="F3" s="6" t="s">
        <v>50</v>
      </c>
      <c r="G3" s="6" t="s">
        <v>1</v>
      </c>
      <c r="H3" s="6" t="s">
        <v>2</v>
      </c>
      <c r="I3" s="6" t="s">
        <v>48</v>
      </c>
      <c r="J3" s="6" t="s">
        <v>41</v>
      </c>
      <c r="K3" s="20" t="s">
        <v>46</v>
      </c>
      <c r="L3" s="20" t="s">
        <v>44</v>
      </c>
      <c r="M3" s="20" t="s">
        <v>45</v>
      </c>
      <c r="N3" s="20" t="s">
        <v>45</v>
      </c>
      <c r="O3" s="20" t="s">
        <v>28</v>
      </c>
      <c r="P3" s="5"/>
      <c r="Q3" s="5"/>
      <c r="R3" s="5"/>
      <c r="S3" s="17"/>
      <c r="T3" s="1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6" t="s">
        <v>32</v>
      </c>
      <c r="B4" s="8" t="s">
        <v>35</v>
      </c>
      <c r="C4" s="9">
        <v>5.2560000000000002</v>
      </c>
      <c r="D4" s="9">
        <v>5.2039999999999997</v>
      </c>
      <c r="E4" s="9">
        <v>5.2089999999999996</v>
      </c>
      <c r="F4" s="9">
        <v>5.08</v>
      </c>
      <c r="G4" s="9">
        <v>4.9850000000000003</v>
      </c>
      <c r="H4" s="9">
        <v>4.95</v>
      </c>
      <c r="I4" s="9">
        <v>5.0650000000000004</v>
      </c>
      <c r="J4" s="9">
        <v>4.9349999999999996</v>
      </c>
      <c r="K4" s="14">
        <v>86.4</v>
      </c>
      <c r="L4" s="14" t="s">
        <v>30</v>
      </c>
      <c r="M4" s="14" t="s">
        <v>148</v>
      </c>
      <c r="N4" s="14">
        <v>-4</v>
      </c>
      <c r="O4" s="14" t="s">
        <v>149</v>
      </c>
      <c r="P4" s="14"/>
      <c r="Q4" s="5"/>
      <c r="R4" s="5"/>
      <c r="S4" s="17"/>
      <c r="T4" s="1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7"/>
      <c r="B5" s="8" t="s">
        <v>36</v>
      </c>
      <c r="C5" s="9">
        <v>5.7750000000000004</v>
      </c>
      <c r="D5" s="9">
        <v>5.5990000000000002</v>
      </c>
      <c r="E5" s="9">
        <v>5.6109999999999998</v>
      </c>
      <c r="F5" s="9">
        <v>5.5389999999999997</v>
      </c>
      <c r="G5" s="9">
        <v>5.3710000000000004</v>
      </c>
      <c r="H5" s="9">
        <v>5.3570000000000002</v>
      </c>
      <c r="I5" s="9">
        <v>5.5629999999999997</v>
      </c>
      <c r="J5" s="9">
        <v>5.3810000000000002</v>
      </c>
      <c r="K5" s="14">
        <v>88.8</v>
      </c>
      <c r="L5" s="14" t="s">
        <v>130</v>
      </c>
      <c r="M5" s="14" t="s">
        <v>150</v>
      </c>
      <c r="N5" s="14">
        <v>1</v>
      </c>
      <c r="O5" s="14" t="s">
        <v>151</v>
      </c>
      <c r="P5" s="14"/>
      <c r="Q5" s="5"/>
      <c r="R5" s="5"/>
      <c r="S5" s="17"/>
      <c r="T5" s="1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A6" s="7"/>
      <c r="B6" s="8" t="s">
        <v>64</v>
      </c>
      <c r="C6" s="9">
        <v>6.1349999999999998</v>
      </c>
      <c r="D6" s="9">
        <v>6.0170000000000003</v>
      </c>
      <c r="E6" s="9">
        <v>6.1840000000000002</v>
      </c>
      <c r="F6" s="9">
        <v>5.9779999999999998</v>
      </c>
      <c r="G6" s="9">
        <v>5.9020000000000001</v>
      </c>
      <c r="H6" s="9">
        <v>6.0259999999999998</v>
      </c>
      <c r="I6" s="9">
        <v>6.0039999999999996</v>
      </c>
      <c r="J6" s="9">
        <v>6.0519999999999996</v>
      </c>
      <c r="K6" s="14">
        <v>91.9</v>
      </c>
      <c r="L6" s="14" t="s">
        <v>70</v>
      </c>
      <c r="M6" s="14" t="s">
        <v>152</v>
      </c>
      <c r="N6" s="14">
        <v>39</v>
      </c>
      <c r="O6" s="14" t="s">
        <v>153</v>
      </c>
      <c r="P6" s="14"/>
      <c r="Q6" s="5"/>
      <c r="R6" s="5"/>
      <c r="S6" s="17"/>
      <c r="T6" s="1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A7" s="7"/>
      <c r="B7" s="8" t="s">
        <v>36</v>
      </c>
      <c r="C7" s="9">
        <v>6.85</v>
      </c>
      <c r="D7" s="9">
        <v>6.7060000000000004</v>
      </c>
      <c r="E7" s="9">
        <v>6.7460000000000004</v>
      </c>
      <c r="F7" s="9">
        <v>6.4530000000000003</v>
      </c>
      <c r="G7" s="9">
        <v>6.2939999999999996</v>
      </c>
      <c r="H7" s="9">
        <v>6.28</v>
      </c>
      <c r="I7" s="9">
        <v>6.46</v>
      </c>
      <c r="J7" s="9">
        <v>6.2869999999999999</v>
      </c>
      <c r="K7" s="14">
        <v>83.7</v>
      </c>
      <c r="L7" s="14" t="s">
        <v>154</v>
      </c>
      <c r="M7" s="14" t="s">
        <v>155</v>
      </c>
      <c r="N7" s="14">
        <v>2</v>
      </c>
      <c r="O7" s="14" t="s">
        <v>156</v>
      </c>
      <c r="P7" s="14"/>
      <c r="Q7" s="14"/>
      <c r="R7" s="5"/>
      <c r="S7" s="17"/>
      <c r="T7" s="1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A8" s="7"/>
      <c r="B8" s="8" t="s">
        <v>35</v>
      </c>
      <c r="C8" s="9">
        <v>6.6280000000000001</v>
      </c>
      <c r="D8" s="9">
        <v>6.5590000000000002</v>
      </c>
      <c r="E8" s="9">
        <v>6.5579999999999998</v>
      </c>
      <c r="F8" s="9">
        <v>6.4770000000000003</v>
      </c>
      <c r="G8" s="9">
        <v>6.35</v>
      </c>
      <c r="H8" s="9">
        <v>6.3109999999999999</v>
      </c>
      <c r="I8" s="9">
        <v>6.4779999999999998</v>
      </c>
      <c r="J8" s="9">
        <v>6.3120000000000003</v>
      </c>
      <c r="K8" s="14">
        <v>87.9</v>
      </c>
      <c r="L8" s="14" t="s">
        <v>30</v>
      </c>
      <c r="M8" s="14" t="s">
        <v>157</v>
      </c>
      <c r="N8" s="14">
        <v>-3</v>
      </c>
      <c r="O8" s="14" t="s">
        <v>158</v>
      </c>
      <c r="P8" s="14"/>
      <c r="Q8" s="14"/>
      <c r="R8" s="5"/>
      <c r="S8" s="17"/>
      <c r="T8" s="1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7"/>
      <c r="B9" s="8" t="s">
        <v>36</v>
      </c>
      <c r="C9" s="9">
        <v>7.1459999999999999</v>
      </c>
      <c r="D9" s="9">
        <v>7.0330000000000004</v>
      </c>
      <c r="E9" s="9">
        <v>7.0590000000000002</v>
      </c>
      <c r="F9" s="9">
        <v>6.82</v>
      </c>
      <c r="G9" s="9">
        <v>6.7140000000000004</v>
      </c>
      <c r="H9" s="9">
        <v>6.7060000000000004</v>
      </c>
      <c r="I9" s="9">
        <v>6.85</v>
      </c>
      <c r="J9" s="9">
        <v>6.7359999999999998</v>
      </c>
      <c r="K9" s="14">
        <v>88.1</v>
      </c>
      <c r="L9" s="14" t="s">
        <v>159</v>
      </c>
      <c r="M9" s="14" t="s">
        <v>160</v>
      </c>
      <c r="N9" s="14">
        <v>6</v>
      </c>
      <c r="O9" s="14" t="s">
        <v>161</v>
      </c>
      <c r="P9" s="14"/>
      <c r="Q9" s="14"/>
      <c r="R9" s="5"/>
      <c r="S9" s="17"/>
      <c r="T9" s="1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A10" s="6" t="s">
        <v>3</v>
      </c>
      <c r="B10" s="8" t="s">
        <v>36</v>
      </c>
      <c r="C10" s="9">
        <v>3.9089999999999998</v>
      </c>
      <c r="D10" s="9">
        <v>3.8690000000000002</v>
      </c>
      <c r="E10" s="9">
        <v>3.8559999999999999</v>
      </c>
      <c r="F10" s="9">
        <v>3.9550000000000001</v>
      </c>
      <c r="G10" s="9">
        <v>3.9079999999999999</v>
      </c>
      <c r="H10" s="9">
        <v>3.8959999999999999</v>
      </c>
      <c r="I10" s="25"/>
      <c r="J10" s="9">
        <v>3.8959999999999999</v>
      </c>
      <c r="K10" s="14">
        <v>98.1</v>
      </c>
      <c r="L10" s="5"/>
      <c r="M10" s="14" t="s">
        <v>147</v>
      </c>
      <c r="N10" s="14">
        <v>0</v>
      </c>
      <c r="O10" s="14" t="s">
        <v>162</v>
      </c>
      <c r="P10" s="14"/>
      <c r="Q10" s="14"/>
      <c r="R10" s="5"/>
      <c r="S10" s="17"/>
      <c r="T10" s="1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A11" s="7"/>
      <c r="B11" s="8" t="s">
        <v>35</v>
      </c>
      <c r="C11" s="9">
        <v>4.9850000000000003</v>
      </c>
      <c r="D11" s="9">
        <v>4.9370000000000003</v>
      </c>
      <c r="E11" s="9">
        <v>4.9459999999999997</v>
      </c>
      <c r="F11" s="9">
        <v>4.8949999999999996</v>
      </c>
      <c r="G11" s="9">
        <v>4.8040000000000003</v>
      </c>
      <c r="H11" s="9">
        <v>4.7759999999999998</v>
      </c>
      <c r="I11" s="25"/>
      <c r="J11" s="9">
        <v>4.7759999999999998</v>
      </c>
      <c r="K11" s="14">
        <v>96.1</v>
      </c>
      <c r="L11" s="5"/>
      <c r="M11" s="14" t="s">
        <v>148</v>
      </c>
      <c r="N11" s="14">
        <v>-4</v>
      </c>
      <c r="O11" s="14" t="s">
        <v>149</v>
      </c>
      <c r="P11" s="14"/>
      <c r="Q11" s="5"/>
      <c r="R11" s="5"/>
      <c r="S11" s="17"/>
      <c r="T11" s="14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A12" s="7"/>
      <c r="B12" s="8" t="s">
        <v>36</v>
      </c>
      <c r="C12" s="9">
        <v>5.5579999999999998</v>
      </c>
      <c r="D12" s="9">
        <v>5.5010000000000003</v>
      </c>
      <c r="E12" s="9">
        <v>5.5119999999999996</v>
      </c>
      <c r="F12" s="9">
        <v>5.4710000000000001</v>
      </c>
      <c r="G12" s="9">
        <v>5.39</v>
      </c>
      <c r="H12" s="9">
        <v>5.3819999999999997</v>
      </c>
      <c r="I12" s="25"/>
      <c r="J12" s="9">
        <v>5.3819999999999997</v>
      </c>
      <c r="K12" s="10">
        <v>97</v>
      </c>
      <c r="L12" s="5"/>
      <c r="M12" s="14" t="s">
        <v>163</v>
      </c>
      <c r="N12" s="14">
        <v>-1</v>
      </c>
      <c r="O12" s="14" t="s">
        <v>164</v>
      </c>
      <c r="P12" s="14"/>
      <c r="Q12" s="14"/>
      <c r="R12" s="5"/>
      <c r="S12" s="17"/>
      <c r="T12" s="14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A13" s="7"/>
      <c r="B13" s="8" t="s">
        <v>64</v>
      </c>
      <c r="C13" s="9">
        <v>6.0570000000000004</v>
      </c>
      <c r="D13" s="9">
        <v>5.9459999999999997</v>
      </c>
      <c r="E13" s="9">
        <v>6.1150000000000002</v>
      </c>
      <c r="F13" s="9">
        <v>5.9109999999999996</v>
      </c>
      <c r="G13" s="9">
        <v>5.8410000000000002</v>
      </c>
      <c r="H13" s="9">
        <v>5.968</v>
      </c>
      <c r="I13" s="25"/>
      <c r="J13" s="9">
        <v>5.968</v>
      </c>
      <c r="K13" s="10">
        <v>97.2</v>
      </c>
      <c r="L13" s="5"/>
      <c r="M13" s="14" t="s">
        <v>165</v>
      </c>
      <c r="N13" s="14">
        <v>38</v>
      </c>
      <c r="O13" s="14" t="s">
        <v>153</v>
      </c>
      <c r="P13" s="14"/>
      <c r="Q13" s="14"/>
      <c r="R13" s="5"/>
      <c r="S13" s="17"/>
      <c r="T13" s="1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A14" s="5"/>
      <c r="B14" s="5"/>
      <c r="C14" s="5"/>
      <c r="D14" s="5"/>
      <c r="E14" s="5"/>
      <c r="F14" s="14"/>
      <c r="G14" s="5"/>
      <c r="H14" s="5"/>
      <c r="I14" s="5"/>
      <c r="J14" s="5"/>
      <c r="K14" s="5"/>
      <c r="L14" s="5"/>
      <c r="M14" s="5"/>
      <c r="N14" s="5"/>
      <c r="O14" s="14"/>
      <c r="P14" s="14"/>
      <c r="Q14" s="9"/>
      <c r="R14" s="9"/>
      <c r="S14" s="9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9"/>
      <c r="Q15" s="9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A16" s="6" t="s">
        <v>4</v>
      </c>
      <c r="B16" s="7"/>
      <c r="C16" s="7" t="s">
        <v>5</v>
      </c>
      <c r="D16" s="7" t="s">
        <v>5</v>
      </c>
      <c r="E16" s="7" t="s">
        <v>19</v>
      </c>
      <c r="F16" s="7" t="s">
        <v>47</v>
      </c>
      <c r="G16" s="7" t="s">
        <v>22</v>
      </c>
      <c r="H16" s="7" t="s">
        <v>24</v>
      </c>
      <c r="I16" s="7" t="s">
        <v>23</v>
      </c>
      <c r="J16" s="7" t="s">
        <v>24</v>
      </c>
      <c r="K16" s="7" t="s">
        <v>24</v>
      </c>
      <c r="L16" s="7"/>
      <c r="M16" s="7" t="s">
        <v>5</v>
      </c>
      <c r="N16" s="7" t="s">
        <v>5</v>
      </c>
      <c r="O16" s="7" t="s">
        <v>5</v>
      </c>
      <c r="P16" s="7" t="s">
        <v>19</v>
      </c>
      <c r="Q16" s="7" t="s">
        <v>19</v>
      </c>
      <c r="R16" s="7" t="s">
        <v>19</v>
      </c>
      <c r="S16" s="7" t="s">
        <v>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">
      <c r="A17" s="7"/>
      <c r="B17" s="7"/>
      <c r="C17" s="6" t="s">
        <v>6</v>
      </c>
      <c r="D17" s="6" t="s">
        <v>7</v>
      </c>
      <c r="E17" s="6" t="s">
        <v>16</v>
      </c>
      <c r="F17" s="6" t="s">
        <v>9</v>
      </c>
      <c r="G17" s="6" t="s">
        <v>8</v>
      </c>
      <c r="H17" s="6" t="s">
        <v>26</v>
      </c>
      <c r="I17" s="6" t="s">
        <v>10</v>
      </c>
      <c r="J17" s="6" t="s">
        <v>11</v>
      </c>
      <c r="K17" s="6" t="s">
        <v>12</v>
      </c>
      <c r="L17" s="13" t="s">
        <v>33</v>
      </c>
      <c r="M17" s="6" t="s">
        <v>15</v>
      </c>
      <c r="N17" s="6" t="s">
        <v>17</v>
      </c>
      <c r="O17" s="6" t="s">
        <v>18</v>
      </c>
      <c r="P17" s="6" t="s">
        <v>15</v>
      </c>
      <c r="Q17" s="6" t="s">
        <v>13</v>
      </c>
      <c r="R17" s="6" t="s">
        <v>14</v>
      </c>
      <c r="S17" s="6" t="s">
        <v>20</v>
      </c>
      <c r="T17" s="1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">
      <c r="A18" s="6" t="s">
        <v>32</v>
      </c>
      <c r="B18" s="8" t="s">
        <v>35</v>
      </c>
      <c r="C18" s="9">
        <v>5.0350000000000001</v>
      </c>
      <c r="D18" s="9">
        <v>4.9119999999999999</v>
      </c>
      <c r="E18" s="9">
        <v>5.2539999999999996</v>
      </c>
      <c r="F18" s="9">
        <v>4.9710000000000001</v>
      </c>
      <c r="G18" s="9">
        <v>5.2089999999999996</v>
      </c>
      <c r="H18" s="9">
        <v>5.0609999999999999</v>
      </c>
      <c r="I18" s="9">
        <v>5.0570000000000004</v>
      </c>
      <c r="J18" s="9">
        <v>5.03</v>
      </c>
      <c r="K18" s="9">
        <v>4.95</v>
      </c>
      <c r="L18" s="25"/>
      <c r="M18" s="9">
        <v>5.0750000000000002</v>
      </c>
      <c r="N18" s="9">
        <v>5.28</v>
      </c>
      <c r="O18" s="9">
        <v>5.1749999999999998</v>
      </c>
      <c r="P18" s="9">
        <v>4.8209999999999997</v>
      </c>
      <c r="Q18" s="9">
        <v>4.694</v>
      </c>
      <c r="R18" s="9">
        <v>5.2939999999999996</v>
      </c>
      <c r="S18" s="9">
        <v>4.9939999999999998</v>
      </c>
      <c r="T18" s="1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A19" s="6"/>
      <c r="B19" s="8" t="s">
        <v>36</v>
      </c>
      <c r="C19" s="9">
        <v>5.5869999999999997</v>
      </c>
      <c r="D19" s="9">
        <v>5.4189999999999996</v>
      </c>
      <c r="E19" s="9">
        <v>5.7160000000000002</v>
      </c>
      <c r="F19" s="9">
        <v>5.2030000000000003</v>
      </c>
      <c r="G19" s="9">
        <v>5.6109999999999998</v>
      </c>
      <c r="H19" s="9">
        <v>5.4379999999999997</v>
      </c>
      <c r="I19" s="9">
        <v>5.4279999999999999</v>
      </c>
      <c r="J19" s="9">
        <v>5.4329999999999998</v>
      </c>
      <c r="K19" s="9">
        <v>5.3570000000000002</v>
      </c>
      <c r="L19" s="25"/>
      <c r="M19" s="9">
        <v>5.54</v>
      </c>
      <c r="N19" s="9">
        <v>5.6150000000000002</v>
      </c>
      <c r="O19" s="9">
        <v>5.5510000000000002</v>
      </c>
      <c r="P19" s="9">
        <v>5.3150000000000004</v>
      </c>
      <c r="Q19" s="9">
        <v>5.3319999999999999</v>
      </c>
      <c r="R19" s="9">
        <v>5.375</v>
      </c>
      <c r="S19" s="9">
        <v>5.3540000000000001</v>
      </c>
      <c r="T19" s="9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">
      <c r="A20" s="6"/>
      <c r="B20" s="8" t="s">
        <v>64</v>
      </c>
      <c r="C20" s="9">
        <v>6.18</v>
      </c>
      <c r="D20" s="9">
        <v>6.0179999999999998</v>
      </c>
      <c r="E20" s="9">
        <v>6.3840000000000003</v>
      </c>
      <c r="F20" s="9">
        <v>6.15</v>
      </c>
      <c r="G20" s="9">
        <v>6.1840000000000002</v>
      </c>
      <c r="H20" s="9">
        <v>6.0730000000000004</v>
      </c>
      <c r="I20" s="9">
        <v>6.08</v>
      </c>
      <c r="J20" s="9">
        <v>6.0810000000000004</v>
      </c>
      <c r="K20" s="9">
        <v>6.0259999999999998</v>
      </c>
      <c r="L20" s="25"/>
      <c r="M20" s="9">
        <v>6.3689999999999998</v>
      </c>
      <c r="N20" s="9">
        <v>6.2949999999999999</v>
      </c>
      <c r="O20" s="9">
        <v>6.202</v>
      </c>
      <c r="P20" s="9">
        <v>6.2229999999999999</v>
      </c>
      <c r="Q20" s="9">
        <v>6.0780000000000003</v>
      </c>
      <c r="R20" s="9">
        <v>5.9560000000000004</v>
      </c>
      <c r="S20" s="9">
        <v>6.0170000000000003</v>
      </c>
      <c r="T20" s="9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">
      <c r="A21" s="6"/>
      <c r="B21" s="8" t="s">
        <v>36</v>
      </c>
      <c r="C21" s="9">
        <v>6.6159999999999997</v>
      </c>
      <c r="D21" s="9">
        <v>6.3550000000000004</v>
      </c>
      <c r="E21" s="9">
        <v>6.8579999999999997</v>
      </c>
      <c r="F21" s="9">
        <v>6.43</v>
      </c>
      <c r="G21" s="9">
        <v>6.7460000000000004</v>
      </c>
      <c r="H21" s="9">
        <v>6.4480000000000004</v>
      </c>
      <c r="I21" s="9">
        <v>6.431</v>
      </c>
      <c r="J21" s="9">
        <v>6.4169999999999998</v>
      </c>
      <c r="K21" s="9">
        <v>6.28</v>
      </c>
      <c r="L21" s="25"/>
      <c r="M21" s="9">
        <v>6.681</v>
      </c>
      <c r="N21" s="9">
        <v>6.806</v>
      </c>
      <c r="O21" s="9">
        <v>6.6630000000000003</v>
      </c>
      <c r="P21" s="9">
        <v>6.4169999999999998</v>
      </c>
      <c r="Q21" s="9">
        <v>6.23</v>
      </c>
      <c r="R21" s="9">
        <v>6.5739999999999998</v>
      </c>
      <c r="S21" s="9">
        <v>6.4020000000000001</v>
      </c>
      <c r="T21" s="9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">
      <c r="A22" s="6"/>
      <c r="B22" s="8" t="s">
        <v>35</v>
      </c>
      <c r="C22" s="9">
        <v>6.3869999999999996</v>
      </c>
      <c r="D22" s="9">
        <v>6.2009999999999996</v>
      </c>
      <c r="E22" s="9">
        <v>6.5990000000000002</v>
      </c>
      <c r="F22" s="9">
        <v>6.2889999999999997</v>
      </c>
      <c r="G22" s="9">
        <v>6.5579999999999998</v>
      </c>
      <c r="H22" s="9">
        <v>6.4320000000000004</v>
      </c>
      <c r="I22" s="9">
        <v>6.4290000000000003</v>
      </c>
      <c r="J22" s="9">
        <v>6.4080000000000004</v>
      </c>
      <c r="K22" s="9">
        <v>6.3109999999999999</v>
      </c>
      <c r="L22" s="25"/>
      <c r="M22" s="9">
        <v>6.3929999999999998</v>
      </c>
      <c r="N22" s="9">
        <v>6.5970000000000004</v>
      </c>
      <c r="O22" s="9">
        <v>6.4889999999999999</v>
      </c>
      <c r="P22" s="9">
        <v>6.141</v>
      </c>
      <c r="Q22" s="9">
        <v>6.0019999999999998</v>
      </c>
      <c r="R22" s="9">
        <v>6.7670000000000003</v>
      </c>
      <c r="S22" s="9">
        <v>6.3849999999999998</v>
      </c>
      <c r="T22" s="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">
      <c r="A23" s="6"/>
      <c r="B23" s="8" t="s">
        <v>36</v>
      </c>
      <c r="C23" s="9">
        <v>6.6630000000000003</v>
      </c>
      <c r="D23" s="9">
        <v>6.7779999999999996</v>
      </c>
      <c r="E23" s="9">
        <v>7.282</v>
      </c>
      <c r="F23" s="9">
        <v>6.7320000000000002</v>
      </c>
      <c r="G23" s="9">
        <v>7.0590000000000002</v>
      </c>
      <c r="H23" s="9">
        <v>6.891</v>
      </c>
      <c r="I23" s="9">
        <v>6.81</v>
      </c>
      <c r="J23" s="9">
        <v>6.8150000000000004</v>
      </c>
      <c r="K23" s="9">
        <v>6.7060000000000004</v>
      </c>
      <c r="L23" s="25"/>
      <c r="M23" s="9">
        <v>7.1079999999999997</v>
      </c>
      <c r="N23" s="9">
        <v>7.1379999999999999</v>
      </c>
      <c r="O23" s="9">
        <v>6.9930000000000003</v>
      </c>
      <c r="P23" s="9">
        <v>6.867</v>
      </c>
      <c r="Q23" s="9">
        <v>6.74</v>
      </c>
      <c r="R23" s="9">
        <v>6.8419999999999996</v>
      </c>
      <c r="S23" s="9">
        <v>6.7910000000000004</v>
      </c>
      <c r="T23" s="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6" t="s">
        <v>3</v>
      </c>
      <c r="B24" s="8" t="s">
        <v>36</v>
      </c>
      <c r="C24" s="9">
        <v>4.1360000000000001</v>
      </c>
      <c r="D24" s="9">
        <v>3.9940000000000002</v>
      </c>
      <c r="E24" s="9">
        <v>4.0170000000000003</v>
      </c>
      <c r="F24" s="9">
        <v>3.6480000000000001</v>
      </c>
      <c r="G24" s="9">
        <v>3.8559999999999999</v>
      </c>
      <c r="H24" s="25"/>
      <c r="I24" s="25"/>
      <c r="J24" s="25"/>
      <c r="K24" s="25"/>
      <c r="L24" s="25"/>
      <c r="M24" s="9">
        <v>4.032</v>
      </c>
      <c r="N24" s="9">
        <v>4.0670000000000002</v>
      </c>
      <c r="O24" s="9">
        <v>4.0449999999999999</v>
      </c>
      <c r="P24" s="9">
        <v>3.8849999999999998</v>
      </c>
      <c r="Q24" s="9">
        <v>3.9289999999999998</v>
      </c>
      <c r="R24" s="9">
        <v>3.85</v>
      </c>
      <c r="S24" s="9">
        <v>3.89</v>
      </c>
      <c r="T24" s="9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">
      <c r="A25" s="6"/>
      <c r="B25" s="8" t="s">
        <v>35</v>
      </c>
      <c r="C25" s="5">
        <v>4.8579999999999997</v>
      </c>
      <c r="D25" s="9">
        <v>4.7039999999999997</v>
      </c>
      <c r="E25" s="9">
        <v>5.0090000000000003</v>
      </c>
      <c r="F25" s="9">
        <v>4.7210000000000001</v>
      </c>
      <c r="G25" s="9">
        <v>4.9459999999999997</v>
      </c>
      <c r="H25" s="25"/>
      <c r="I25" s="25"/>
      <c r="J25" s="25"/>
      <c r="K25" s="25"/>
      <c r="L25" s="25"/>
      <c r="M25" s="9">
        <v>4.9189999999999996</v>
      </c>
      <c r="N25" s="9">
        <v>5.1070000000000002</v>
      </c>
      <c r="O25" s="9">
        <v>4.9829999999999997</v>
      </c>
      <c r="P25" s="9">
        <v>4.8620000000000001</v>
      </c>
      <c r="Q25" s="9">
        <v>4.4960000000000004</v>
      </c>
      <c r="R25" s="9">
        <v>5.0469999999999997</v>
      </c>
      <c r="S25" s="9">
        <v>4.7720000000000002</v>
      </c>
      <c r="T25" s="9"/>
      <c r="U25" s="9"/>
      <c r="V25" s="9"/>
      <c r="W25" s="9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5"/>
    </row>
    <row r="26" spans="1:34" x14ac:dyDescent="0.2">
      <c r="A26" s="6"/>
      <c r="B26" s="8" t="s">
        <v>36</v>
      </c>
      <c r="C26" s="9">
        <v>5.8680000000000003</v>
      </c>
      <c r="D26" s="9">
        <v>5.5179999999999998</v>
      </c>
      <c r="E26" s="9">
        <v>5.7370000000000001</v>
      </c>
      <c r="F26" s="9">
        <v>5.3040000000000003</v>
      </c>
      <c r="G26" s="9">
        <v>5.5119999999999996</v>
      </c>
      <c r="H26" s="25"/>
      <c r="I26" s="25"/>
      <c r="J26" s="25"/>
      <c r="K26" s="25"/>
      <c r="L26" s="25"/>
      <c r="M26" s="9">
        <v>5.7270000000000003</v>
      </c>
      <c r="N26" s="9">
        <v>5.7949999999999999</v>
      </c>
      <c r="O26" s="9">
        <v>5.71</v>
      </c>
      <c r="P26" s="9">
        <v>5.53</v>
      </c>
      <c r="Q26" s="9">
        <v>5.4340000000000002</v>
      </c>
      <c r="R26" s="9">
        <v>5.3559999999999999</v>
      </c>
      <c r="S26" s="9">
        <v>5.3949999999999996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5"/>
    </row>
    <row r="27" spans="1:34" x14ac:dyDescent="0.2">
      <c r="A27" s="6"/>
      <c r="B27" s="8" t="s">
        <v>64</v>
      </c>
      <c r="C27" s="9">
        <v>6.1609999999999996</v>
      </c>
      <c r="D27" s="9">
        <v>5.9669999999999996</v>
      </c>
      <c r="E27" s="9">
        <v>6.3140000000000001</v>
      </c>
      <c r="F27" s="9">
        <v>6.173</v>
      </c>
      <c r="G27" s="9">
        <v>6.1150000000000002</v>
      </c>
      <c r="H27" s="25"/>
      <c r="I27" s="25"/>
      <c r="J27" s="25"/>
      <c r="K27" s="25"/>
      <c r="L27" s="25"/>
      <c r="M27" s="9">
        <v>6.3339999999999996</v>
      </c>
      <c r="N27" s="9">
        <v>6.2590000000000003</v>
      </c>
      <c r="O27" s="9">
        <v>6.1609999999999996</v>
      </c>
      <c r="P27" s="9">
        <v>6.1920000000000002</v>
      </c>
      <c r="Q27" s="9">
        <v>6.0259999999999998</v>
      </c>
      <c r="R27" s="9">
        <v>5.8920000000000003</v>
      </c>
      <c r="S27" s="9">
        <v>5.9589999999999996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"/>
      <c r="AG27" s="5"/>
      <c r="AH27" s="5"/>
    </row>
    <row r="28" spans="1:34" x14ac:dyDescent="0.2">
      <c r="A28" s="5"/>
      <c r="B28" s="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1" t="s">
        <v>166</v>
      </c>
      <c r="P28" s="11"/>
      <c r="Q28" s="11"/>
      <c r="R28" s="11"/>
      <c r="S28" s="11"/>
      <c r="T28" s="11"/>
      <c r="U28" s="9"/>
      <c r="V28" s="9"/>
      <c r="W28" s="9"/>
      <c r="X28" s="9"/>
      <c r="Y28" s="9"/>
      <c r="Z28" s="9"/>
      <c r="AA28" s="9"/>
      <c r="AB28" s="9"/>
      <c r="AC28" s="9"/>
      <c r="AD28" s="5"/>
      <c r="AE28" s="5"/>
      <c r="AF28" s="5"/>
      <c r="AG28" s="5"/>
      <c r="AH28" s="5"/>
    </row>
    <row r="29" spans="1:34" x14ac:dyDescent="0.2">
      <c r="A29" s="5"/>
      <c r="B29" s="5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Adenine</vt:lpstr>
      <vt:lpstr>Cytosine</vt:lpstr>
      <vt:lpstr>Guanine</vt:lpstr>
      <vt:lpstr>Thymine</vt:lpstr>
      <vt:lpstr>Uracil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2021-02-17T07:49:25Z</dcterms:created>
  <dcterms:modified xsi:type="dcterms:W3CDTF">2024-11-28T09:43:37Z</dcterms:modified>
</cp:coreProperties>
</file>